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4ef\AC\Temp\"/>
    </mc:Choice>
  </mc:AlternateContent>
  <xr:revisionPtr revIDLastSave="2524" documentId="101_{CB5E88A5-A06E-40A0-BB95-3F7BF1722639}" xr6:coauthVersionLast="47" xr6:coauthVersionMax="47" xr10:uidLastSave="{211924F6-FD74-C741-9317-D31125EC4A0D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  <pivotCache cacheId="9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202" i="3" l="1"/>
  <c r="D13203" i="3"/>
  <c r="D13185" i="3"/>
  <c r="D13186" i="3"/>
  <c r="D13187" i="3"/>
  <c r="D13188" i="3"/>
  <c r="D13189" i="3"/>
  <c r="D13190" i="3"/>
  <c r="D13191" i="3"/>
  <c r="D13192" i="3"/>
  <c r="D13193" i="3"/>
  <c r="D13194" i="3"/>
  <c r="D13195" i="3"/>
  <c r="D13196" i="3"/>
  <c r="D13197" i="3"/>
  <c r="D13198" i="3"/>
  <c r="D13199" i="3"/>
  <c r="D13200" i="3"/>
  <c r="D13201" i="3"/>
  <c r="D13184" i="3"/>
  <c r="AQ636" i="1"/>
  <c r="AQ635" i="1"/>
  <c r="AP636" i="1"/>
  <c r="J636" i="1"/>
  <c r="I636" i="1"/>
  <c r="H636" i="1"/>
  <c r="F636" i="1"/>
  <c r="D636" i="1"/>
  <c r="K636" i="1"/>
  <c r="L636" i="1"/>
  <c r="M636" i="1"/>
  <c r="N636" i="1"/>
  <c r="O636" i="1"/>
  <c r="P636" i="1"/>
  <c r="Q636" i="1"/>
  <c r="R636" i="1"/>
  <c r="S636" i="1"/>
  <c r="T636" i="1"/>
  <c r="U636" i="1"/>
  <c r="W636" i="1"/>
  <c r="X636" i="1"/>
  <c r="Y636" i="1"/>
  <c r="AA636" i="1"/>
  <c r="AB636" i="1"/>
  <c r="AC636" i="1"/>
  <c r="AD636" i="1"/>
  <c r="AE636" i="1"/>
  <c r="AF636" i="1"/>
  <c r="AG636" i="1"/>
  <c r="AH636" i="1"/>
  <c r="AI636" i="1"/>
  <c r="AK636" i="1"/>
  <c r="AL636" i="1"/>
  <c r="AM636" i="1"/>
  <c r="AN636" i="1"/>
  <c r="AR636" i="1"/>
  <c r="AT636" i="1"/>
  <c r="AU636" i="1"/>
  <c r="AV636" i="1"/>
  <c r="AW636" i="1"/>
  <c r="AY636" i="1"/>
  <c r="AZ636" i="1"/>
  <c r="BA636" i="1"/>
  <c r="BB636" i="1"/>
  <c r="BC636" i="1"/>
  <c r="BC635" i="1"/>
  <c r="BD636" i="1"/>
  <c r="BE636" i="1"/>
  <c r="BF636" i="1"/>
  <c r="BG636" i="1"/>
  <c r="BI636" i="1"/>
  <c r="BK636" i="1"/>
  <c r="BM636" i="1"/>
  <c r="BO636" i="1"/>
  <c r="BQ636" i="1"/>
  <c r="BS636" i="1"/>
  <c r="BU636" i="1"/>
  <c r="BW636" i="1"/>
  <c r="BY636" i="1"/>
  <c r="CA636" i="1"/>
  <c r="AP635" i="1"/>
  <c r="J635" i="1"/>
  <c r="I635" i="1"/>
  <c r="H635" i="1"/>
  <c r="F635" i="1"/>
  <c r="D635" i="1"/>
  <c r="K635" i="1"/>
  <c r="L635" i="1"/>
  <c r="M635" i="1"/>
  <c r="N635" i="1"/>
  <c r="O635" i="1"/>
  <c r="P635" i="1"/>
  <c r="Q635" i="1"/>
  <c r="R635" i="1"/>
  <c r="S635" i="1"/>
  <c r="T635" i="1"/>
  <c r="U635" i="1"/>
  <c r="W635" i="1"/>
  <c r="X635" i="1"/>
  <c r="Y635" i="1"/>
  <c r="AA635" i="1"/>
  <c r="AB635" i="1"/>
  <c r="AC635" i="1"/>
  <c r="AD635" i="1"/>
  <c r="AE635" i="1"/>
  <c r="AF635" i="1"/>
  <c r="AG635" i="1"/>
  <c r="AH635" i="1"/>
  <c r="AI635" i="1"/>
  <c r="AK635" i="1"/>
  <c r="AL635" i="1"/>
  <c r="AM635" i="1"/>
  <c r="AN635" i="1"/>
  <c r="AR635" i="1"/>
  <c r="AT635" i="1"/>
  <c r="AU635" i="1"/>
  <c r="AV635" i="1"/>
  <c r="AW635" i="1"/>
  <c r="AY635" i="1"/>
  <c r="AZ635" i="1"/>
  <c r="BA635" i="1"/>
  <c r="BB635" i="1"/>
  <c r="BF635" i="1"/>
  <c r="BG635" i="1"/>
  <c r="BI635" i="1"/>
  <c r="BK635" i="1"/>
  <c r="BM635" i="1"/>
  <c r="BO635" i="1"/>
  <c r="BQ635" i="1"/>
  <c r="BS635" i="1"/>
  <c r="BU635" i="1"/>
  <c r="BW635" i="1"/>
  <c r="BY635" i="1"/>
  <c r="CA635" i="1"/>
  <c r="D13183" i="3"/>
  <c r="D13181" i="3"/>
  <c r="D13182" i="3"/>
  <c r="D13165" i="3"/>
  <c r="D13166" i="3"/>
  <c r="D13167" i="3"/>
  <c r="D13168" i="3"/>
  <c r="D13169" i="3"/>
  <c r="D13170" i="3"/>
  <c r="D13171" i="3"/>
  <c r="D13172" i="3"/>
  <c r="D13173" i="3"/>
  <c r="D13174" i="3"/>
  <c r="D13175" i="3"/>
  <c r="D13176" i="3"/>
  <c r="D13177" i="3"/>
  <c r="D13178" i="3"/>
  <c r="D13179" i="3"/>
  <c r="D13180" i="3"/>
  <c r="D13164" i="3"/>
  <c r="AQ634" i="1"/>
  <c r="AP634" i="1"/>
  <c r="J634" i="1"/>
  <c r="I634" i="1"/>
  <c r="H634" i="1"/>
  <c r="F634" i="1"/>
  <c r="D634" i="1"/>
  <c r="K634" i="1"/>
  <c r="L634" i="1"/>
  <c r="M634" i="1"/>
  <c r="N634" i="1"/>
  <c r="O634" i="1"/>
  <c r="P634" i="1"/>
  <c r="Q634" i="1"/>
  <c r="R634" i="1"/>
  <c r="S634" i="1"/>
  <c r="T634" i="1"/>
  <c r="U634" i="1"/>
  <c r="W634" i="1"/>
  <c r="X634" i="1"/>
  <c r="Y634" i="1"/>
  <c r="AA634" i="1"/>
  <c r="AB634" i="1"/>
  <c r="AC634" i="1"/>
  <c r="AD634" i="1"/>
  <c r="AE634" i="1"/>
  <c r="AF634" i="1"/>
  <c r="AG634" i="1"/>
  <c r="AH634" i="1"/>
  <c r="AI634" i="1"/>
  <c r="AK634" i="1"/>
  <c r="AL634" i="1"/>
  <c r="AM634" i="1"/>
  <c r="AN634" i="1"/>
  <c r="AR634" i="1"/>
  <c r="AT634" i="1"/>
  <c r="AU634" i="1"/>
  <c r="AV634" i="1"/>
  <c r="AW634" i="1"/>
  <c r="AY634" i="1"/>
  <c r="AZ634" i="1"/>
  <c r="BA634" i="1"/>
  <c r="BB634" i="1"/>
  <c r="BC634" i="1"/>
  <c r="BF634" i="1"/>
  <c r="BG634" i="1"/>
  <c r="BI634" i="1"/>
  <c r="BK634" i="1"/>
  <c r="BM634" i="1"/>
  <c r="BO634" i="1"/>
  <c r="BQ634" i="1"/>
  <c r="BS634" i="1"/>
  <c r="BU634" i="1"/>
  <c r="BW634" i="1"/>
  <c r="BY634" i="1"/>
  <c r="CA634" i="1"/>
  <c r="D13163" i="3"/>
  <c r="D13145" i="3"/>
  <c r="D13146" i="3"/>
  <c r="D13147" i="3"/>
  <c r="D13148" i="3"/>
  <c r="D13149" i="3"/>
  <c r="D13150" i="3"/>
  <c r="D13151" i="3"/>
  <c r="D13152" i="3"/>
  <c r="D13153" i="3"/>
  <c r="D13154" i="3"/>
  <c r="D13155" i="3"/>
  <c r="D13156" i="3"/>
  <c r="D13157" i="3"/>
  <c r="D13158" i="3"/>
  <c r="D13159" i="3"/>
  <c r="D13160" i="3"/>
  <c r="D13161" i="3"/>
  <c r="D13162" i="3"/>
  <c r="D13144" i="3"/>
  <c r="AQ633" i="1"/>
  <c r="AP633" i="1"/>
  <c r="J633" i="1"/>
  <c r="I633" i="1"/>
  <c r="H633" i="1"/>
  <c r="F633" i="1"/>
  <c r="D633" i="1"/>
  <c r="K633" i="1"/>
  <c r="L633" i="1"/>
  <c r="M633" i="1"/>
  <c r="N633" i="1"/>
  <c r="O633" i="1"/>
  <c r="P633" i="1"/>
  <c r="Q633" i="1"/>
  <c r="R633" i="1"/>
  <c r="S633" i="1"/>
  <c r="T633" i="1"/>
  <c r="U633" i="1"/>
  <c r="W633" i="1"/>
  <c r="X633" i="1"/>
  <c r="Y633" i="1"/>
  <c r="AA633" i="1"/>
  <c r="AB633" i="1"/>
  <c r="AC633" i="1"/>
  <c r="AD633" i="1"/>
  <c r="AE633" i="1"/>
  <c r="AF633" i="1"/>
  <c r="AG633" i="1"/>
  <c r="AH633" i="1"/>
  <c r="AI633" i="1"/>
  <c r="AK633" i="1"/>
  <c r="AL633" i="1"/>
  <c r="AM633" i="1"/>
  <c r="AN633" i="1"/>
  <c r="AR633" i="1"/>
  <c r="AT633" i="1"/>
  <c r="AU633" i="1"/>
  <c r="AV633" i="1"/>
  <c r="AW633" i="1"/>
  <c r="AY633" i="1"/>
  <c r="AZ633" i="1"/>
  <c r="BA633" i="1"/>
  <c r="BB633" i="1"/>
  <c r="BC633" i="1"/>
  <c r="BF633" i="1"/>
  <c r="BG633" i="1"/>
  <c r="BI633" i="1"/>
  <c r="BK633" i="1"/>
  <c r="BM633" i="1"/>
  <c r="BO633" i="1"/>
  <c r="BQ633" i="1"/>
  <c r="BS633" i="1"/>
  <c r="BU633" i="1"/>
  <c r="BW633" i="1"/>
  <c r="BY633" i="1"/>
  <c r="CA633" i="1"/>
  <c r="AQ632" i="1"/>
  <c r="AP632" i="1"/>
  <c r="D632" i="1"/>
  <c r="F632" i="1"/>
  <c r="I632" i="1"/>
  <c r="H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W632" i="1"/>
  <c r="Y632" i="1"/>
  <c r="AA632" i="1"/>
  <c r="AB632" i="1"/>
  <c r="AD632" i="1"/>
  <c r="AF632" i="1"/>
  <c r="AI632" i="1"/>
  <c r="AK632" i="1"/>
  <c r="AL632" i="1"/>
  <c r="AM632" i="1"/>
  <c r="AN632" i="1"/>
  <c r="AR632" i="1"/>
  <c r="AT632" i="1"/>
  <c r="AU632" i="1"/>
  <c r="AV632" i="1"/>
  <c r="AW632" i="1"/>
  <c r="AY632" i="1"/>
  <c r="AZ632" i="1"/>
  <c r="BA632" i="1"/>
  <c r="BB632" i="1"/>
  <c r="BC632" i="1"/>
  <c r="BF632" i="1"/>
  <c r="BG632" i="1"/>
  <c r="BI632" i="1"/>
  <c r="BK632" i="1"/>
  <c r="BM632" i="1"/>
  <c r="BO632" i="1"/>
  <c r="BQ632" i="1"/>
  <c r="BS632" i="1"/>
  <c r="BU632" i="1"/>
  <c r="BW632" i="1"/>
  <c r="BY632" i="1"/>
  <c r="CA632" i="1"/>
  <c r="D13143" i="3"/>
  <c r="D13125" i="3"/>
  <c r="D13126" i="3"/>
  <c r="D13127" i="3"/>
  <c r="D13128" i="3"/>
  <c r="D13129" i="3"/>
  <c r="D13130" i="3"/>
  <c r="D13131" i="3"/>
  <c r="D13132" i="3"/>
  <c r="D13133" i="3"/>
  <c r="D13134" i="3"/>
  <c r="D13135" i="3"/>
  <c r="D13136" i="3"/>
  <c r="D13137" i="3"/>
  <c r="D13138" i="3"/>
  <c r="D13139" i="3"/>
  <c r="D13140" i="3"/>
  <c r="D13141" i="3"/>
  <c r="D13142" i="3"/>
  <c r="D13124" i="3"/>
  <c r="AQ631" i="1"/>
  <c r="AP631" i="1"/>
  <c r="I631" i="1"/>
  <c r="H631" i="1"/>
  <c r="F631" i="1"/>
  <c r="D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W631" i="1"/>
  <c r="X632" i="1"/>
  <c r="X631" i="1"/>
  <c r="Y631" i="1"/>
  <c r="AA631" i="1"/>
  <c r="AC632" i="1"/>
  <c r="AB631" i="1"/>
  <c r="AC631" i="1"/>
  <c r="AD631" i="1"/>
  <c r="AE632" i="1"/>
  <c r="AE631" i="1"/>
  <c r="AF631" i="1"/>
  <c r="AG631" i="1"/>
  <c r="AH631" i="1"/>
  <c r="AI631" i="1"/>
  <c r="AK631" i="1"/>
  <c r="AL631" i="1"/>
  <c r="AM631" i="1"/>
  <c r="AN631" i="1"/>
  <c r="AR631" i="1"/>
  <c r="AT631" i="1"/>
  <c r="AU631" i="1"/>
  <c r="AV631" i="1"/>
  <c r="AW631" i="1"/>
  <c r="AY631" i="1"/>
  <c r="AZ631" i="1"/>
  <c r="BA631" i="1"/>
  <c r="BB631" i="1"/>
  <c r="BC631" i="1"/>
  <c r="BF631" i="1"/>
  <c r="BG631" i="1"/>
  <c r="BI631" i="1"/>
  <c r="BK631" i="1"/>
  <c r="BM631" i="1"/>
  <c r="BO631" i="1"/>
  <c r="BQ631" i="1"/>
  <c r="BS631" i="1"/>
  <c r="BU631" i="1"/>
  <c r="BW631" i="1"/>
  <c r="BY631" i="1"/>
  <c r="CA631" i="1"/>
  <c r="D13105" i="3"/>
  <c r="D13106" i="3"/>
  <c r="D13107" i="3"/>
  <c r="D13108" i="3"/>
  <c r="D13109" i="3"/>
  <c r="D13110" i="3"/>
  <c r="D13111" i="3"/>
  <c r="D13112" i="3"/>
  <c r="D13113" i="3"/>
  <c r="D13114" i="3"/>
  <c r="D13115" i="3"/>
  <c r="D13116" i="3"/>
  <c r="D13117" i="3"/>
  <c r="D13118" i="3"/>
  <c r="D13119" i="3"/>
  <c r="D13120" i="3"/>
  <c r="D13121" i="3"/>
  <c r="D13122" i="3"/>
  <c r="D13123" i="3"/>
  <c r="D13104" i="3"/>
  <c r="D13085" i="3"/>
  <c r="D13086" i="3"/>
  <c r="D13087" i="3"/>
  <c r="D13088" i="3"/>
  <c r="D13089" i="3"/>
  <c r="D13090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3" i="3"/>
  <c r="D13084" i="3"/>
  <c r="AQ630" i="1"/>
  <c r="AP630" i="1"/>
  <c r="J630" i="1"/>
  <c r="I630" i="1"/>
  <c r="H630" i="1"/>
  <c r="F630" i="1"/>
  <c r="D630" i="1"/>
  <c r="K630" i="1"/>
  <c r="L630" i="1"/>
  <c r="M630" i="1"/>
  <c r="N630" i="1"/>
  <c r="O630" i="1"/>
  <c r="P630" i="1"/>
  <c r="Q630" i="1"/>
  <c r="R630" i="1"/>
  <c r="S630" i="1"/>
  <c r="T630" i="1"/>
  <c r="U630" i="1"/>
  <c r="W630" i="1"/>
  <c r="X630" i="1"/>
  <c r="Y630" i="1"/>
  <c r="AA630" i="1"/>
  <c r="AB630" i="1"/>
  <c r="AC630" i="1"/>
  <c r="AD630" i="1"/>
  <c r="AE630" i="1"/>
  <c r="AF630" i="1"/>
  <c r="AG630" i="1"/>
  <c r="AH630" i="1"/>
  <c r="AI630" i="1"/>
  <c r="AK630" i="1"/>
  <c r="AL630" i="1"/>
  <c r="AM630" i="1"/>
  <c r="AN630" i="1"/>
  <c r="AR630" i="1"/>
  <c r="AT630" i="1"/>
  <c r="AU630" i="1"/>
  <c r="AV630" i="1"/>
  <c r="AW630" i="1"/>
  <c r="AY630" i="1"/>
  <c r="AZ630" i="1"/>
  <c r="BA630" i="1"/>
  <c r="BB630" i="1"/>
  <c r="BC630" i="1"/>
  <c r="BC629" i="1"/>
  <c r="BD630" i="1"/>
  <c r="BE630" i="1"/>
  <c r="BF630" i="1"/>
  <c r="BG630" i="1"/>
  <c r="BI630" i="1"/>
  <c r="BK630" i="1"/>
  <c r="BM630" i="1"/>
  <c r="BO630" i="1"/>
  <c r="BQ630" i="1"/>
  <c r="BS630" i="1"/>
  <c r="BU630" i="1"/>
  <c r="BW630" i="1"/>
  <c r="BY630" i="1"/>
  <c r="CA630" i="1"/>
  <c r="D13065" i="3"/>
  <c r="D13066" i="3"/>
  <c r="D13067" i="3"/>
  <c r="D13068" i="3"/>
  <c r="D13069" i="3"/>
  <c r="D13070" i="3"/>
  <c r="D13071" i="3"/>
  <c r="D13072" i="3"/>
  <c r="D13073" i="3"/>
  <c r="D13074" i="3"/>
  <c r="D13075" i="3"/>
  <c r="D13076" i="3"/>
  <c r="D13077" i="3"/>
  <c r="D13078" i="3"/>
  <c r="D13079" i="3"/>
  <c r="D13080" i="3"/>
  <c r="D13081" i="3"/>
  <c r="D13082" i="3"/>
  <c r="D13083" i="3"/>
  <c r="D13064" i="3"/>
  <c r="AQ629" i="1"/>
  <c r="AP629" i="1"/>
  <c r="J629" i="1"/>
  <c r="I629" i="1"/>
  <c r="H629" i="1"/>
  <c r="F629" i="1"/>
  <c r="D629" i="1"/>
  <c r="K629" i="1"/>
  <c r="L629" i="1"/>
  <c r="M629" i="1"/>
  <c r="N629" i="1"/>
  <c r="O629" i="1"/>
  <c r="P629" i="1"/>
  <c r="Q629" i="1"/>
  <c r="R629" i="1"/>
  <c r="S629" i="1"/>
  <c r="T629" i="1"/>
  <c r="U629" i="1"/>
  <c r="W629" i="1"/>
  <c r="X629" i="1"/>
  <c r="Y629" i="1"/>
  <c r="AA629" i="1"/>
  <c r="AB629" i="1"/>
  <c r="AC629" i="1"/>
  <c r="AD629" i="1"/>
  <c r="AE629" i="1"/>
  <c r="AF629" i="1"/>
  <c r="AG629" i="1"/>
  <c r="AH629" i="1"/>
  <c r="AI629" i="1"/>
  <c r="AK629" i="1"/>
  <c r="AL629" i="1"/>
  <c r="AM629" i="1"/>
  <c r="AN629" i="1"/>
  <c r="AR629" i="1"/>
  <c r="AT629" i="1"/>
  <c r="AU629" i="1"/>
  <c r="AV629" i="1"/>
  <c r="AW629" i="1"/>
  <c r="AY629" i="1"/>
  <c r="AZ629" i="1"/>
  <c r="BA629" i="1"/>
  <c r="BB629" i="1"/>
  <c r="BC628" i="1"/>
  <c r="BD629" i="1"/>
  <c r="BE629" i="1"/>
  <c r="BF629" i="1"/>
  <c r="BG629" i="1"/>
  <c r="BI629" i="1"/>
  <c r="BK629" i="1"/>
  <c r="BM629" i="1"/>
  <c r="BO629" i="1"/>
  <c r="BQ629" i="1"/>
  <c r="BS629" i="1"/>
  <c r="BU629" i="1"/>
  <c r="BW629" i="1"/>
  <c r="BY629" i="1"/>
  <c r="CA629" i="1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0" i="3"/>
  <c r="D13061" i="3"/>
  <c r="D13062" i="3"/>
  <c r="D13063" i="3"/>
  <c r="D13044" i="3"/>
  <c r="AQ628" i="1"/>
  <c r="AP628" i="1"/>
  <c r="J628" i="1"/>
  <c r="I628" i="1"/>
  <c r="H628" i="1"/>
  <c r="F628" i="1"/>
  <c r="D628" i="1"/>
  <c r="K628" i="1"/>
  <c r="L628" i="1"/>
  <c r="M628" i="1"/>
  <c r="N628" i="1"/>
  <c r="O628" i="1"/>
  <c r="P628" i="1"/>
  <c r="Q628" i="1"/>
  <c r="R628" i="1"/>
  <c r="S628" i="1"/>
  <c r="T628" i="1"/>
  <c r="U628" i="1"/>
  <c r="W628" i="1"/>
  <c r="X628" i="1"/>
  <c r="Y628" i="1"/>
  <c r="AA628" i="1"/>
  <c r="AB628" i="1"/>
  <c r="AC628" i="1"/>
  <c r="AD628" i="1"/>
  <c r="AE628" i="1"/>
  <c r="AF628" i="1"/>
  <c r="AG628" i="1"/>
  <c r="AH628" i="1"/>
  <c r="AI628" i="1"/>
  <c r="AK628" i="1"/>
  <c r="AL628" i="1"/>
  <c r="AM628" i="1"/>
  <c r="AN628" i="1"/>
  <c r="AR628" i="1"/>
  <c r="AT628" i="1"/>
  <c r="AU628" i="1"/>
  <c r="AV628" i="1"/>
  <c r="AW628" i="1"/>
  <c r="AY628" i="1"/>
  <c r="AZ628" i="1"/>
  <c r="BA628" i="1"/>
  <c r="BB628" i="1"/>
  <c r="BF628" i="1"/>
  <c r="BG628" i="1"/>
  <c r="BI628" i="1"/>
  <c r="BK628" i="1"/>
  <c r="BM628" i="1"/>
  <c r="BO628" i="1"/>
  <c r="BQ628" i="1"/>
  <c r="BS628" i="1"/>
  <c r="BU628" i="1"/>
  <c r="BW628" i="1"/>
  <c r="BY628" i="1"/>
  <c r="CA628" i="1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24" i="3"/>
  <c r="AQ627" i="1"/>
  <c r="AP627" i="1"/>
  <c r="J627" i="1"/>
  <c r="I627" i="1"/>
  <c r="H627" i="1"/>
  <c r="F627" i="1"/>
  <c r="D627" i="1"/>
  <c r="K627" i="1"/>
  <c r="L627" i="1"/>
  <c r="M627" i="1"/>
  <c r="N627" i="1"/>
  <c r="O627" i="1"/>
  <c r="P627" i="1"/>
  <c r="Q627" i="1"/>
  <c r="R627" i="1"/>
  <c r="S627" i="1"/>
  <c r="T627" i="1"/>
  <c r="U627" i="1"/>
  <c r="W627" i="1"/>
  <c r="X627" i="1"/>
  <c r="Y627" i="1"/>
  <c r="AA627" i="1"/>
  <c r="AB627" i="1"/>
  <c r="AC627" i="1"/>
  <c r="AD627" i="1"/>
  <c r="AE627" i="1"/>
  <c r="AF627" i="1"/>
  <c r="AG627" i="1"/>
  <c r="AH627" i="1"/>
  <c r="AI627" i="1"/>
  <c r="AK627" i="1"/>
  <c r="AL627" i="1"/>
  <c r="AM627" i="1"/>
  <c r="AN627" i="1"/>
  <c r="AR627" i="1"/>
  <c r="AT627" i="1"/>
  <c r="AU627" i="1"/>
  <c r="AV627" i="1"/>
  <c r="AW627" i="1"/>
  <c r="AY627" i="1"/>
  <c r="AZ627" i="1"/>
  <c r="BA627" i="1"/>
  <c r="BB627" i="1"/>
  <c r="BC627" i="1"/>
  <c r="BF627" i="1"/>
  <c r="BG627" i="1"/>
  <c r="BI627" i="1"/>
  <c r="BK627" i="1"/>
  <c r="BM627" i="1"/>
  <c r="BO627" i="1"/>
  <c r="BQ627" i="1"/>
  <c r="BS627" i="1"/>
  <c r="BU627" i="1"/>
  <c r="BW627" i="1"/>
  <c r="BY627" i="1"/>
  <c r="CA627" i="1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04" i="3"/>
  <c r="AQ626" i="1"/>
  <c r="AP626" i="1"/>
  <c r="J626" i="1"/>
  <c r="I626" i="1"/>
  <c r="H626" i="1"/>
  <c r="F626" i="1"/>
  <c r="D626" i="1"/>
  <c r="K626" i="1"/>
  <c r="L626" i="1"/>
  <c r="M626" i="1"/>
  <c r="N626" i="1"/>
  <c r="O626" i="1"/>
  <c r="P626" i="1"/>
  <c r="Q626" i="1"/>
  <c r="R626" i="1"/>
  <c r="S626" i="1"/>
  <c r="T626" i="1"/>
  <c r="U626" i="1"/>
  <c r="W626" i="1"/>
  <c r="X626" i="1"/>
  <c r="Y626" i="1"/>
  <c r="AA626" i="1"/>
  <c r="AB626" i="1"/>
  <c r="AC626" i="1"/>
  <c r="AD626" i="1"/>
  <c r="AE626" i="1"/>
  <c r="AF626" i="1"/>
  <c r="AG626" i="1"/>
  <c r="AH626" i="1"/>
  <c r="AI626" i="1"/>
  <c r="AK626" i="1"/>
  <c r="AL626" i="1"/>
  <c r="AM626" i="1"/>
  <c r="AN626" i="1"/>
  <c r="AR626" i="1"/>
  <c r="AT626" i="1"/>
  <c r="AU626" i="1"/>
  <c r="AV626" i="1"/>
  <c r="AW626" i="1"/>
  <c r="AY626" i="1"/>
  <c r="AZ626" i="1"/>
  <c r="BA626" i="1"/>
  <c r="BB626" i="1"/>
  <c r="BC626" i="1"/>
  <c r="BG626" i="1"/>
  <c r="BF626" i="1"/>
  <c r="BI626" i="1"/>
  <c r="BK626" i="1"/>
  <c r="BM626" i="1"/>
  <c r="BO626" i="1"/>
  <c r="BQ626" i="1"/>
  <c r="BS626" i="1"/>
  <c r="BU626" i="1"/>
  <c r="BW626" i="1"/>
  <c r="BY626" i="1"/>
  <c r="CA626" i="1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2984" i="3"/>
  <c r="AQ625" i="1"/>
  <c r="AP625" i="1"/>
  <c r="J625" i="1"/>
  <c r="I625" i="1"/>
  <c r="H625" i="1"/>
  <c r="F625" i="1"/>
  <c r="D625" i="1"/>
  <c r="K625" i="1"/>
  <c r="L625" i="1"/>
  <c r="M625" i="1"/>
  <c r="N625" i="1"/>
  <c r="O625" i="1"/>
  <c r="P625" i="1"/>
  <c r="Q625" i="1"/>
  <c r="R625" i="1"/>
  <c r="S625" i="1"/>
  <c r="T625" i="1"/>
  <c r="U625" i="1"/>
  <c r="W625" i="1"/>
  <c r="X625" i="1"/>
  <c r="Y625" i="1"/>
  <c r="AA625" i="1"/>
  <c r="AB625" i="1"/>
  <c r="AC625" i="1"/>
  <c r="AD625" i="1"/>
  <c r="AE625" i="1"/>
  <c r="AF625" i="1"/>
  <c r="AG625" i="1"/>
  <c r="AH625" i="1"/>
  <c r="AI625" i="1"/>
  <c r="AK625" i="1"/>
  <c r="AL625" i="1"/>
  <c r="AM625" i="1"/>
  <c r="AN625" i="1"/>
  <c r="AR625" i="1"/>
  <c r="AT625" i="1"/>
  <c r="AU625" i="1"/>
  <c r="AV625" i="1"/>
  <c r="AW625" i="1"/>
  <c r="AY625" i="1"/>
  <c r="AZ625" i="1"/>
  <c r="BA625" i="1"/>
  <c r="BB625" i="1"/>
  <c r="BC625" i="1"/>
  <c r="BF625" i="1"/>
  <c r="BG625" i="1"/>
  <c r="BI625" i="1"/>
  <c r="BK625" i="1"/>
  <c r="BM625" i="1"/>
  <c r="BO625" i="1"/>
  <c r="BQ625" i="1"/>
  <c r="BS625" i="1"/>
  <c r="BU625" i="1"/>
  <c r="BW625" i="1"/>
  <c r="BY625" i="1"/>
  <c r="CA625" i="1"/>
  <c r="D12983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64" i="3"/>
  <c r="AQ624" i="1"/>
  <c r="AP624" i="1"/>
  <c r="J624" i="1"/>
  <c r="I624" i="1"/>
  <c r="H624" i="1"/>
  <c r="F624" i="1"/>
  <c r="F623" i="1"/>
  <c r="F622" i="1"/>
  <c r="D624" i="1"/>
  <c r="K624" i="1"/>
  <c r="L624" i="1"/>
  <c r="M624" i="1"/>
  <c r="N624" i="1"/>
  <c r="O624" i="1"/>
  <c r="P624" i="1"/>
  <c r="Q624" i="1"/>
  <c r="R624" i="1"/>
  <c r="S624" i="1"/>
  <c r="T624" i="1"/>
  <c r="U624" i="1"/>
  <c r="W624" i="1"/>
  <c r="X624" i="1"/>
  <c r="Y624" i="1"/>
  <c r="AA624" i="1"/>
  <c r="AB624" i="1"/>
  <c r="AC624" i="1"/>
  <c r="AD624" i="1"/>
  <c r="AE624" i="1"/>
  <c r="AF624" i="1"/>
  <c r="AG624" i="1"/>
  <c r="AH624" i="1"/>
  <c r="AI624" i="1"/>
  <c r="AK624" i="1"/>
  <c r="AL624" i="1"/>
  <c r="AM624" i="1"/>
  <c r="AN624" i="1"/>
  <c r="AR624" i="1"/>
  <c r="AT624" i="1"/>
  <c r="AU624" i="1"/>
  <c r="AV624" i="1"/>
  <c r="AW624" i="1"/>
  <c r="AY624" i="1"/>
  <c r="AZ624" i="1"/>
  <c r="BA624" i="1"/>
  <c r="BB624" i="1"/>
  <c r="BC624" i="1"/>
  <c r="BF624" i="1"/>
  <c r="BG624" i="1"/>
  <c r="BI624" i="1"/>
  <c r="BK624" i="1"/>
  <c r="BM624" i="1"/>
  <c r="BO624" i="1"/>
  <c r="BQ624" i="1"/>
  <c r="BS624" i="1"/>
  <c r="BU624" i="1"/>
  <c r="BW624" i="1"/>
  <c r="BY624" i="1"/>
  <c r="CA624" i="1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44" i="3"/>
  <c r="AQ623" i="1"/>
  <c r="AP623" i="1"/>
  <c r="J623" i="1"/>
  <c r="I623" i="1"/>
  <c r="H623" i="1"/>
  <c r="D623" i="1"/>
  <c r="K623" i="1"/>
  <c r="L623" i="1"/>
  <c r="M623" i="1"/>
  <c r="N623" i="1"/>
  <c r="O623" i="1"/>
  <c r="P623" i="1"/>
  <c r="Q623" i="1"/>
  <c r="R623" i="1"/>
  <c r="S623" i="1"/>
  <c r="T623" i="1"/>
  <c r="U623" i="1"/>
  <c r="W623" i="1"/>
  <c r="X623" i="1"/>
  <c r="Y623" i="1"/>
  <c r="AA623" i="1"/>
  <c r="AB623" i="1"/>
  <c r="AC623" i="1"/>
  <c r="AD623" i="1"/>
  <c r="AE623" i="1"/>
  <c r="AF623" i="1"/>
  <c r="AG623" i="1"/>
  <c r="AH623" i="1"/>
  <c r="AI623" i="1"/>
  <c r="AK623" i="1"/>
  <c r="AL623" i="1"/>
  <c r="AM623" i="1"/>
  <c r="AN623" i="1"/>
  <c r="AR623" i="1"/>
  <c r="AT623" i="1"/>
  <c r="AU623" i="1"/>
  <c r="AV623" i="1"/>
  <c r="AW623" i="1"/>
  <c r="AY623" i="1"/>
  <c r="AZ623" i="1"/>
  <c r="BA623" i="1"/>
  <c r="BB623" i="1"/>
  <c r="BC623" i="1"/>
  <c r="BF623" i="1"/>
  <c r="BG623" i="1"/>
  <c r="BI623" i="1"/>
  <c r="BK623" i="1"/>
  <c r="BM623" i="1"/>
  <c r="BO623" i="1"/>
  <c r="BQ623" i="1"/>
  <c r="BS623" i="1"/>
  <c r="BU623" i="1"/>
  <c r="BW623" i="1"/>
  <c r="BY623" i="1"/>
  <c r="CA623" i="1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25" i="3"/>
  <c r="AQ622" i="1"/>
  <c r="AP622" i="1"/>
  <c r="J622" i="1"/>
  <c r="J621" i="1"/>
  <c r="I622" i="1"/>
  <c r="H622" i="1"/>
  <c r="D622" i="1"/>
  <c r="K622" i="1"/>
  <c r="L622" i="1"/>
  <c r="M622" i="1"/>
  <c r="N622" i="1"/>
  <c r="O622" i="1"/>
  <c r="P622" i="1"/>
  <c r="Q622" i="1"/>
  <c r="R622" i="1"/>
  <c r="S622" i="1"/>
  <c r="T622" i="1"/>
  <c r="U622" i="1"/>
  <c r="W622" i="1"/>
  <c r="X622" i="1"/>
  <c r="Y622" i="1"/>
  <c r="AA622" i="1"/>
  <c r="AB622" i="1"/>
  <c r="AC622" i="1"/>
  <c r="AD622" i="1"/>
  <c r="AE622" i="1"/>
  <c r="AF622" i="1"/>
  <c r="AG622" i="1"/>
  <c r="AH622" i="1"/>
  <c r="AI622" i="1"/>
  <c r="AK622" i="1"/>
  <c r="AL622" i="1"/>
  <c r="AM622" i="1"/>
  <c r="AN622" i="1"/>
  <c r="AR622" i="1"/>
  <c r="AT622" i="1"/>
  <c r="AU622" i="1"/>
  <c r="AV622" i="1"/>
  <c r="AW622" i="1"/>
  <c r="AY622" i="1"/>
  <c r="AZ622" i="1"/>
  <c r="BA622" i="1"/>
  <c r="BB622" i="1"/>
  <c r="BC622" i="1"/>
  <c r="BC621" i="1"/>
  <c r="BD622" i="1"/>
  <c r="BE622" i="1"/>
  <c r="BF622" i="1"/>
  <c r="BG622" i="1"/>
  <c r="BI622" i="1"/>
  <c r="BK622" i="1"/>
  <c r="BM622" i="1"/>
  <c r="BO622" i="1"/>
  <c r="BQ622" i="1"/>
  <c r="BS622" i="1"/>
  <c r="BU622" i="1"/>
  <c r="BW622" i="1"/>
  <c r="BY622" i="1"/>
  <c r="CA622" i="1"/>
  <c r="D12924" i="3"/>
  <c r="D12923" i="3"/>
  <c r="D12922" i="3"/>
  <c r="D12921" i="3"/>
  <c r="D12920" i="3"/>
  <c r="D12919" i="3"/>
  <c r="D12918" i="3"/>
  <c r="D12917" i="3"/>
  <c r="D12916" i="3"/>
  <c r="D12915" i="3"/>
  <c r="D12914" i="3"/>
  <c r="D12913" i="3"/>
  <c r="D12912" i="3"/>
  <c r="D12911" i="3"/>
  <c r="D12910" i="3"/>
  <c r="D12909" i="3"/>
  <c r="D12908" i="3"/>
  <c r="D12907" i="3"/>
  <c r="D12906" i="3"/>
  <c r="D12905" i="3"/>
  <c r="AQ621" i="1"/>
  <c r="AP621" i="1"/>
  <c r="I621" i="1"/>
  <c r="H621" i="1"/>
  <c r="F621" i="1"/>
  <c r="D621" i="1"/>
  <c r="K621" i="1"/>
  <c r="L621" i="1"/>
  <c r="M621" i="1"/>
  <c r="N621" i="1"/>
  <c r="O621" i="1"/>
  <c r="P621" i="1"/>
  <c r="Q621" i="1"/>
  <c r="R621" i="1"/>
  <c r="S621" i="1"/>
  <c r="T621" i="1"/>
  <c r="U621" i="1"/>
  <c r="W621" i="1"/>
  <c r="X621" i="1"/>
  <c r="Y621" i="1"/>
  <c r="AA621" i="1"/>
  <c r="AB621" i="1"/>
  <c r="AC621" i="1"/>
  <c r="AD621" i="1"/>
  <c r="AE621" i="1"/>
  <c r="AF621" i="1"/>
  <c r="AG621" i="1"/>
  <c r="AH621" i="1"/>
  <c r="AI621" i="1"/>
  <c r="AK621" i="1"/>
  <c r="AL621" i="1"/>
  <c r="AM621" i="1"/>
  <c r="AN621" i="1"/>
  <c r="AR621" i="1"/>
  <c r="AT621" i="1"/>
  <c r="AU621" i="1"/>
  <c r="AV621" i="1"/>
  <c r="AW621" i="1"/>
  <c r="AY621" i="1"/>
  <c r="AZ621" i="1"/>
  <c r="BA621" i="1"/>
  <c r="BB621" i="1"/>
  <c r="BF621" i="1"/>
  <c r="BG621" i="1"/>
  <c r="BI621" i="1"/>
  <c r="BK621" i="1"/>
  <c r="BM621" i="1"/>
  <c r="BO621" i="1"/>
  <c r="BQ621" i="1"/>
  <c r="BS621" i="1"/>
  <c r="BU621" i="1"/>
  <c r="BW621" i="1"/>
  <c r="BY621" i="1"/>
  <c r="CA621" i="1"/>
  <c r="D12904" i="3"/>
  <c r="D12903" i="3"/>
  <c r="D12902" i="3"/>
  <c r="D12901" i="3"/>
  <c r="D12899" i="3"/>
  <c r="D12898" i="3"/>
  <c r="D12897" i="3"/>
  <c r="D12896" i="3"/>
  <c r="D12895" i="3"/>
  <c r="D12894" i="3"/>
  <c r="D12893" i="3"/>
  <c r="D12892" i="3"/>
  <c r="D12891" i="3"/>
  <c r="D12890" i="3"/>
  <c r="D12889" i="3"/>
  <c r="D12888" i="3"/>
  <c r="D12887" i="3"/>
  <c r="D12886" i="3"/>
  <c r="D1288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65" i="3"/>
  <c r="AQ620" i="1"/>
  <c r="AP620" i="1"/>
  <c r="J620" i="1"/>
  <c r="I620" i="1"/>
  <c r="H620" i="1"/>
  <c r="F620" i="1"/>
  <c r="D620" i="1"/>
  <c r="K620" i="1"/>
  <c r="L620" i="1"/>
  <c r="M620" i="1"/>
  <c r="N620" i="1"/>
  <c r="O620" i="1"/>
  <c r="P620" i="1"/>
  <c r="Q620" i="1"/>
  <c r="R620" i="1"/>
  <c r="S620" i="1"/>
  <c r="T620" i="1"/>
  <c r="U620" i="1"/>
  <c r="W620" i="1"/>
  <c r="X620" i="1"/>
  <c r="Y620" i="1"/>
  <c r="AA620" i="1"/>
  <c r="AB620" i="1"/>
  <c r="AC620" i="1"/>
  <c r="AD620" i="1"/>
  <c r="AE620" i="1"/>
  <c r="AF620" i="1"/>
  <c r="AG620" i="1"/>
  <c r="AH620" i="1"/>
  <c r="AI620" i="1"/>
  <c r="AK620" i="1"/>
  <c r="AL620" i="1"/>
  <c r="AM620" i="1"/>
  <c r="AN620" i="1"/>
  <c r="AR620" i="1"/>
  <c r="AT620" i="1"/>
  <c r="AU620" i="1"/>
  <c r="AV620" i="1"/>
  <c r="AW620" i="1"/>
  <c r="AY620" i="1"/>
  <c r="AZ620" i="1"/>
  <c r="BA620" i="1"/>
  <c r="BB620" i="1"/>
  <c r="BC620" i="1"/>
  <c r="BF620" i="1"/>
  <c r="BG620" i="1"/>
  <c r="BI620" i="1"/>
  <c r="BK620" i="1"/>
  <c r="BM620" i="1"/>
  <c r="BO620" i="1"/>
  <c r="BQ620" i="1"/>
  <c r="BS620" i="1"/>
  <c r="BU620" i="1"/>
  <c r="BW620" i="1"/>
  <c r="BY620" i="1"/>
  <c r="CA620" i="1"/>
  <c r="AQ619" i="1"/>
  <c r="AP619" i="1"/>
  <c r="J619" i="1"/>
  <c r="I619" i="1"/>
  <c r="H619" i="1"/>
  <c r="F619" i="1"/>
  <c r="D619" i="1"/>
  <c r="K619" i="1"/>
  <c r="L619" i="1"/>
  <c r="M619" i="1"/>
  <c r="N619" i="1"/>
  <c r="O619" i="1"/>
  <c r="P619" i="1"/>
  <c r="Q619" i="1"/>
  <c r="R619" i="1"/>
  <c r="S619" i="1"/>
  <c r="T619" i="1"/>
  <c r="U619" i="1"/>
  <c r="W619" i="1"/>
  <c r="X619" i="1"/>
  <c r="Y619" i="1"/>
  <c r="AA619" i="1"/>
  <c r="AB619" i="1"/>
  <c r="AC619" i="1"/>
  <c r="AD619" i="1"/>
  <c r="AE619" i="1"/>
  <c r="AF619" i="1"/>
  <c r="AG619" i="1"/>
  <c r="AH619" i="1"/>
  <c r="AI619" i="1"/>
  <c r="AK619" i="1"/>
  <c r="AL619" i="1"/>
  <c r="AM619" i="1"/>
  <c r="AN619" i="1"/>
  <c r="AR619" i="1"/>
  <c r="AT619" i="1"/>
  <c r="AU619" i="1"/>
  <c r="AV619" i="1"/>
  <c r="AW619" i="1"/>
  <c r="AY619" i="1"/>
  <c r="AZ619" i="1"/>
  <c r="BA619" i="1"/>
  <c r="BB619" i="1"/>
  <c r="BC619" i="1"/>
  <c r="BF619" i="1"/>
  <c r="BG619" i="1"/>
  <c r="BI619" i="1"/>
  <c r="BK619" i="1"/>
  <c r="BM619" i="1"/>
  <c r="BO619" i="1"/>
  <c r="BQ619" i="1"/>
  <c r="BS619" i="1"/>
  <c r="BU619" i="1"/>
  <c r="BW619" i="1"/>
  <c r="BY619" i="1"/>
  <c r="CA619" i="1"/>
  <c r="D12863" i="3"/>
  <c r="D12864" i="3"/>
  <c r="D12846" i="3"/>
  <c r="D12847" i="3"/>
  <c r="D12848" i="3"/>
  <c r="D12849" i="3"/>
  <c r="D12850" i="3"/>
  <c r="D12851" i="3"/>
  <c r="D12852" i="3"/>
  <c r="D12853" i="3"/>
  <c r="D12854" i="3"/>
  <c r="D12856" i="3"/>
  <c r="D12857" i="3"/>
  <c r="D12858" i="3"/>
  <c r="D12859" i="3"/>
  <c r="D12860" i="3"/>
  <c r="D12861" i="3"/>
  <c r="D12862" i="3"/>
  <c r="D12845" i="3"/>
  <c r="AQ618" i="1"/>
  <c r="AP618" i="1"/>
  <c r="J618" i="1"/>
  <c r="I618" i="1"/>
  <c r="H618" i="1"/>
  <c r="F618" i="1"/>
  <c r="D618" i="1"/>
  <c r="K618" i="1"/>
  <c r="L618" i="1"/>
  <c r="M618" i="1"/>
  <c r="N618" i="1"/>
  <c r="O618" i="1"/>
  <c r="P618" i="1"/>
  <c r="Q618" i="1"/>
  <c r="R618" i="1"/>
  <c r="S618" i="1"/>
  <c r="T618" i="1"/>
  <c r="U618" i="1"/>
  <c r="W618" i="1"/>
  <c r="X618" i="1"/>
  <c r="Y618" i="1"/>
  <c r="AA618" i="1"/>
  <c r="AB618" i="1"/>
  <c r="AC618" i="1"/>
  <c r="AD618" i="1"/>
  <c r="AE618" i="1"/>
  <c r="AF618" i="1"/>
  <c r="AG618" i="1"/>
  <c r="AH618" i="1"/>
  <c r="AI618" i="1"/>
  <c r="AK618" i="1"/>
  <c r="AL618" i="1"/>
  <c r="AM618" i="1"/>
  <c r="AN618" i="1"/>
  <c r="AR618" i="1"/>
  <c r="AT618" i="1"/>
  <c r="AU618" i="1"/>
  <c r="AV618" i="1"/>
  <c r="AW618" i="1"/>
  <c r="AY618" i="1"/>
  <c r="AZ618" i="1"/>
  <c r="BA618" i="1"/>
  <c r="BB618" i="1"/>
  <c r="BC618" i="1"/>
  <c r="BF618" i="1"/>
  <c r="BG618" i="1"/>
  <c r="BI618" i="1"/>
  <c r="BK618" i="1"/>
  <c r="BM618" i="1"/>
  <c r="BO618" i="1"/>
  <c r="BQ618" i="1"/>
  <c r="BS618" i="1"/>
  <c r="BU618" i="1"/>
  <c r="BW618" i="1"/>
  <c r="BY618" i="1"/>
  <c r="CA618" i="1"/>
  <c r="D12839" i="3"/>
  <c r="D12840" i="3"/>
  <c r="D12841" i="3"/>
  <c r="D12842" i="3"/>
  <c r="D12843" i="3"/>
  <c r="D12844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26" i="3"/>
  <c r="AQ617" i="1"/>
  <c r="AP617" i="1"/>
  <c r="J617" i="1"/>
  <c r="I617" i="1"/>
  <c r="H617" i="1"/>
  <c r="F617" i="1"/>
  <c r="D617" i="1"/>
  <c r="K617" i="1"/>
  <c r="L617" i="1"/>
  <c r="M617" i="1"/>
  <c r="N617" i="1"/>
  <c r="O617" i="1"/>
  <c r="P617" i="1"/>
  <c r="Q617" i="1"/>
  <c r="R617" i="1"/>
  <c r="S617" i="1"/>
  <c r="T617" i="1"/>
  <c r="U617" i="1"/>
  <c r="W617" i="1"/>
  <c r="X617" i="1"/>
  <c r="Y617" i="1"/>
  <c r="AA617" i="1"/>
  <c r="AB617" i="1"/>
  <c r="AC617" i="1"/>
  <c r="AD617" i="1"/>
  <c r="AE617" i="1"/>
  <c r="AF617" i="1"/>
  <c r="AG617" i="1"/>
  <c r="AH617" i="1"/>
  <c r="AI617" i="1"/>
  <c r="AK617" i="1"/>
  <c r="AL617" i="1"/>
  <c r="AM617" i="1"/>
  <c r="AN617" i="1"/>
  <c r="AR617" i="1"/>
  <c r="AT617" i="1"/>
  <c r="AU617" i="1"/>
  <c r="AV617" i="1"/>
  <c r="AW617" i="1"/>
  <c r="AY617" i="1"/>
  <c r="AZ617" i="1"/>
  <c r="BA617" i="1"/>
  <c r="BB617" i="1"/>
  <c r="BC617" i="1"/>
  <c r="BF617" i="1"/>
  <c r="BG617" i="1"/>
  <c r="BI617" i="1"/>
  <c r="BK617" i="1"/>
  <c r="BM617" i="1"/>
  <c r="BO617" i="1"/>
  <c r="BQ617" i="1"/>
  <c r="BS617" i="1"/>
  <c r="BU617" i="1"/>
  <c r="BW617" i="1"/>
  <c r="BY617" i="1"/>
  <c r="CA617" i="1"/>
  <c r="D12823" i="3"/>
  <c r="D12824" i="3"/>
  <c r="D12825" i="3"/>
  <c r="D12807" i="3"/>
  <c r="D12808" i="3"/>
  <c r="D12809" i="3"/>
  <c r="D12810" i="3"/>
  <c r="D12811" i="3"/>
  <c r="D12812" i="3"/>
  <c r="D12813" i="3"/>
  <c r="D12814" i="3"/>
  <c r="D12816" i="3"/>
  <c r="D12817" i="3"/>
  <c r="D12818" i="3"/>
  <c r="D12819" i="3"/>
  <c r="D12820" i="3"/>
  <c r="D12821" i="3"/>
  <c r="D12822" i="3"/>
  <c r="D12806" i="3"/>
  <c r="AQ616" i="1"/>
  <c r="AP616" i="1"/>
  <c r="J616" i="1"/>
  <c r="I616" i="1"/>
  <c r="H616" i="1"/>
  <c r="F616" i="1"/>
  <c r="D616" i="1"/>
  <c r="K616" i="1"/>
  <c r="L616" i="1"/>
  <c r="M616" i="1"/>
  <c r="N616" i="1"/>
  <c r="O616" i="1"/>
  <c r="P616" i="1"/>
  <c r="Q616" i="1"/>
  <c r="R616" i="1"/>
  <c r="S616" i="1"/>
  <c r="T616" i="1"/>
  <c r="U616" i="1"/>
  <c r="W616" i="1"/>
  <c r="X616" i="1"/>
  <c r="Y616" i="1"/>
  <c r="AA616" i="1"/>
  <c r="AB616" i="1"/>
  <c r="AC616" i="1"/>
  <c r="AD616" i="1"/>
  <c r="AE616" i="1"/>
  <c r="AF616" i="1"/>
  <c r="AG616" i="1"/>
  <c r="AH616" i="1"/>
  <c r="AI616" i="1"/>
  <c r="AK616" i="1"/>
  <c r="AL616" i="1"/>
  <c r="AM616" i="1"/>
  <c r="AN616" i="1"/>
  <c r="AR616" i="1"/>
  <c r="AT616" i="1"/>
  <c r="AU616" i="1"/>
  <c r="AV616" i="1"/>
  <c r="AW616" i="1"/>
  <c r="AY616" i="1"/>
  <c r="AZ616" i="1"/>
  <c r="BA616" i="1"/>
  <c r="BB616" i="1"/>
  <c r="BC616" i="1"/>
  <c r="BC615" i="1"/>
  <c r="BD616" i="1"/>
  <c r="BE616" i="1"/>
  <c r="BF616" i="1"/>
  <c r="BG616" i="1"/>
  <c r="BI616" i="1"/>
  <c r="BK616" i="1"/>
  <c r="BM616" i="1"/>
  <c r="BO616" i="1"/>
  <c r="BQ616" i="1"/>
  <c r="BS616" i="1"/>
  <c r="BU616" i="1"/>
  <c r="BW616" i="1"/>
  <c r="BY616" i="1"/>
  <c r="CA616" i="1"/>
  <c r="D12804" i="3"/>
  <c r="D12805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786" i="3"/>
  <c r="AQ615" i="1"/>
  <c r="AP615" i="1"/>
  <c r="J615" i="1"/>
  <c r="I615" i="1"/>
  <c r="H615" i="1"/>
  <c r="F615" i="1"/>
  <c r="D615" i="1"/>
  <c r="K615" i="1"/>
  <c r="L615" i="1"/>
  <c r="M615" i="1"/>
  <c r="N615" i="1"/>
  <c r="O615" i="1"/>
  <c r="P615" i="1"/>
  <c r="Q615" i="1"/>
  <c r="R615" i="1"/>
  <c r="S615" i="1"/>
  <c r="T615" i="1"/>
  <c r="U615" i="1"/>
  <c r="W615" i="1"/>
  <c r="X615" i="1"/>
  <c r="Y615" i="1"/>
  <c r="AA615" i="1"/>
  <c r="AB615" i="1"/>
  <c r="AC615" i="1"/>
  <c r="AD615" i="1"/>
  <c r="AE615" i="1"/>
  <c r="AF615" i="1"/>
  <c r="AG615" i="1"/>
  <c r="AH615" i="1"/>
  <c r="AI615" i="1"/>
  <c r="AK615" i="1"/>
  <c r="AL615" i="1"/>
  <c r="AM615" i="1"/>
  <c r="AN615" i="1"/>
  <c r="AR615" i="1"/>
  <c r="AT615" i="1"/>
  <c r="AU615" i="1"/>
  <c r="AV615" i="1"/>
  <c r="AW615" i="1"/>
  <c r="AY615" i="1"/>
  <c r="AZ615" i="1"/>
  <c r="BA615" i="1"/>
  <c r="BB615" i="1"/>
  <c r="BF615" i="1"/>
  <c r="BG615" i="1"/>
  <c r="BI615" i="1"/>
  <c r="BK615" i="1"/>
  <c r="BM615" i="1"/>
  <c r="BO615" i="1"/>
  <c r="BQ615" i="1"/>
  <c r="BS615" i="1"/>
  <c r="BU615" i="1"/>
  <c r="BW615" i="1"/>
  <c r="BY615" i="1"/>
  <c r="CA615" i="1"/>
  <c r="D12785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4" i="3"/>
  <c r="D12766" i="3"/>
  <c r="AQ614" i="1"/>
  <c r="AP614" i="1"/>
  <c r="J614" i="1"/>
  <c r="I614" i="1"/>
  <c r="H614" i="1"/>
  <c r="F614" i="1"/>
  <c r="D614" i="1"/>
  <c r="K614" i="1"/>
  <c r="L614" i="1"/>
  <c r="M614" i="1"/>
  <c r="N614" i="1"/>
  <c r="O614" i="1"/>
  <c r="P614" i="1"/>
  <c r="Q614" i="1"/>
  <c r="R614" i="1"/>
  <c r="S614" i="1"/>
  <c r="T614" i="1"/>
  <c r="U614" i="1"/>
  <c r="W614" i="1"/>
  <c r="X614" i="1"/>
  <c r="Y614" i="1"/>
  <c r="AA614" i="1"/>
  <c r="AB614" i="1"/>
  <c r="AC614" i="1"/>
  <c r="AD614" i="1"/>
  <c r="AE614" i="1"/>
  <c r="AF614" i="1"/>
  <c r="AG614" i="1"/>
  <c r="AH614" i="1"/>
  <c r="AI614" i="1"/>
  <c r="AK614" i="1"/>
  <c r="AL614" i="1"/>
  <c r="AM614" i="1"/>
  <c r="AN614" i="1"/>
  <c r="AR614" i="1"/>
  <c r="AT614" i="1"/>
  <c r="AU614" i="1"/>
  <c r="AV614" i="1"/>
  <c r="AW614" i="1"/>
  <c r="AY614" i="1"/>
  <c r="AZ614" i="1"/>
  <c r="BA614" i="1"/>
  <c r="BB614" i="1"/>
  <c r="BC614" i="1"/>
  <c r="BC613" i="1"/>
  <c r="BD614" i="1"/>
  <c r="BE614" i="1"/>
  <c r="BF614" i="1"/>
  <c r="BG614" i="1"/>
  <c r="BI614" i="1"/>
  <c r="BK614" i="1"/>
  <c r="BM614" i="1"/>
  <c r="BO614" i="1"/>
  <c r="BQ614" i="1"/>
  <c r="BS614" i="1"/>
  <c r="BU614" i="1"/>
  <c r="BW614" i="1"/>
  <c r="BY614" i="1"/>
  <c r="CA614" i="1"/>
  <c r="D12764" i="3"/>
  <c r="D12765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46" i="3"/>
  <c r="AQ613" i="1"/>
  <c r="AP613" i="1"/>
  <c r="J613" i="1"/>
  <c r="I613" i="1"/>
  <c r="H613" i="1"/>
  <c r="F613" i="1"/>
  <c r="D613" i="1"/>
  <c r="K613" i="1"/>
  <c r="L613" i="1"/>
  <c r="M613" i="1"/>
  <c r="N613" i="1"/>
  <c r="O613" i="1"/>
  <c r="P613" i="1"/>
  <c r="Q613" i="1"/>
  <c r="R613" i="1"/>
  <c r="S613" i="1"/>
  <c r="T613" i="1"/>
  <c r="U613" i="1"/>
  <c r="W613" i="1"/>
  <c r="X613" i="1"/>
  <c r="Y613" i="1"/>
  <c r="AA613" i="1"/>
  <c r="AB613" i="1"/>
  <c r="AC613" i="1"/>
  <c r="AD613" i="1"/>
  <c r="AE613" i="1"/>
  <c r="AF613" i="1"/>
  <c r="AG613" i="1"/>
  <c r="AH613" i="1"/>
  <c r="AI613" i="1"/>
  <c r="AK613" i="1"/>
  <c r="AL613" i="1"/>
  <c r="AM613" i="1"/>
  <c r="AN613" i="1"/>
  <c r="AR613" i="1"/>
  <c r="AT613" i="1"/>
  <c r="AU613" i="1"/>
  <c r="AV613" i="1"/>
  <c r="AW613" i="1"/>
  <c r="AY613" i="1"/>
  <c r="AZ613" i="1"/>
  <c r="BA613" i="1"/>
  <c r="BB613" i="1"/>
  <c r="BF613" i="1"/>
  <c r="BG613" i="1"/>
  <c r="BI613" i="1"/>
  <c r="BK613" i="1"/>
  <c r="BM613" i="1"/>
  <c r="BO613" i="1"/>
  <c r="BQ613" i="1"/>
  <c r="BS613" i="1"/>
  <c r="BU613" i="1"/>
  <c r="BW613" i="1"/>
  <c r="BY613" i="1"/>
  <c r="CA613" i="1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26" i="3"/>
  <c r="AQ612" i="1"/>
  <c r="AP612" i="1"/>
  <c r="J612" i="1"/>
  <c r="I612" i="1"/>
  <c r="H612" i="1"/>
  <c r="F612" i="1"/>
  <c r="D612" i="1"/>
  <c r="K612" i="1"/>
  <c r="L612" i="1"/>
  <c r="M612" i="1"/>
  <c r="N612" i="1"/>
  <c r="O612" i="1"/>
  <c r="P612" i="1"/>
  <c r="Q612" i="1"/>
  <c r="R612" i="1"/>
  <c r="S612" i="1"/>
  <c r="T612" i="1"/>
  <c r="U612" i="1"/>
  <c r="W612" i="1"/>
  <c r="X612" i="1"/>
  <c r="Y612" i="1"/>
  <c r="AA612" i="1"/>
  <c r="AB612" i="1"/>
  <c r="AC612" i="1"/>
  <c r="AD612" i="1"/>
  <c r="AE612" i="1"/>
  <c r="AF612" i="1"/>
  <c r="AG612" i="1"/>
  <c r="AH612" i="1"/>
  <c r="AI612" i="1"/>
  <c r="AK612" i="1"/>
  <c r="AL612" i="1"/>
  <c r="AM612" i="1"/>
  <c r="AN612" i="1"/>
  <c r="AR612" i="1"/>
  <c r="AT612" i="1"/>
  <c r="AU612" i="1"/>
  <c r="AV612" i="1"/>
  <c r="AW612" i="1"/>
  <c r="AY612" i="1"/>
  <c r="AZ612" i="1"/>
  <c r="BA612" i="1"/>
  <c r="BB612" i="1"/>
  <c r="BC612" i="1"/>
  <c r="BF612" i="1"/>
  <c r="BG612" i="1"/>
  <c r="BI612" i="1"/>
  <c r="BK612" i="1"/>
  <c r="BM612" i="1"/>
  <c r="BO612" i="1"/>
  <c r="BQ612" i="1"/>
  <c r="BS612" i="1"/>
  <c r="BU612" i="1"/>
  <c r="BW612" i="1"/>
  <c r="BY612" i="1"/>
  <c r="CA612" i="1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06" i="3"/>
  <c r="AQ611" i="1"/>
  <c r="AP611" i="1"/>
  <c r="J611" i="1"/>
  <c r="I611" i="1"/>
  <c r="H611" i="1"/>
  <c r="F611" i="1"/>
  <c r="D611" i="1"/>
  <c r="K611" i="1"/>
  <c r="L611" i="1"/>
  <c r="M611" i="1"/>
  <c r="N611" i="1"/>
  <c r="O611" i="1"/>
  <c r="P611" i="1"/>
  <c r="Q611" i="1"/>
  <c r="R611" i="1"/>
  <c r="S611" i="1"/>
  <c r="T611" i="1"/>
  <c r="U611" i="1"/>
  <c r="W611" i="1"/>
  <c r="X611" i="1"/>
  <c r="Y611" i="1"/>
  <c r="AA611" i="1"/>
  <c r="AB611" i="1"/>
  <c r="AC611" i="1"/>
  <c r="AD611" i="1"/>
  <c r="AE611" i="1"/>
  <c r="AF611" i="1"/>
  <c r="AG611" i="1"/>
  <c r="AH611" i="1"/>
  <c r="AI611" i="1"/>
  <c r="AK611" i="1"/>
  <c r="AL611" i="1"/>
  <c r="AM611" i="1"/>
  <c r="AN611" i="1"/>
  <c r="AR611" i="1"/>
  <c r="AT611" i="1"/>
  <c r="AU611" i="1"/>
  <c r="AV611" i="1"/>
  <c r="AW611" i="1"/>
  <c r="AY611" i="1"/>
  <c r="AZ611" i="1"/>
  <c r="BA611" i="1"/>
  <c r="BB611" i="1"/>
  <c r="BC611" i="1"/>
  <c r="BF611" i="1"/>
  <c r="BG611" i="1"/>
  <c r="BI611" i="1"/>
  <c r="BK611" i="1"/>
  <c r="BM611" i="1"/>
  <c r="BO611" i="1"/>
  <c r="BQ611" i="1"/>
  <c r="BS611" i="1"/>
  <c r="BU611" i="1"/>
  <c r="BW611" i="1"/>
  <c r="BY611" i="1"/>
  <c r="CA611" i="1"/>
  <c r="D12705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686" i="3"/>
  <c r="D12683" i="3"/>
  <c r="D12684" i="3"/>
  <c r="D12685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66" i="3"/>
  <c r="AQ610" i="1"/>
  <c r="AP610" i="1"/>
  <c r="J610" i="1"/>
  <c r="I610" i="1"/>
  <c r="H610" i="1"/>
  <c r="F610" i="1"/>
  <c r="D610" i="1"/>
  <c r="K610" i="1"/>
  <c r="L610" i="1"/>
  <c r="M610" i="1"/>
  <c r="N610" i="1"/>
  <c r="O610" i="1"/>
  <c r="P610" i="1"/>
  <c r="Q610" i="1"/>
  <c r="R610" i="1"/>
  <c r="S610" i="1"/>
  <c r="T610" i="1"/>
  <c r="U610" i="1"/>
  <c r="W610" i="1"/>
  <c r="X610" i="1"/>
  <c r="Y610" i="1"/>
  <c r="AA610" i="1"/>
  <c r="AB610" i="1"/>
  <c r="AC610" i="1"/>
  <c r="AD610" i="1"/>
  <c r="AE610" i="1"/>
  <c r="AF610" i="1"/>
  <c r="AG610" i="1"/>
  <c r="AH610" i="1"/>
  <c r="AI610" i="1"/>
  <c r="AK610" i="1"/>
  <c r="AL610" i="1"/>
  <c r="AM610" i="1"/>
  <c r="AN610" i="1"/>
  <c r="AR610" i="1"/>
  <c r="AT610" i="1"/>
  <c r="AU610" i="1"/>
  <c r="AV610" i="1"/>
  <c r="AW610" i="1"/>
  <c r="AY610" i="1"/>
  <c r="AZ610" i="1"/>
  <c r="BA610" i="1"/>
  <c r="BB610" i="1"/>
  <c r="BC610" i="1"/>
  <c r="BF610" i="1"/>
  <c r="BG610" i="1"/>
  <c r="BI610" i="1"/>
  <c r="BK610" i="1"/>
  <c r="BM610" i="1"/>
  <c r="BO610" i="1"/>
  <c r="BQ610" i="1"/>
  <c r="BS610" i="1"/>
  <c r="BU610" i="1"/>
  <c r="BW610" i="1"/>
  <c r="BY610" i="1"/>
  <c r="CA610" i="1"/>
  <c r="BS609" i="1"/>
  <c r="AQ609" i="1"/>
  <c r="AP609" i="1"/>
  <c r="J609" i="1"/>
  <c r="I609" i="1"/>
  <c r="H609" i="1"/>
  <c r="F609" i="1"/>
  <c r="D609" i="1"/>
  <c r="D608" i="1"/>
  <c r="K609" i="1"/>
  <c r="L609" i="1"/>
  <c r="M609" i="1"/>
  <c r="N609" i="1"/>
  <c r="O609" i="1"/>
  <c r="P609" i="1"/>
  <c r="Q609" i="1"/>
  <c r="R609" i="1"/>
  <c r="S609" i="1"/>
  <c r="T609" i="1"/>
  <c r="U609" i="1"/>
  <c r="W609" i="1"/>
  <c r="X609" i="1"/>
  <c r="Y609" i="1"/>
  <c r="AA609" i="1"/>
  <c r="AB609" i="1"/>
  <c r="AC609" i="1"/>
  <c r="AD609" i="1"/>
  <c r="AE609" i="1"/>
  <c r="AF609" i="1"/>
  <c r="AG609" i="1"/>
  <c r="AH609" i="1"/>
  <c r="AI609" i="1"/>
  <c r="AK609" i="1"/>
  <c r="AL609" i="1"/>
  <c r="AM609" i="1"/>
  <c r="AN609" i="1"/>
  <c r="AR609" i="1"/>
  <c r="AT609" i="1"/>
  <c r="AU609" i="1"/>
  <c r="AV609" i="1"/>
  <c r="AW609" i="1"/>
  <c r="AY609" i="1"/>
  <c r="AZ609" i="1"/>
  <c r="BA609" i="1"/>
  <c r="BB609" i="1"/>
  <c r="BC609" i="1"/>
  <c r="BC608" i="1"/>
  <c r="BD609" i="1"/>
  <c r="BE609" i="1"/>
  <c r="BF609" i="1"/>
  <c r="BG609" i="1"/>
  <c r="BI609" i="1"/>
  <c r="BK609" i="1"/>
  <c r="BM609" i="1"/>
  <c r="BO609" i="1"/>
  <c r="BQ609" i="1"/>
  <c r="BU609" i="1"/>
  <c r="BW609" i="1"/>
  <c r="BY609" i="1"/>
  <c r="CA609" i="1"/>
  <c r="D12664" i="3"/>
  <c r="D12665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46" i="3"/>
  <c r="AQ608" i="1"/>
  <c r="AQ607" i="1"/>
  <c r="AP608" i="1"/>
  <c r="AP607" i="1"/>
  <c r="J608" i="1"/>
  <c r="I608" i="1"/>
  <c r="H608" i="1"/>
  <c r="F608" i="1"/>
  <c r="K608" i="1"/>
  <c r="L608" i="1"/>
  <c r="M608" i="1"/>
  <c r="N608" i="1"/>
  <c r="O608" i="1"/>
  <c r="P608" i="1"/>
  <c r="Q608" i="1"/>
  <c r="R608" i="1"/>
  <c r="S608" i="1"/>
  <c r="T608" i="1"/>
  <c r="U608" i="1"/>
  <c r="W608" i="1"/>
  <c r="X608" i="1"/>
  <c r="Y608" i="1"/>
  <c r="AA608" i="1"/>
  <c r="AB608" i="1"/>
  <c r="AC608" i="1"/>
  <c r="AD608" i="1"/>
  <c r="AE608" i="1"/>
  <c r="AF608" i="1"/>
  <c r="AG608" i="1"/>
  <c r="AH608" i="1"/>
  <c r="AI608" i="1"/>
  <c r="AK608" i="1"/>
  <c r="AL608" i="1"/>
  <c r="AM608" i="1"/>
  <c r="AN608" i="1"/>
  <c r="AR608" i="1"/>
  <c r="AT608" i="1"/>
  <c r="AU608" i="1"/>
  <c r="AV608" i="1"/>
  <c r="AW608" i="1"/>
  <c r="AY608" i="1"/>
  <c r="AZ608" i="1"/>
  <c r="BA608" i="1"/>
  <c r="BB608" i="1"/>
  <c r="BC607" i="1"/>
  <c r="BD608" i="1"/>
  <c r="BE608" i="1"/>
  <c r="BF608" i="1"/>
  <c r="BG608" i="1"/>
  <c r="BI608" i="1"/>
  <c r="BK608" i="1"/>
  <c r="BM608" i="1"/>
  <c r="BO608" i="1"/>
  <c r="BQ608" i="1"/>
  <c r="BS608" i="1"/>
  <c r="BU608" i="1"/>
  <c r="BW608" i="1"/>
  <c r="BY608" i="1"/>
  <c r="CA608" i="1"/>
  <c r="D12644" i="3"/>
  <c r="D12645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26" i="3"/>
  <c r="J607" i="1"/>
  <c r="I607" i="1"/>
  <c r="H607" i="1"/>
  <c r="H606" i="1"/>
  <c r="F607" i="1"/>
  <c r="D607" i="1"/>
  <c r="K607" i="1"/>
  <c r="L607" i="1"/>
  <c r="M607" i="1"/>
  <c r="N607" i="1"/>
  <c r="O607" i="1"/>
  <c r="P607" i="1"/>
  <c r="Q607" i="1"/>
  <c r="R607" i="1"/>
  <c r="S607" i="1"/>
  <c r="T607" i="1"/>
  <c r="U607" i="1"/>
  <c r="W607" i="1"/>
  <c r="X607" i="1"/>
  <c r="Y607" i="1"/>
  <c r="AA607" i="1"/>
  <c r="AB607" i="1"/>
  <c r="AC607" i="1"/>
  <c r="AD607" i="1"/>
  <c r="AE607" i="1"/>
  <c r="AF607" i="1"/>
  <c r="AG607" i="1"/>
  <c r="AH607" i="1"/>
  <c r="AI607" i="1"/>
  <c r="AK607" i="1"/>
  <c r="AL607" i="1"/>
  <c r="AM607" i="1"/>
  <c r="AN607" i="1"/>
  <c r="AR607" i="1"/>
  <c r="AT607" i="1"/>
  <c r="AU607" i="1"/>
  <c r="AV607" i="1"/>
  <c r="AW607" i="1"/>
  <c r="AY607" i="1"/>
  <c r="AZ607" i="1"/>
  <c r="BA607" i="1"/>
  <c r="BB607" i="1"/>
  <c r="BC606" i="1"/>
  <c r="BD607" i="1"/>
  <c r="BE607" i="1"/>
  <c r="BF607" i="1"/>
  <c r="BG607" i="1"/>
  <c r="BI607" i="1"/>
  <c r="BK607" i="1"/>
  <c r="BM607" i="1"/>
  <c r="BO607" i="1"/>
  <c r="BQ607" i="1"/>
  <c r="BS607" i="1"/>
  <c r="BU607" i="1"/>
  <c r="BW607" i="1"/>
  <c r="BY607" i="1"/>
  <c r="CA607" i="1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06" i="3"/>
  <c r="D12604" i="3"/>
  <c r="D12605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586" i="3"/>
  <c r="AQ606" i="1"/>
  <c r="AP606" i="1"/>
  <c r="J606" i="1"/>
  <c r="I606" i="1"/>
  <c r="F606" i="1"/>
  <c r="D606" i="1"/>
  <c r="K606" i="1"/>
  <c r="L606" i="1"/>
  <c r="M606" i="1"/>
  <c r="N606" i="1"/>
  <c r="O606" i="1"/>
  <c r="P606" i="1"/>
  <c r="Q606" i="1"/>
  <c r="R606" i="1"/>
  <c r="S606" i="1"/>
  <c r="T606" i="1"/>
  <c r="U606" i="1"/>
  <c r="W606" i="1"/>
  <c r="X606" i="1"/>
  <c r="Y606" i="1"/>
  <c r="AA606" i="1"/>
  <c r="AB606" i="1"/>
  <c r="AC606" i="1"/>
  <c r="AD606" i="1"/>
  <c r="AE606" i="1"/>
  <c r="AF606" i="1"/>
  <c r="AG606" i="1"/>
  <c r="AH606" i="1"/>
  <c r="AI606" i="1"/>
  <c r="AK606" i="1"/>
  <c r="AL606" i="1"/>
  <c r="AM606" i="1"/>
  <c r="AN606" i="1"/>
  <c r="AR606" i="1"/>
  <c r="AT606" i="1"/>
  <c r="AU606" i="1"/>
  <c r="AV606" i="1"/>
  <c r="AW606" i="1"/>
  <c r="AY606" i="1"/>
  <c r="AZ606" i="1"/>
  <c r="BA606" i="1"/>
  <c r="BB606" i="1"/>
  <c r="BF606" i="1"/>
  <c r="BG606" i="1"/>
  <c r="BI606" i="1"/>
  <c r="BK606" i="1"/>
  <c r="BM606" i="1"/>
  <c r="BO606" i="1"/>
  <c r="BQ606" i="1"/>
  <c r="BS606" i="1"/>
  <c r="BU606" i="1"/>
  <c r="BW606" i="1"/>
  <c r="BY606" i="1"/>
  <c r="CA606" i="1"/>
  <c r="AQ605" i="1"/>
  <c r="AP605" i="1"/>
  <c r="J605" i="1"/>
  <c r="I605" i="1"/>
  <c r="H605" i="1"/>
  <c r="F605" i="1"/>
  <c r="D605" i="1"/>
  <c r="K605" i="1"/>
  <c r="L605" i="1"/>
  <c r="M605" i="1"/>
  <c r="N605" i="1"/>
  <c r="O605" i="1"/>
  <c r="P605" i="1"/>
  <c r="Q605" i="1"/>
  <c r="R605" i="1"/>
  <c r="S605" i="1"/>
  <c r="T605" i="1"/>
  <c r="U605" i="1"/>
  <c r="W605" i="1"/>
  <c r="X605" i="1"/>
  <c r="Y605" i="1"/>
  <c r="AA605" i="1"/>
  <c r="AB605" i="1"/>
  <c r="AC605" i="1"/>
  <c r="AD605" i="1"/>
  <c r="AE605" i="1"/>
  <c r="AF605" i="1"/>
  <c r="AG605" i="1"/>
  <c r="AH605" i="1"/>
  <c r="AI605" i="1"/>
  <c r="AK605" i="1"/>
  <c r="AL605" i="1"/>
  <c r="AM605" i="1"/>
  <c r="AN605" i="1"/>
  <c r="AR605" i="1"/>
  <c r="AT605" i="1"/>
  <c r="AU605" i="1"/>
  <c r="AV605" i="1"/>
  <c r="AW605" i="1"/>
  <c r="AY605" i="1"/>
  <c r="AZ605" i="1"/>
  <c r="BA605" i="1"/>
  <c r="BB605" i="1"/>
  <c r="BC605" i="1"/>
  <c r="BC604" i="1"/>
  <c r="BD605" i="1"/>
  <c r="BE605" i="1"/>
  <c r="BF605" i="1"/>
  <c r="BG605" i="1"/>
  <c r="BI605" i="1"/>
  <c r="BK605" i="1"/>
  <c r="BM605" i="1"/>
  <c r="BO605" i="1"/>
  <c r="BQ605" i="1"/>
  <c r="BS605" i="1"/>
  <c r="BU605" i="1"/>
  <c r="BW605" i="1"/>
  <c r="BY605" i="1"/>
  <c r="CA605" i="1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66" i="3"/>
  <c r="AQ604" i="1"/>
  <c r="AP604" i="1"/>
  <c r="J604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H604" i="1"/>
  <c r="F604" i="1"/>
  <c r="D604" i="1"/>
  <c r="K604" i="1"/>
  <c r="L604" i="1"/>
  <c r="M604" i="1"/>
  <c r="N604" i="1"/>
  <c r="O604" i="1"/>
  <c r="P604" i="1"/>
  <c r="Q604" i="1"/>
  <c r="R604" i="1"/>
  <c r="S604" i="1"/>
  <c r="T604" i="1"/>
  <c r="U604" i="1"/>
  <c r="W604" i="1"/>
  <c r="X604" i="1"/>
  <c r="Y604" i="1"/>
  <c r="AA604" i="1"/>
  <c r="AB604" i="1"/>
  <c r="AC604" i="1"/>
  <c r="AD604" i="1"/>
  <c r="AE604" i="1"/>
  <c r="AF604" i="1"/>
  <c r="AG604" i="1"/>
  <c r="AH604" i="1"/>
  <c r="AI604" i="1"/>
  <c r="AK604" i="1"/>
  <c r="AL604" i="1"/>
  <c r="AM604" i="1"/>
  <c r="AN604" i="1"/>
  <c r="AR604" i="1"/>
  <c r="AT604" i="1"/>
  <c r="AU604" i="1"/>
  <c r="AV604" i="1"/>
  <c r="AW604" i="1"/>
  <c r="AY604" i="1"/>
  <c r="AZ604" i="1"/>
  <c r="BA604" i="1"/>
  <c r="BB604" i="1"/>
  <c r="BF604" i="1"/>
  <c r="BG604" i="1"/>
  <c r="BI604" i="1"/>
  <c r="BK604" i="1"/>
  <c r="BM604" i="1"/>
  <c r="BO604" i="1"/>
  <c r="BQ604" i="1"/>
  <c r="BS604" i="1"/>
  <c r="BU604" i="1"/>
  <c r="BW604" i="1"/>
  <c r="BY604" i="1"/>
  <c r="CA604" i="1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2" i="3"/>
  <c r="D12563" i="3"/>
  <c r="D12564" i="3"/>
  <c r="D12565" i="3"/>
  <c r="D12546" i="3"/>
  <c r="AQ603" i="1"/>
  <c r="AP603" i="1"/>
  <c r="J603" i="1"/>
  <c r="H603" i="1"/>
  <c r="F603" i="1"/>
  <c r="D603" i="1"/>
  <c r="K603" i="1"/>
  <c r="L603" i="1"/>
  <c r="M603" i="1"/>
  <c r="N603" i="1"/>
  <c r="O603" i="1"/>
  <c r="P603" i="1"/>
  <c r="Q603" i="1"/>
  <c r="R603" i="1"/>
  <c r="S603" i="1"/>
  <c r="T603" i="1"/>
  <c r="U603" i="1"/>
  <c r="W603" i="1"/>
  <c r="X603" i="1"/>
  <c r="Y603" i="1"/>
  <c r="AA603" i="1"/>
  <c r="AB603" i="1"/>
  <c r="AC603" i="1"/>
  <c r="AD603" i="1"/>
  <c r="AE603" i="1"/>
  <c r="AF603" i="1"/>
  <c r="AG603" i="1"/>
  <c r="AH603" i="1"/>
  <c r="AI603" i="1"/>
  <c r="AK603" i="1"/>
  <c r="AL603" i="1"/>
  <c r="AM603" i="1"/>
  <c r="AN603" i="1"/>
  <c r="AR603" i="1"/>
  <c r="AT603" i="1"/>
  <c r="AU603" i="1"/>
  <c r="AV603" i="1"/>
  <c r="AW603" i="1"/>
  <c r="AY603" i="1"/>
  <c r="AZ603" i="1"/>
  <c r="BA603" i="1"/>
  <c r="BB603" i="1"/>
  <c r="BC603" i="1"/>
  <c r="BC602" i="1"/>
  <c r="BD603" i="1"/>
  <c r="BE603" i="1"/>
  <c r="BF603" i="1"/>
  <c r="BG603" i="1"/>
  <c r="BI603" i="1"/>
  <c r="BK603" i="1"/>
  <c r="BM603" i="1"/>
  <c r="BO603" i="1"/>
  <c r="BQ603" i="1"/>
  <c r="BS603" i="1"/>
  <c r="BU603" i="1"/>
  <c r="BW603" i="1"/>
  <c r="BY603" i="1"/>
  <c r="CA603" i="1"/>
  <c r="D12545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26" i="3"/>
  <c r="AQ602" i="1"/>
  <c r="AP602" i="1"/>
  <c r="J602" i="1"/>
  <c r="H602" i="1"/>
  <c r="F602" i="1"/>
  <c r="F601" i="1"/>
  <c r="D602" i="1"/>
  <c r="K602" i="1"/>
  <c r="L602" i="1"/>
  <c r="M602" i="1"/>
  <c r="N602" i="1"/>
  <c r="O602" i="1"/>
  <c r="P602" i="1"/>
  <c r="Q602" i="1"/>
  <c r="R602" i="1"/>
  <c r="S602" i="1"/>
  <c r="T602" i="1"/>
  <c r="U602" i="1"/>
  <c r="W602" i="1"/>
  <c r="X602" i="1"/>
  <c r="Y602" i="1"/>
  <c r="AA602" i="1"/>
  <c r="AB602" i="1"/>
  <c r="AC602" i="1"/>
  <c r="AD602" i="1"/>
  <c r="AE602" i="1"/>
  <c r="AF602" i="1"/>
  <c r="AG602" i="1"/>
  <c r="AH602" i="1"/>
  <c r="AI602" i="1"/>
  <c r="AK602" i="1"/>
  <c r="AL602" i="1"/>
  <c r="AM602" i="1"/>
  <c r="AN602" i="1"/>
  <c r="AR602" i="1"/>
  <c r="AT602" i="1"/>
  <c r="AU602" i="1"/>
  <c r="AV602" i="1"/>
  <c r="AW602" i="1"/>
  <c r="AY602" i="1"/>
  <c r="AZ602" i="1"/>
  <c r="BA602" i="1"/>
  <c r="BB602" i="1"/>
  <c r="BC601" i="1"/>
  <c r="BD602" i="1"/>
  <c r="BE602" i="1"/>
  <c r="BF602" i="1"/>
  <c r="BG602" i="1"/>
  <c r="BI602" i="1"/>
  <c r="BK602" i="1"/>
  <c r="BM602" i="1"/>
  <c r="BO602" i="1"/>
  <c r="BQ602" i="1"/>
  <c r="BS602" i="1"/>
  <c r="BU602" i="1"/>
  <c r="BW602" i="1"/>
  <c r="BY602" i="1"/>
  <c r="CA602" i="1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0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486" i="3"/>
  <c r="AQ601" i="1"/>
  <c r="AP601" i="1"/>
  <c r="J601" i="1"/>
  <c r="H601" i="1"/>
  <c r="D601" i="1"/>
  <c r="K601" i="1"/>
  <c r="L601" i="1"/>
  <c r="M601" i="1"/>
  <c r="N601" i="1"/>
  <c r="O601" i="1"/>
  <c r="P601" i="1"/>
  <c r="Q601" i="1"/>
  <c r="R601" i="1"/>
  <c r="S601" i="1"/>
  <c r="T601" i="1"/>
  <c r="U601" i="1"/>
  <c r="W601" i="1"/>
  <c r="X601" i="1"/>
  <c r="Y601" i="1"/>
  <c r="AA601" i="1"/>
  <c r="AB601" i="1"/>
  <c r="AC601" i="1"/>
  <c r="AD601" i="1"/>
  <c r="AE601" i="1"/>
  <c r="AF601" i="1"/>
  <c r="AG601" i="1"/>
  <c r="AH601" i="1"/>
  <c r="AI601" i="1"/>
  <c r="AK601" i="1"/>
  <c r="AL601" i="1"/>
  <c r="AM601" i="1"/>
  <c r="AN601" i="1"/>
  <c r="AR601" i="1"/>
  <c r="AT601" i="1"/>
  <c r="AU601" i="1"/>
  <c r="AV601" i="1"/>
  <c r="AW601" i="1"/>
  <c r="AY601" i="1"/>
  <c r="AZ601" i="1"/>
  <c r="BA601" i="1"/>
  <c r="BB601" i="1"/>
  <c r="BF601" i="1"/>
  <c r="BG601" i="1"/>
  <c r="BI601" i="1"/>
  <c r="BK601" i="1"/>
  <c r="BM601" i="1"/>
  <c r="BO601" i="1"/>
  <c r="BQ601" i="1"/>
  <c r="BS601" i="1"/>
  <c r="BU601" i="1"/>
  <c r="BW601" i="1"/>
  <c r="BY601" i="1"/>
  <c r="CA601" i="1"/>
  <c r="D12484" i="3"/>
  <c r="D12485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66" i="3"/>
  <c r="AQ600" i="1"/>
  <c r="AP600" i="1"/>
  <c r="J600" i="1"/>
  <c r="H600" i="1"/>
  <c r="F600" i="1"/>
  <c r="D600" i="1"/>
  <c r="K600" i="1"/>
  <c r="L600" i="1"/>
  <c r="M600" i="1"/>
  <c r="N600" i="1"/>
  <c r="O600" i="1"/>
  <c r="P600" i="1"/>
  <c r="Q600" i="1"/>
  <c r="R600" i="1"/>
  <c r="S600" i="1"/>
  <c r="T600" i="1"/>
  <c r="U600" i="1"/>
  <c r="W600" i="1"/>
  <c r="X600" i="1"/>
  <c r="Y600" i="1"/>
  <c r="AA600" i="1"/>
  <c r="AB600" i="1"/>
  <c r="AC600" i="1"/>
  <c r="AD600" i="1"/>
  <c r="AE600" i="1"/>
  <c r="AF600" i="1"/>
  <c r="AG600" i="1"/>
  <c r="AH600" i="1"/>
  <c r="AI600" i="1"/>
  <c r="AK600" i="1"/>
  <c r="AL600" i="1"/>
  <c r="AM600" i="1"/>
  <c r="AN600" i="1"/>
  <c r="AR600" i="1"/>
  <c r="AT600" i="1"/>
  <c r="AU600" i="1"/>
  <c r="AV600" i="1"/>
  <c r="AW600" i="1"/>
  <c r="AY600" i="1"/>
  <c r="AZ600" i="1"/>
  <c r="BA600" i="1"/>
  <c r="BB600" i="1"/>
  <c r="BC600" i="1"/>
  <c r="BF600" i="1"/>
  <c r="BG600" i="1"/>
  <c r="BI600" i="1"/>
  <c r="BK600" i="1"/>
  <c r="BM600" i="1"/>
  <c r="BO600" i="1"/>
  <c r="BQ600" i="1"/>
  <c r="BS600" i="1"/>
  <c r="BU600" i="1"/>
  <c r="BW600" i="1"/>
  <c r="BY600" i="1"/>
  <c r="CA600" i="1"/>
  <c r="AQ599" i="1"/>
  <c r="AP599" i="1"/>
  <c r="J599" i="1"/>
  <c r="H599" i="1"/>
  <c r="F599" i="1"/>
  <c r="D599" i="1"/>
  <c r="K599" i="1"/>
  <c r="L599" i="1"/>
  <c r="M599" i="1"/>
  <c r="N599" i="1"/>
  <c r="O599" i="1"/>
  <c r="P599" i="1"/>
  <c r="Q599" i="1"/>
  <c r="R599" i="1"/>
  <c r="S599" i="1"/>
  <c r="T599" i="1"/>
  <c r="U599" i="1"/>
  <c r="W599" i="1"/>
  <c r="X599" i="1"/>
  <c r="Y599" i="1"/>
  <c r="AA599" i="1"/>
  <c r="AB599" i="1"/>
  <c r="AC599" i="1"/>
  <c r="AD599" i="1"/>
  <c r="AE599" i="1"/>
  <c r="AF599" i="1"/>
  <c r="AG599" i="1"/>
  <c r="AH599" i="1"/>
  <c r="AI599" i="1"/>
  <c r="AK599" i="1"/>
  <c r="AL599" i="1"/>
  <c r="AM599" i="1"/>
  <c r="AN599" i="1"/>
  <c r="AR599" i="1"/>
  <c r="AT599" i="1"/>
  <c r="AU599" i="1"/>
  <c r="AV599" i="1"/>
  <c r="AW599" i="1"/>
  <c r="AY599" i="1"/>
  <c r="AZ599" i="1"/>
  <c r="BA599" i="1"/>
  <c r="BB599" i="1"/>
  <c r="BC599" i="1"/>
  <c r="BF599" i="1"/>
  <c r="BG599" i="1"/>
  <c r="BI599" i="1"/>
  <c r="BK599" i="1"/>
  <c r="BM599" i="1"/>
  <c r="BO599" i="1"/>
  <c r="BQ599" i="1"/>
  <c r="BS599" i="1"/>
  <c r="BU599" i="1"/>
  <c r="BW599" i="1"/>
  <c r="BY599" i="1"/>
  <c r="CA599" i="1"/>
  <c r="D12464" i="3"/>
  <c r="D12465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46" i="3"/>
  <c r="AQ598" i="1"/>
  <c r="AP598" i="1"/>
  <c r="J598" i="1"/>
  <c r="H598" i="1"/>
  <c r="F598" i="1"/>
  <c r="D598" i="1"/>
  <c r="K598" i="1"/>
  <c r="L598" i="1"/>
  <c r="M598" i="1"/>
  <c r="N598" i="1"/>
  <c r="O598" i="1"/>
  <c r="P598" i="1"/>
  <c r="Q598" i="1"/>
  <c r="R598" i="1"/>
  <c r="S598" i="1"/>
  <c r="T598" i="1"/>
  <c r="U598" i="1"/>
  <c r="W598" i="1"/>
  <c r="X598" i="1"/>
  <c r="Y598" i="1"/>
  <c r="AA598" i="1"/>
  <c r="AB598" i="1"/>
  <c r="AC598" i="1"/>
  <c r="AD598" i="1"/>
  <c r="AE598" i="1"/>
  <c r="AF598" i="1"/>
  <c r="AG598" i="1"/>
  <c r="AH598" i="1"/>
  <c r="AI598" i="1"/>
  <c r="AK598" i="1"/>
  <c r="AL598" i="1"/>
  <c r="AM598" i="1"/>
  <c r="AN598" i="1"/>
  <c r="AR598" i="1"/>
  <c r="AT598" i="1"/>
  <c r="AU598" i="1"/>
  <c r="AV598" i="1"/>
  <c r="AW598" i="1"/>
  <c r="AY598" i="1"/>
  <c r="AZ598" i="1"/>
  <c r="BA598" i="1"/>
  <c r="BB598" i="1"/>
  <c r="BC598" i="1"/>
  <c r="BF598" i="1"/>
  <c r="BG598" i="1"/>
  <c r="BI598" i="1"/>
  <c r="BK598" i="1"/>
  <c r="BM598" i="1"/>
  <c r="BO598" i="1"/>
  <c r="BQ598" i="1"/>
  <c r="BS598" i="1"/>
  <c r="BU598" i="1"/>
  <c r="BW598" i="1"/>
  <c r="BY598" i="1"/>
  <c r="CA598" i="1"/>
  <c r="D12445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26" i="3"/>
  <c r="D12423" i="3"/>
  <c r="D12424" i="3"/>
  <c r="D12425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06" i="3"/>
  <c r="AQ597" i="1"/>
  <c r="AP597" i="1"/>
  <c r="J597" i="1"/>
  <c r="H597" i="1"/>
  <c r="F597" i="1"/>
  <c r="D597" i="1"/>
  <c r="K597" i="1"/>
  <c r="L597" i="1"/>
  <c r="M597" i="1"/>
  <c r="N597" i="1"/>
  <c r="O597" i="1"/>
  <c r="P597" i="1"/>
  <c r="Q597" i="1"/>
  <c r="R597" i="1"/>
  <c r="S597" i="1"/>
  <c r="T597" i="1"/>
  <c r="U597" i="1"/>
  <c r="W597" i="1"/>
  <c r="X597" i="1"/>
  <c r="Y597" i="1"/>
  <c r="AA597" i="1"/>
  <c r="AB597" i="1"/>
  <c r="AC597" i="1"/>
  <c r="AD597" i="1"/>
  <c r="AE597" i="1"/>
  <c r="AF597" i="1"/>
  <c r="AG597" i="1"/>
  <c r="AH597" i="1"/>
  <c r="AI597" i="1"/>
  <c r="AK597" i="1"/>
  <c r="AL597" i="1"/>
  <c r="AM597" i="1"/>
  <c r="AN597" i="1"/>
  <c r="AR597" i="1"/>
  <c r="AT597" i="1"/>
  <c r="AU597" i="1"/>
  <c r="AV597" i="1"/>
  <c r="AW597" i="1"/>
  <c r="AY597" i="1"/>
  <c r="AZ597" i="1"/>
  <c r="BA597" i="1"/>
  <c r="BB597" i="1"/>
  <c r="BC597" i="1"/>
  <c r="BF597" i="1"/>
  <c r="BG597" i="1"/>
  <c r="BI597" i="1"/>
  <c r="BK597" i="1"/>
  <c r="BM597" i="1"/>
  <c r="BO597" i="1"/>
  <c r="BQ597" i="1"/>
  <c r="BS597" i="1"/>
  <c r="BU597" i="1"/>
  <c r="BW597" i="1"/>
  <c r="BY597" i="1"/>
  <c r="CA597" i="1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386" i="3"/>
  <c r="AQ596" i="1"/>
  <c r="AP596" i="1"/>
  <c r="J596" i="1"/>
  <c r="H596" i="1"/>
  <c r="F596" i="1"/>
  <c r="D596" i="1"/>
  <c r="K596" i="1"/>
  <c r="L596" i="1"/>
  <c r="M596" i="1"/>
  <c r="N596" i="1"/>
  <c r="O596" i="1"/>
  <c r="P596" i="1"/>
  <c r="Q596" i="1"/>
  <c r="R596" i="1"/>
  <c r="S596" i="1"/>
  <c r="T596" i="1"/>
  <c r="U596" i="1"/>
  <c r="W596" i="1"/>
  <c r="X596" i="1"/>
  <c r="Y596" i="1"/>
  <c r="AA596" i="1"/>
  <c r="AB596" i="1"/>
  <c r="AC596" i="1"/>
  <c r="AD596" i="1"/>
  <c r="AE596" i="1"/>
  <c r="AF596" i="1"/>
  <c r="AG596" i="1"/>
  <c r="AH596" i="1"/>
  <c r="AI596" i="1"/>
  <c r="AK596" i="1"/>
  <c r="AL596" i="1"/>
  <c r="AM596" i="1"/>
  <c r="AN596" i="1"/>
  <c r="AR596" i="1"/>
  <c r="AT596" i="1"/>
  <c r="AU596" i="1"/>
  <c r="AV596" i="1"/>
  <c r="AW596" i="1"/>
  <c r="AY596" i="1"/>
  <c r="AZ596" i="1"/>
  <c r="BA596" i="1"/>
  <c r="BB596" i="1"/>
  <c r="BC596" i="1"/>
  <c r="BF596" i="1"/>
  <c r="BG596" i="1"/>
  <c r="BI596" i="1"/>
  <c r="BK596" i="1"/>
  <c r="BM596" i="1"/>
  <c r="BO596" i="1"/>
  <c r="BQ596" i="1"/>
  <c r="BS596" i="1"/>
  <c r="BU596" i="1"/>
  <c r="BW596" i="1"/>
  <c r="BY596" i="1"/>
  <c r="CA596" i="1"/>
  <c r="AQ595" i="1"/>
  <c r="AP595" i="1"/>
  <c r="J595" i="1"/>
  <c r="H595" i="1"/>
  <c r="F595" i="1"/>
  <c r="D595" i="1"/>
  <c r="K595" i="1"/>
  <c r="L595" i="1"/>
  <c r="M595" i="1"/>
  <c r="N595" i="1"/>
  <c r="O595" i="1"/>
  <c r="P595" i="1"/>
  <c r="Q595" i="1"/>
  <c r="R595" i="1"/>
  <c r="S595" i="1"/>
  <c r="T595" i="1"/>
  <c r="U595" i="1"/>
  <c r="W595" i="1"/>
  <c r="X595" i="1"/>
  <c r="Y595" i="1"/>
  <c r="AA595" i="1"/>
  <c r="AB595" i="1"/>
  <c r="AC595" i="1"/>
  <c r="AD595" i="1"/>
  <c r="AE595" i="1"/>
  <c r="AF595" i="1"/>
  <c r="AG595" i="1"/>
  <c r="AH595" i="1"/>
  <c r="AI595" i="1"/>
  <c r="AK595" i="1"/>
  <c r="AL595" i="1"/>
  <c r="AM595" i="1"/>
  <c r="AN595" i="1"/>
  <c r="AR595" i="1"/>
  <c r="AT595" i="1"/>
  <c r="AU595" i="1"/>
  <c r="AV595" i="1"/>
  <c r="AW595" i="1"/>
  <c r="AY595" i="1"/>
  <c r="AZ595" i="1"/>
  <c r="BA595" i="1"/>
  <c r="BB595" i="1"/>
  <c r="BC595" i="1"/>
  <c r="BC594" i="1"/>
  <c r="BD595" i="1"/>
  <c r="BE595" i="1"/>
  <c r="BF595" i="1"/>
  <c r="BG595" i="1"/>
  <c r="BI595" i="1"/>
  <c r="BK595" i="1"/>
  <c r="BM595" i="1"/>
  <c r="BO595" i="1"/>
  <c r="BQ595" i="1"/>
  <c r="BS595" i="1"/>
  <c r="BU595" i="1"/>
  <c r="BW595" i="1"/>
  <c r="BY595" i="1"/>
  <c r="CA595" i="1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AQ594" i="1"/>
  <c r="AP594" i="1"/>
  <c r="D594" i="1"/>
  <c r="F594" i="1"/>
  <c r="H594" i="1"/>
  <c r="J594" i="1"/>
  <c r="CA594" i="1"/>
  <c r="BY594" i="1"/>
  <c r="BW594" i="1"/>
  <c r="BU594" i="1"/>
  <c r="BS594" i="1"/>
  <c r="BQ594" i="1"/>
  <c r="BO594" i="1"/>
  <c r="BM594" i="1"/>
  <c r="BK594" i="1"/>
  <c r="BI594" i="1"/>
  <c r="BG594" i="1"/>
  <c r="BF594" i="1"/>
  <c r="BC593" i="1"/>
  <c r="BE594" i="1"/>
  <c r="BD594" i="1"/>
  <c r="BB594" i="1"/>
  <c r="BA594" i="1"/>
  <c r="AZ594" i="1"/>
  <c r="AY594" i="1"/>
  <c r="AW594" i="1"/>
  <c r="AV594" i="1"/>
  <c r="AU594" i="1"/>
  <c r="AT594" i="1"/>
  <c r="AR594" i="1"/>
  <c r="AN594" i="1"/>
  <c r="AM594" i="1"/>
  <c r="AL594" i="1"/>
  <c r="AK594" i="1"/>
  <c r="AD594" i="1"/>
  <c r="AI594" i="1"/>
  <c r="AD593" i="1"/>
  <c r="AE594" i="1"/>
  <c r="W594" i="1"/>
  <c r="AH594" i="1"/>
  <c r="AD592" i="1"/>
  <c r="AE593" i="1"/>
  <c r="AG594" i="1"/>
  <c r="AF594" i="1"/>
  <c r="AA594" i="1"/>
  <c r="AA593" i="1"/>
  <c r="AC594" i="1"/>
  <c r="AB594" i="1"/>
  <c r="Y594" i="1"/>
  <c r="W593" i="1"/>
  <c r="X594" i="1"/>
  <c r="U594" i="1"/>
  <c r="T594" i="1"/>
  <c r="S594" i="1"/>
  <c r="R594" i="1"/>
  <c r="Q594" i="1"/>
  <c r="P594" i="1"/>
  <c r="O594" i="1"/>
  <c r="N594" i="1"/>
  <c r="M594" i="1"/>
  <c r="L594" i="1"/>
  <c r="K594" i="1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48" i="3"/>
  <c r="D12347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D593" i="1"/>
  <c r="F593" i="1"/>
  <c r="H593" i="1"/>
  <c r="J593" i="1"/>
  <c r="CA593" i="1"/>
  <c r="BY593" i="1"/>
  <c r="BW593" i="1"/>
  <c r="BU593" i="1"/>
  <c r="BS593" i="1"/>
  <c r="BO593" i="1"/>
  <c r="BM593" i="1"/>
  <c r="BK593" i="1"/>
  <c r="BI593" i="1"/>
  <c r="BG593" i="1"/>
  <c r="BF593" i="1"/>
  <c r="BC592" i="1"/>
  <c r="BE593" i="1"/>
  <c r="BD593" i="1"/>
  <c r="BB593" i="1"/>
  <c r="BA593" i="1"/>
  <c r="AZ593" i="1"/>
  <c r="AY593" i="1"/>
  <c r="AW593" i="1"/>
  <c r="AV593" i="1"/>
  <c r="AU593" i="1"/>
  <c r="AT593" i="1"/>
  <c r="AR593" i="1"/>
  <c r="AN593" i="1"/>
  <c r="AM593" i="1"/>
  <c r="AL593" i="1"/>
  <c r="AK593" i="1"/>
  <c r="AI593" i="1"/>
  <c r="AH593" i="1"/>
  <c r="AD591" i="1"/>
  <c r="AE592" i="1"/>
  <c r="AG593" i="1"/>
  <c r="AF593" i="1"/>
  <c r="AA592" i="1"/>
  <c r="AC593" i="1"/>
  <c r="AB593" i="1"/>
  <c r="Y593" i="1"/>
  <c r="W592" i="1"/>
  <c r="X593" i="1"/>
  <c r="U593" i="1"/>
  <c r="T593" i="1"/>
  <c r="S593" i="1"/>
  <c r="R593" i="1"/>
  <c r="Q593" i="1"/>
  <c r="P593" i="1"/>
  <c r="O593" i="1"/>
  <c r="N593" i="1"/>
  <c r="M593" i="1"/>
  <c r="L593" i="1"/>
  <c r="K593" i="1"/>
  <c r="AQ592" i="1"/>
  <c r="AP592" i="1"/>
  <c r="D592" i="1"/>
  <c r="F592" i="1"/>
  <c r="H592" i="1"/>
  <c r="J592" i="1"/>
  <c r="CA592" i="1"/>
  <c r="BY592" i="1"/>
  <c r="BW592" i="1"/>
  <c r="BU592" i="1"/>
  <c r="BS592" i="1"/>
  <c r="BQ592" i="1"/>
  <c r="BO592" i="1"/>
  <c r="BM592" i="1"/>
  <c r="BK592" i="1"/>
  <c r="BI592" i="1"/>
  <c r="BG592" i="1"/>
  <c r="BF592" i="1"/>
  <c r="BC591" i="1"/>
  <c r="BE592" i="1"/>
  <c r="BD592" i="1"/>
  <c r="BB592" i="1"/>
  <c r="BA592" i="1"/>
  <c r="AZ592" i="1"/>
  <c r="AY592" i="1"/>
  <c r="AW592" i="1"/>
  <c r="AV592" i="1"/>
  <c r="AU592" i="1"/>
  <c r="AT592" i="1"/>
  <c r="AR592" i="1"/>
  <c r="AN592" i="1"/>
  <c r="AM592" i="1"/>
  <c r="AL592" i="1"/>
  <c r="AK592" i="1"/>
  <c r="AI592" i="1"/>
  <c r="AH592" i="1"/>
  <c r="AD590" i="1"/>
  <c r="AE591" i="1"/>
  <c r="AG592" i="1"/>
  <c r="AF592" i="1"/>
  <c r="AA591" i="1"/>
  <c r="AC592" i="1"/>
  <c r="AB592" i="1"/>
  <c r="Y592" i="1"/>
  <c r="W591" i="1"/>
  <c r="X592" i="1"/>
  <c r="U592" i="1"/>
  <c r="T592" i="1"/>
  <c r="S592" i="1"/>
  <c r="R592" i="1"/>
  <c r="Q592" i="1"/>
  <c r="P592" i="1"/>
  <c r="O592" i="1"/>
  <c r="N592" i="1"/>
  <c r="M592" i="1"/>
  <c r="L592" i="1"/>
  <c r="K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D591" i="1"/>
  <c r="F591" i="1"/>
  <c r="H591" i="1"/>
  <c r="J591" i="1"/>
  <c r="CA591" i="1"/>
  <c r="BY591" i="1"/>
  <c r="BW591" i="1"/>
  <c r="BU591" i="1"/>
  <c r="BS591" i="1"/>
  <c r="BQ591" i="1"/>
  <c r="BO591" i="1"/>
  <c r="BM591" i="1"/>
  <c r="BK591" i="1"/>
  <c r="BI591" i="1"/>
  <c r="BG591" i="1"/>
  <c r="BF591" i="1"/>
  <c r="BC590" i="1"/>
  <c r="BE591" i="1"/>
  <c r="BD591" i="1"/>
  <c r="BB591" i="1"/>
  <c r="BA591" i="1"/>
  <c r="AZ591" i="1"/>
  <c r="AY591" i="1"/>
  <c r="AW591" i="1"/>
  <c r="AV591" i="1"/>
  <c r="AU591" i="1"/>
  <c r="AT591" i="1"/>
  <c r="AR591" i="1"/>
  <c r="AN591" i="1"/>
  <c r="AM591" i="1"/>
  <c r="AL591" i="1"/>
  <c r="AK591" i="1"/>
  <c r="AI591" i="1"/>
  <c r="AH591" i="1"/>
  <c r="AE590" i="1"/>
  <c r="AG591" i="1"/>
  <c r="AF591" i="1"/>
  <c r="AA590" i="1"/>
  <c r="AC591" i="1"/>
  <c r="AB591" i="1"/>
  <c r="Y591" i="1"/>
  <c r="W590" i="1"/>
  <c r="X591" i="1"/>
  <c r="U591" i="1"/>
  <c r="T591" i="1"/>
  <c r="S591" i="1"/>
  <c r="R591" i="1"/>
  <c r="Q591" i="1"/>
  <c r="P591" i="1"/>
  <c r="O591" i="1"/>
  <c r="N591" i="1"/>
  <c r="M591" i="1"/>
  <c r="L591" i="1"/>
  <c r="K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D590" i="1"/>
  <c r="F590" i="1"/>
  <c r="H590" i="1"/>
  <c r="J590" i="1"/>
  <c r="CA590" i="1"/>
  <c r="BY590" i="1"/>
  <c r="BW590" i="1"/>
  <c r="BU590" i="1"/>
  <c r="BS590" i="1"/>
  <c r="BQ590" i="1"/>
  <c r="BO590" i="1"/>
  <c r="BM590" i="1"/>
  <c r="BK590" i="1"/>
  <c r="BI590" i="1"/>
  <c r="BG590" i="1"/>
  <c r="BF590" i="1"/>
  <c r="BC589" i="1"/>
  <c r="BE590" i="1"/>
  <c r="BD590" i="1"/>
  <c r="BB590" i="1"/>
  <c r="BA590" i="1"/>
  <c r="AZ590" i="1"/>
  <c r="AY590" i="1"/>
  <c r="AW590" i="1"/>
  <c r="AV590" i="1"/>
  <c r="AU590" i="1"/>
  <c r="AT590" i="1"/>
  <c r="AR590" i="1"/>
  <c r="AN590" i="1"/>
  <c r="AM590" i="1"/>
  <c r="AL590" i="1"/>
  <c r="AK590" i="1"/>
  <c r="AI590" i="1"/>
  <c r="AH590" i="1"/>
  <c r="AG590" i="1"/>
  <c r="AF590" i="1"/>
  <c r="AC590" i="1"/>
  <c r="AB590" i="1"/>
  <c r="Y590" i="1"/>
  <c r="X590" i="1"/>
  <c r="U590" i="1"/>
  <c r="T590" i="1"/>
  <c r="S590" i="1"/>
  <c r="R590" i="1"/>
  <c r="Q590" i="1"/>
  <c r="P590" i="1"/>
  <c r="O590" i="1"/>
  <c r="N590" i="1"/>
  <c r="M590" i="1"/>
  <c r="L590" i="1"/>
  <c r="K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601" i="1"/>
  <c r="BE601" i="1"/>
  <c r="BD600" i="1"/>
  <c r="BE600" i="1"/>
  <c r="BD599" i="1"/>
  <c r="BE599" i="1"/>
  <c r="BD598" i="1"/>
  <c r="BE598" i="1"/>
  <c r="BD597" i="1"/>
  <c r="BE597" i="1"/>
  <c r="BD596" i="1"/>
  <c r="BE596" i="1"/>
  <c r="BD604" i="1"/>
  <c r="BE604" i="1"/>
  <c r="BD606" i="1"/>
  <c r="BE606" i="1"/>
  <c r="BD611" i="1"/>
  <c r="BE611" i="1"/>
  <c r="BD610" i="1"/>
  <c r="BE610" i="1"/>
  <c r="BD612" i="1"/>
  <c r="BE612" i="1"/>
  <c r="BD613" i="1"/>
  <c r="BE613" i="1"/>
  <c r="BD615" i="1"/>
  <c r="BE615" i="1"/>
  <c r="BD621" i="1"/>
  <c r="BE621" i="1"/>
  <c r="BD620" i="1"/>
  <c r="BE620" i="1"/>
  <c r="BD619" i="1"/>
  <c r="BE619" i="1"/>
  <c r="BD618" i="1"/>
  <c r="BE618" i="1"/>
  <c r="BD617" i="1"/>
  <c r="BE617" i="1"/>
  <c r="BD623" i="1"/>
  <c r="BE623" i="1"/>
  <c r="BD625" i="1"/>
  <c r="BE625" i="1"/>
  <c r="BD624" i="1"/>
  <c r="BE624" i="1"/>
  <c r="BD626" i="1"/>
  <c r="BE626" i="1"/>
  <c r="BD627" i="1"/>
  <c r="BE627" i="1"/>
  <c r="BD628" i="1"/>
  <c r="BE628" i="1"/>
  <c r="BD631" i="1"/>
  <c r="BE631" i="1"/>
  <c r="BD633" i="1"/>
  <c r="BE633" i="1"/>
  <c r="AG632" i="1"/>
  <c r="AH632" i="1"/>
  <c r="BD632" i="1"/>
  <c r="BE632" i="1"/>
  <c r="BD635" i="1"/>
  <c r="BE635" i="1"/>
  <c r="BD634" i="1"/>
  <c r="BE634" i="1"/>
</calcChain>
</file>

<file path=xl/sharedStrings.xml><?xml version="1.0" encoding="utf-8"?>
<sst xmlns="http://schemas.openxmlformats.org/spreadsheetml/2006/main" count="18882" uniqueCount="1916">
  <si>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</si>
  <si>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</si>
  <si>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</si>
  <si>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</si>
  <si>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</si>
  <si>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</si>
  <si>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</si>
  <si>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</si>
  <si>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</si>
  <si>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</si>
  <si>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</si>
  <si>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</si>
  <si>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</si>
  <si>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</si>
  <si>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</si>
  <si>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</si>
  <si>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</si>
  <si>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</si>
  <si>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</si>
  <si>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</si>
  <si>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</si>
  <si>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</si>
  <si>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</si>
  <si>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</si>
  <si>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</si>
  <si>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</si>
  <si>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</si>
  <si>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</si>
  <si>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</si>
  <si>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</si>
  <si>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</si>
  <si>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</si>
  <si>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</si>
  <si>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</si>
  <si>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</si>
  <si>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</si>
  <si>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</si>
  <si>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</si>
  <si>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</si>
  <si>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</si>
  <si>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</si>
  <si>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</si>
  <si>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</si>
  <si>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</si>
  <si>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</si>
  <si>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</si>
  <si>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</si>
  <si>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</si>
  <si>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</si>
  <si>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</si>
  <si>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</si>
  <si>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</si>
  <si>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</si>
  <si>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</si>
  <si>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</si>
  <si>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</si>
  <si>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</si>
  <si>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</si>
  <si>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</si>
  <si>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</si>
  <si>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</si>
  <si>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</si>
  <si>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</si>
  <si>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</si>
  <si>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</si>
  <si>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</si>
  <si>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</si>
  <si>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</si>
  <si>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</si>
  <si>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</si>
  <si>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</si>
  <si>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</si>
  <si>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</si>
  <si>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</si>
  <si>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</si>
  <si>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</si>
  <si>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</si>
  <si>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</si>
  <si>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</si>
  <si>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</si>
  <si>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</si>
  <si>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</si>
  <si>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</si>
  <si>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</si>
  <si>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</si>
  <si>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</si>
  <si>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</si>
  <si>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</si>
  <si>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</si>
  <si>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</si>
  <si>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</si>
  <si>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</si>
  <si>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</si>
  <si>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</si>
  <si>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</si>
  <si>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</si>
  <si>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</si>
  <si>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</si>
  <si>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</si>
  <si>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</si>
  <si>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</si>
  <si>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</si>
  <si>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</si>
  <si>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</si>
  <si>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</si>
  <si>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</si>
  <si>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</si>
  <si>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</si>
  <si>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</si>
  <si>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</si>
  <si>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</si>
  <si>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</si>
  <si>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</si>
  <si>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</si>
  <si>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</si>
  <si>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</si>
  <si>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</si>
  <si>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</si>
  <si>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</si>
  <si>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</si>
  <si>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</si>
  <si>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</si>
  <si>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</si>
  <si>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</si>
  <si>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</si>
  <si>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</si>
  <si>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</si>
  <si>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</si>
  <si>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</si>
  <si>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</si>
  <si>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</si>
  <si>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</si>
  <si>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</si>
  <si>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</si>
  <si>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</si>
  <si>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</si>
  <si>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</si>
  <si>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</si>
  <si>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</si>
  <si>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</si>
  <si>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</si>
  <si>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</si>
  <si>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</si>
  <si>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</si>
  <si>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</si>
  <si>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</si>
  <si>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</si>
  <si>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</si>
  <si>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</si>
  <si>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</si>
  <si>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</si>
  <si>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</si>
  <si>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</si>
  <si>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</si>
  <si>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</si>
  <si>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</si>
  <si>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</si>
  <si>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</si>
  <si>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</si>
  <si>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</si>
  <si>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</si>
  <si>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</si>
  <si>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</si>
  <si>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</si>
  <si>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</si>
  <si>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</si>
  <si>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</si>
  <si>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</si>
  <si>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</si>
  <si>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</si>
  <si>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</si>
  <si>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</si>
  <si>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</si>
  <si>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</si>
  <si>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</si>
  <si>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</si>
  <si>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</si>
  <si>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</si>
  <si>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</si>
  <si>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</si>
  <si>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</si>
  <si>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</si>
  <si>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</si>
  <si>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</si>
  <si>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</si>
  <si>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</si>
  <si>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</si>
  <si>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</si>
  <si>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</si>
  <si>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</si>
  <si>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</si>
  <si>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</si>
  <si>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</si>
  <si>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</si>
  <si>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</si>
  <si>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</si>
  <si>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</si>
  <si>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</si>
  <si>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</si>
  <si>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</si>
  <si>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</si>
  <si>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</si>
  <si>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</si>
  <si>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</si>
  <si>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</si>
  <si>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</si>
  <si>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</si>
  <si>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</si>
  <si>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</si>
  <si>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</si>
  <si>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</si>
  <si>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</si>
  <si>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</si>
  <si>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</si>
  <si>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</si>
  <si>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</si>
  <si>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</si>
  <si>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</si>
  <si>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</si>
  <si>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</si>
  <si>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</si>
  <si>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</si>
  <si>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</si>
  <si>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</si>
  <si>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</si>
  <si>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</si>
  <si>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</si>
  <si>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</si>
  <si>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</si>
  <si>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</si>
  <si>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</si>
  <si>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</si>
  <si>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</si>
  <si>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</si>
  <si>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</si>
  <si>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</si>
  <si>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</si>
  <si>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</si>
  <si>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</si>
  <si>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</si>
  <si>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</si>
  <si>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</si>
  <si>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</si>
  <si>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</si>
  <si>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</si>
  <si>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</si>
  <si>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</si>
  <si>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</si>
  <si>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</si>
  <si>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</si>
  <si>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</si>
  <si>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</si>
  <si>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</si>
  <si>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</si>
  <si>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</si>
  <si>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</si>
  <si>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</si>
  <si>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</si>
  <si>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</si>
  <si>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</si>
  <si>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</si>
  <si>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</si>
  <si>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</si>
  <si>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</si>
  <si>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</si>
  <si>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</si>
  <si>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</si>
  <si>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</si>
  <si>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</si>
  <si>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</si>
  <si>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</si>
  <si>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</si>
  <si>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</si>
  <si>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</si>
  <si>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</si>
  <si>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</si>
  <si>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</si>
  <si>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</si>
  <si>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</si>
  <si>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</si>
  <si>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</si>
  <si>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</si>
  <si>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</si>
  <si>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</si>
  <si>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</si>
  <si>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</si>
  <si>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</si>
  <si>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</si>
  <si>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</si>
  <si>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</si>
  <si>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</si>
  <si>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</si>
  <si>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</si>
  <si>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</si>
  <si>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</si>
  <si>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</si>
  <si>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</si>
  <si>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</si>
  <si>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</si>
  <si>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</si>
  <si>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</si>
  <si>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</si>
  <si>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</si>
  <si>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</si>
  <si>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</si>
  <si>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</si>
  <si>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</si>
  <si>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</si>
  <si>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</si>
  <si>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</si>
  <si>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</si>
  <si>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</si>
  <si>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</si>
  <si>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</si>
  <si>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</si>
  <si>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</si>
  <si>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</si>
  <si>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</si>
  <si>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</si>
  <si>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</si>
  <si>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</si>
  <si>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</si>
  <si>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</si>
  <si>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</si>
  <si>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</si>
  <si>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</si>
  <si>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</si>
  <si>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</si>
  <si>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</si>
  <si>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</si>
  <si>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</si>
  <si>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</si>
  <si>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</si>
  <si>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</si>
  <si>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</si>
  <si>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</si>
  <si>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</si>
  <si>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</si>
  <si>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</si>
  <si>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</si>
  <si>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</si>
  <si>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</si>
  <si>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</si>
  <si>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</si>
  <si>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</si>
  <si>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</si>
  <si>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</si>
  <si>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</si>
  <si>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</si>
  <si>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</si>
  <si>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</si>
  <si>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</si>
  <si>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</si>
  <si>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</si>
  <si>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</si>
  <si>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</si>
  <si>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</si>
  <si>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</si>
  <si>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</si>
  <si>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</si>
  <si>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</si>
  <si>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</si>
  <si>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</si>
  <si>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</si>
  <si>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</si>
  <si>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</si>
  <si>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</si>
  <si>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</si>
  <si>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</si>
  <si>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</si>
  <si>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</si>
  <si>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</si>
  <si>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</si>
  <si>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</si>
  <si>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</si>
  <si>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</si>
  <si>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</si>
  <si>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</si>
  <si>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</si>
  <si>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</si>
  <si>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</si>
  <si>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</si>
  <si>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</si>
  <si>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</si>
  <si>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</si>
  <si>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</si>
  <si>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</si>
  <si>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</si>
  <si>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</si>
  <si>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</si>
  <si>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</si>
  <si>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</si>
  <si>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</si>
  <si>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</si>
  <si>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</si>
  <si>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</si>
  <si>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</si>
  <si>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</si>
  <si>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</si>
  <si>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</si>
  <si>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</si>
  <si>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</si>
  <si>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</si>
  <si>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</si>
  <si>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</si>
  <si>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</si>
  <si>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</si>
  <si>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</si>
  <si>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</si>
  <si>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</si>
  <si>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</si>
  <si>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</si>
  <si>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</si>
  <si>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</si>
  <si>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</si>
  <si>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</si>
  <si>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</si>
  <si>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</si>
  <si>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</si>
  <si>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</si>
  <si>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</si>
  <si>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</si>
  <si>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</si>
  <si>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</si>
  <si>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</si>
  <si>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</si>
  <si>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</si>
  <si>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</si>
  <si>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</si>
  <si>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</si>
  <si>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</si>
  <si>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</si>
  <si>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</si>
  <si>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</si>
  <si>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</si>
  <si>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</si>
  <si>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</si>
  <si>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</si>
  <si>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</si>
  <si>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</si>
  <si>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</si>
  <si>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</si>
  <si>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</si>
  <si>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</si>
  <si>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</si>
  <si>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</si>
  <si>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</si>
  <si>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</si>
  <si>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</si>
  <si>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</si>
  <si>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</si>
  <si>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</si>
  <si>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</si>
  <si>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</si>
  <si>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</si>
  <si>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</si>
  <si>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</si>
  <si>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</si>
  <si>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</si>
  <si>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</si>
  <si>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</si>
  <si>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</si>
  <si>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</si>
  <si>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</si>
  <si>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</si>
  <si>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</si>
  <si>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</si>
  <si>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</si>
  <si>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</si>
  <si>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</si>
  <si>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</si>
  <si>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</si>
  <si>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</si>
  <si>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</si>
  <si>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</si>
  <si>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</si>
  <si>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</si>
  <si>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</si>
  <si>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</si>
  <si>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</si>
  <si>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</si>
  <si>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</si>
  <si>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</si>
  <si>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</si>
  <si>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</si>
  <si>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</si>
  <si>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</si>
  <si>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</si>
  <si>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</si>
  <si>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</si>
  <si>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</si>
  <si>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</si>
  <si>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</si>
  <si>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</si>
  <si>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</si>
  <si>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</si>
  <si>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</si>
  <si>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</si>
  <si>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</si>
  <si>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</si>
  <si>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</si>
  <si>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</si>
  <si>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</si>
  <si>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</si>
  <si>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</si>
  <si>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</si>
  <si>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</si>
  <si>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</si>
  <si>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</si>
  <si>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</si>
  <si>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</si>
  <si>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</si>
  <si>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</si>
  <si>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</si>
  <si>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</si>
  <si>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</si>
  <si>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</si>
  <si>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</si>
  <si>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</si>
  <si>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</si>
  <si>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</si>
  <si>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</si>
  <si>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</si>
  <si>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</si>
  <si>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</si>
  <si>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</si>
  <si>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</si>
  <si>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</si>
  <si>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</si>
  <si>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</si>
  <si>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</si>
  <si>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</si>
  <si>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</si>
  <si>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</si>
  <si>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</si>
  <si>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</si>
  <si>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</si>
  <si>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</si>
  <si>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</si>
  <si>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</si>
  <si>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</si>
  <si>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</si>
  <si>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</si>
  <si>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</si>
  <si>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</si>
  <si>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</si>
  <si>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</si>
  <si>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</si>
  <si>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</si>
  <si>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</si>
  <si>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</si>
  <si>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</si>
  <si>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</si>
  <si>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</si>
  <si>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</si>
  <si>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</si>
  <si>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</si>
  <si>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</si>
  <si>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</si>
  <si>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</si>
  <si>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</si>
  <si>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</si>
  <si>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</si>
  <si>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</si>
  <si>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</si>
  <si>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</si>
  <si>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</si>
  <si>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</si>
  <si>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</si>
  <si>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</si>
  <si>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</si>
  <si>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</si>
  <si>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</si>
  <si>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</si>
  <si>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</si>
  <si>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</si>
  <si>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</si>
  <si>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</si>
  <si>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</si>
  <si>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</si>
  <si>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</si>
  <si>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</si>
  <si>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</si>
  <si>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</si>
  <si>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</si>
  <si>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</si>
  <si>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</si>
  <si>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</si>
  <si>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</si>
  <si>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</si>
  <si>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</si>
  <si>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</si>
  <si>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</si>
  <si>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</si>
  <si>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</si>
  <si>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</si>
  <si>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</si>
  <si>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</si>
  <si>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</si>
  <si>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</si>
  <si>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</si>
  <si>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</si>
  <si>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</si>
  <si>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</si>
  <si>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</si>
  <si>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</si>
  <si>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</si>
  <si>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</si>
  <si>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</si>
  <si>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</si>
  <si>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</si>
  <si>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</si>
  <si>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</si>
  <si>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</si>
  <si>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</si>
  <si>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</si>
  <si>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</si>
  <si>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</si>
  <si>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</si>
  <si>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</si>
  <si>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</si>
  <si>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</si>
  <si>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</si>
  <si>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</si>
  <si>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</si>
  <si>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</si>
  <si>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</si>
  <si>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</si>
  <si>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</si>
  <si>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</si>
  <si>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</si>
  <si>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</si>
  <si>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</si>
  <si>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</si>
  <si>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</si>
  <si>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</si>
  <si>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</si>
  <si>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</si>
  <si>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</si>
  <si>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</si>
  <si>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</si>
  <si>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</si>
  <si>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</si>
  <si>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</si>
  <si>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</si>
  <si>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</si>
  <si>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</si>
  <si>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</si>
  <si>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</si>
  <si>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</si>
  <si>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</si>
  <si>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</si>
  <si>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</si>
  <si>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</si>
  <si>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</si>
  <si>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</si>
  <si>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</si>
  <si>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</si>
  <si>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</si>
  <si>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</si>
  <si>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</si>
  <si>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</si>
  <si>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</si>
  <si>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</si>
  <si>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</si>
  <si>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</si>
  <si>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</si>
  <si>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</si>
  <si>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</si>
  <si>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</si>
  <si>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</si>
  <si>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</si>
  <si>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</si>
  <si>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</si>
  <si>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</si>
  <si>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</si>
  <si>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</si>
  <si>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</si>
  <si>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</si>
  <si>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</si>
  <si>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</si>
  <si>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</si>
  <si>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</si>
  <si>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</si>
  <si>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</si>
  <si>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</si>
  <si>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</si>
  <si>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</si>
  <si>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</si>
  <si>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</si>
  <si>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</si>
  <si>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</si>
  <si>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</si>
  <si>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44512</t>
  </si>
  <si>
    <t>44513</t>
  </si>
  <si>
    <t>44514</t>
  </si>
  <si>
    <t>44515</t>
  </si>
  <si>
    <t>44516</t>
  </si>
  <si>
    <t>44517</t>
  </si>
  <si>
    <t>44518</t>
  </si>
  <si>
    <t>44519</t>
  </si>
  <si>
    <t>44520</t>
  </si>
  <si>
    <t>44521</t>
  </si>
  <si>
    <t>44522</t>
  </si>
  <si>
    <t>44523</t>
  </si>
  <si>
    <t>44524</t>
  </si>
  <si>
    <t>44525</t>
  </si>
  <si>
    <t>44526</t>
  </si>
  <si>
    <t>44527</t>
  </si>
  <si>
    <t>44528</t>
  </si>
  <si>
    <t>44529</t>
  </si>
  <si>
    <t>44530</t>
  </si>
  <si>
    <t>44531</t>
  </si>
  <si>
    <t>44532</t>
  </si>
  <si>
    <t>44533</t>
  </si>
  <si>
    <t>44534</t>
  </si>
  <si>
    <t>44535</t>
  </si>
  <si>
    <t>44536</t>
  </si>
  <si>
    <t>44537</t>
  </si>
  <si>
    <t>44538</t>
  </si>
  <si>
    <t>44539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</si>
  <si>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</si>
  <si>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</si>
  <si>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</si>
  <si>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</si>
  <si>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</si>
  <si>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</si>
  <si>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</si>
  <si>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</si>
  <si>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</si>
  <si>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</si>
  <si>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</si>
  <si>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</si>
  <si>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</si>
  <si>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</si>
  <si>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</si>
  <si>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</si>
  <si>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</si>
  <si>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</si>
  <si>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</si>
  <si>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</si>
  <si>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</si>
  <si>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</si>
  <si>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</si>
  <si>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</si>
  <si>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</si>
  <si>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</si>
  <si>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</si>
  <si>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</si>
  <si>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</si>
  <si>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</si>
  <si>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</si>
  <si>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</si>
  <si>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</si>
  <si>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</si>
  <si>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</si>
  <si>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</si>
  <si>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</si>
  <si>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</si>
  <si>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</si>
  <si>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</si>
  <si>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</si>
  <si>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</si>
  <si>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</si>
  <si>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</si>
  <si>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</si>
  <si>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</si>
  <si>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</si>
  <si>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</si>
  <si>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</si>
  <si>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</si>
  <si>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</si>
  <si>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</si>
  <si>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</si>
  <si>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</si>
  <si>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</si>
  <si>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</si>
  <si>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</si>
  <si>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</si>
  <si>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</si>
  <si>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</si>
  <si>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</si>
  <si>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</si>
  <si>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</si>
  <si>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</si>
  <si>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</si>
  <si>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</si>
  <si>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</si>
  <si>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</si>
  <si>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</si>
  <si>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</si>
  <si>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</si>
  <si>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</si>
  <si>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</si>
  <si>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</si>
  <si>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</si>
  <si>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</si>
  <si>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</si>
  <si>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</si>
  <si>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</si>
  <si>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</si>
  <si>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</si>
  <si>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</si>
  <si>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</si>
  <si>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</si>
  <si>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</si>
  <si>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</si>
  <si>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</si>
  <si>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</si>
  <si>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</si>
  <si>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</si>
  <si>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</si>
  <si>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</si>
  <si>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</si>
  <si>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</si>
  <si>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</si>
  <si>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</si>
  <si>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</si>
  <si>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</si>
  <si>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</si>
  <si>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</si>
  <si>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</si>
  <si>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</si>
  <si>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</si>
  <si>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</si>
  <si>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</si>
  <si>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</si>
  <si>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</si>
  <si>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</si>
  <si>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</si>
  <si>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</si>
  <si>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</si>
  <si>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</si>
  <si>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</si>
  <si>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</si>
  <si>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</si>
  <si>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</si>
  <si>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</si>
  <si>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</si>
  <si>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</si>
  <si>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</si>
  <si>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</si>
  <si>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</si>
  <si>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</si>
  <si>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</si>
  <si>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</si>
  <si>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</si>
  <si>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</si>
  <si>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</si>
  <si>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</si>
  <si>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</si>
  <si>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</si>
  <si>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</si>
  <si>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</si>
  <si>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</si>
  <si>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</si>
  <si>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</si>
  <si>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</si>
  <si>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</si>
  <si>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</si>
  <si>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</si>
  <si>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</si>
  <si>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</si>
  <si>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</si>
  <si>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</si>
  <si>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</si>
  <si>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</si>
  <si>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</si>
  <si>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</si>
  <si>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</si>
  <si>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</si>
  <si>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</si>
  <si>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</si>
  <si>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</si>
  <si>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</si>
  <si>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</si>
  <si>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</si>
  <si>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</si>
  <si>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</si>
  <si>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</si>
  <si>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</si>
  <si>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</si>
  <si>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</si>
  <si>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</si>
  <si>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</si>
  <si>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</si>
  <si>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</si>
  <si>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</si>
  <si>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</si>
  <si>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</si>
  <si>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</si>
  <si>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</si>
  <si>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</si>
  <si>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</si>
  <si>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</si>
  <si>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</si>
  <si>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</si>
  <si>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</si>
  <si>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</si>
  <si>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</si>
  <si>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</si>
  <si>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</si>
  <si>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</si>
  <si>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</si>
  <si>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</si>
  <si>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</si>
  <si>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</si>
  <si>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</si>
  <si>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</si>
  <si>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</si>
  <si>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</si>
  <si>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</si>
  <si>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</si>
  <si>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</si>
  <si>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</si>
  <si>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</si>
  <si>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</si>
  <si>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</si>
  <si>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</si>
  <si>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</si>
  <si>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</si>
  <si>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</si>
  <si>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</si>
  <si>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</si>
  <si>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</si>
  <si>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</si>
  <si>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</si>
  <si>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</si>
  <si>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</si>
  <si>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</si>
  <si>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</si>
  <si>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</si>
  <si>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</si>
  <si>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</si>
  <si>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</si>
  <si>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</si>
  <si>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</si>
  <si>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</si>
  <si>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</si>
  <si>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</si>
  <si>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</si>
  <si>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</si>
  <si>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</si>
  <si>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</si>
  <si>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</si>
  <si>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</si>
  <si>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</si>
  <si>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</si>
  <si>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</si>
  <si>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</si>
  <si>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</si>
  <si>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</si>
  <si>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</si>
  <si>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</si>
  <si>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</si>
  <si>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</si>
  <si>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</si>
  <si>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</si>
  <si>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</si>
  <si>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</si>
  <si>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</si>
  <si>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</si>
  <si>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</si>
  <si>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</si>
  <si>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</si>
  <si>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</si>
  <si>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</si>
  <si>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</si>
  <si>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</si>
  <si>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</si>
  <si>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</si>
  <si>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</si>
  <si>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</si>
  <si>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</si>
  <si>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</si>
  <si>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</si>
  <si>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</si>
  <si>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</si>
  <si>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</si>
  <si>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</si>
  <si>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</si>
  <si>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</si>
  <si>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</si>
  <si>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</si>
  <si>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</si>
  <si>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</si>
  <si>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</si>
  <si>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</si>
  <si>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</si>
  <si>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</si>
  <si>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</si>
  <si>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</si>
  <si>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</si>
  <si>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</si>
  <si>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</si>
  <si>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</si>
  <si>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</si>
  <si>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</si>
  <si>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</si>
  <si>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</si>
  <si>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</si>
  <si>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</si>
  <si>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</si>
  <si>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</si>
  <si>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</si>
  <si>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</si>
  <si>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</si>
  <si>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</si>
  <si>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</si>
  <si>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</si>
  <si>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</si>
  <si>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</si>
  <si>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</si>
  <si>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</si>
  <si>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</si>
  <si>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</si>
  <si>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</si>
  <si>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</si>
  <si>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</si>
  <si>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</si>
  <si>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</si>
  <si>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</si>
  <si>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</si>
  <si>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</si>
  <si>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</si>
  <si>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</si>
  <si>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</si>
  <si>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</si>
  <si>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</si>
  <si>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</si>
  <si>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</si>
  <si>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</si>
  <si>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</si>
  <si>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</si>
  <si>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</si>
  <si>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</si>
  <si>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</si>
  <si>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</si>
  <si>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</si>
  <si>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</si>
  <si>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</si>
  <si>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</si>
  <si>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</si>
  <si>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</si>
  <si>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</si>
  <si>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</si>
  <si>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</si>
  <si>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</si>
  <si>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</si>
  <si>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</si>
  <si>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</si>
  <si>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</si>
  <si>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</si>
  <si>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</si>
  <si>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</si>
  <si>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</si>
  <si>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</si>
  <si>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</si>
  <si>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</si>
  <si>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</si>
  <si>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</si>
  <si>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</si>
  <si>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</si>
  <si>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</si>
  <si>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</si>
  <si>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</si>
  <si>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</si>
  <si>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</si>
  <si>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</si>
  <si>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</si>
  <si>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</si>
  <si>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</si>
  <si>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</si>
  <si>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</si>
  <si>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</si>
  <si>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</si>
  <si>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</si>
  <si>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</si>
  <si>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</si>
  <si>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</si>
  <si>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</si>
  <si>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</si>
  <si>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</si>
  <si>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</si>
  <si>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</si>
  <si>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</si>
  <si>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</si>
  <si>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</si>
  <si>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</si>
  <si>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</si>
  <si>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</si>
  <si>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</si>
  <si>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</si>
  <si>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</si>
  <si>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</si>
  <si>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</si>
  <si>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</si>
  <si>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</si>
  <si>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</si>
  <si>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</si>
  <si>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</si>
  <si>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</si>
  <si>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</si>
  <si>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</si>
  <si>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</si>
  <si>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</si>
  <si>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</si>
  <si>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</si>
  <si>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</si>
  <si>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</si>
  <si>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</si>
  <si>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</si>
  <si>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</si>
  <si>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</si>
  <si>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</si>
  <si>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</si>
  <si>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</si>
  <si>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</si>
  <si>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</si>
  <si>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</si>
  <si>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</si>
  <si>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</si>
  <si>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</si>
  <si>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</si>
  <si>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</si>
  <si>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</si>
  <si>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</si>
  <si>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</si>
  <si>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</si>
  <si>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</si>
  <si>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</si>
  <si>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</si>
  <si>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</si>
  <si>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</si>
  <si>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</si>
  <si>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</si>
  <si>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</si>
  <si>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</si>
  <si>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</si>
  <si>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</si>
  <si>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</si>
  <si>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</si>
  <si>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</si>
  <si>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</si>
  <si>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</si>
  <si>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</si>
  <si>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</si>
  <si>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</si>
  <si>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</si>
  <si>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</si>
  <si>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</si>
  <si>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</si>
  <si>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</si>
  <si>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</si>
  <si>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</si>
  <si>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</si>
  <si>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</si>
  <si>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</si>
  <si>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</si>
  <si>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</si>
  <si>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</si>
  <si>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</si>
  <si>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</si>
  <si>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</si>
  <si>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</si>
  <si>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</si>
  <si>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</si>
  <si>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</si>
  <si>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</si>
  <si>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</si>
  <si>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</si>
  <si>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</si>
  <si>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</si>
  <si>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</si>
  <si>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</si>
  <si>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</si>
  <si>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</si>
  <si>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</si>
  <si>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</si>
  <si>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</si>
  <si>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</si>
  <si>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</si>
  <si>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</si>
  <si>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</si>
  <si>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</si>
  <si>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</si>
  <si>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</si>
  <si>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</si>
  <si>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</si>
  <si>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</si>
  <si>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</si>
  <si>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</si>
  <si>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</si>
  <si>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</si>
  <si>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</si>
  <si>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</si>
  <si>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</si>
  <si>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</si>
  <si>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</si>
  <si>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</si>
  <si>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</si>
  <si>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</si>
  <si>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</si>
  <si>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</si>
  <si>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</si>
  <si>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</si>
  <si>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</si>
  <si>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</si>
  <si>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</si>
  <si>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</si>
  <si>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</si>
  <si>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</si>
  <si>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</si>
  <si>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</si>
  <si>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</si>
  <si>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</si>
  <si>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</si>
  <si>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</si>
  <si>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</si>
  <si>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</si>
  <si>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</si>
  <si>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</si>
  <si>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</si>
  <si>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</si>
  <si>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</si>
  <si>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</si>
  <si>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</si>
  <si>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</si>
  <si>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</si>
  <si>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</si>
  <si>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</si>
  <si>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</si>
  <si>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</si>
  <si>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</si>
  <si>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</si>
  <si>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</si>
  <si>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</si>
  <si>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</si>
  <si>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</si>
  <si>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</si>
  <si>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</si>
  <si>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</si>
  <si>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</si>
  <si>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</si>
  <si>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</si>
  <si>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</si>
  <si>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</si>
  <si>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</si>
  <si>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</si>
  <si>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</si>
  <si>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</si>
  <si>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</si>
  <si>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</si>
  <si>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</si>
  <si>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</si>
  <si>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</si>
  <si>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</si>
  <si>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</si>
  <si>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</si>
  <si>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</si>
  <si>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</si>
  <si>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</si>
  <si>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</si>
  <si>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</si>
  <si>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</si>
  <si>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</si>
  <si>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</si>
  <si>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</si>
  <si>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</si>
  <si>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</si>
  <si>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</si>
  <si>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</si>
  <si>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</si>
  <si>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</si>
  <si>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</si>
  <si>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</si>
  <si>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</si>
  <si>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</si>
  <si>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</si>
  <si>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</si>
  <si>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</si>
  <si>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</si>
  <si>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</si>
  <si>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</si>
  <si>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</si>
  <si>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</si>
  <si>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</si>
  <si>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</si>
  <si>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</si>
  <si>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</si>
  <si>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</si>
  <si>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</si>
  <si>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</si>
  <si>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</si>
  <si>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</si>
  <si>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</si>
  <si>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</si>
  <si>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</si>
  <si>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</si>
  <si>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</si>
  <si>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</si>
  <si>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</si>
  <si>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</si>
  <si>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</si>
  <si>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</si>
  <si>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</si>
  <si>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</si>
  <si>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</si>
  <si>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</si>
  <si>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</si>
  <si>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</si>
  <si>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</si>
  <si>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</si>
  <si>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</si>
  <si>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</si>
  <si>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</si>
  <si>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</si>
  <si>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</si>
  <si>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</si>
  <si>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</si>
  <si>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</si>
  <si>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</si>
  <si>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</si>
  <si>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</si>
  <si>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</si>
  <si>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</si>
  <si>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</si>
  <si>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</si>
  <si>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</si>
  <si>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</si>
  <si>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</si>
  <si>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</si>
  <si>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</si>
  <si>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</si>
  <si>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</si>
  <si>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</si>
  <si>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</si>
  <si>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</si>
  <si>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</si>
  <si>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</si>
  <si>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</si>
  <si>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</si>
  <si>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</si>
  <si>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</si>
  <si>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</si>
  <si>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</si>
  <si>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</si>
  <si>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</si>
  <si>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</si>
  <si>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</si>
  <si>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</si>
  <si>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</si>
  <si>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</si>
  <si>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</si>
  <si>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</si>
  <si>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</si>
  <si>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</si>
  <si>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</si>
  <si>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</si>
  <si>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</si>
  <si>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</si>
  <si>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</si>
  <si>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</si>
  <si>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</si>
  <si>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</si>
  <si>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</si>
  <si>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</si>
  <si>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</si>
  <si>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</si>
  <si>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</si>
  <si>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</si>
  <si>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</si>
  <si>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</si>
  <si>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</si>
  <si>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</si>
  <si>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</si>
  <si>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</si>
  <si>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</si>
  <si>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</si>
  <si>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</si>
  <si>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</si>
  <si>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</si>
  <si>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</si>
  <si>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</si>
  <si>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</si>
  <si>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</si>
  <si>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</si>
  <si>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</si>
  <si>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</si>
  <si>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</si>
  <si>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</si>
  <si>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</si>
  <si>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</si>
  <si>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</si>
  <si>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</si>
  <si>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</si>
  <si>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</si>
  <si>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</si>
  <si>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</si>
  <si>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</si>
  <si>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</si>
  <si>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</si>
  <si>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</si>
  <si>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</si>
  <si>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</si>
  <si>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</si>
  <si>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</si>
  <si>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</si>
  <si>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</si>
  <si>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</si>
  <si>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</si>
  <si>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</si>
  <si>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</si>
  <si>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</si>
  <si>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</si>
  <si>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</si>
  <si>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</si>
  <si>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</si>
  <si>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</si>
  <si>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</si>
  <si>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</si>
  <si>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</si>
  <si>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</si>
  <si>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</si>
  <si>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</si>
  <si>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</si>
  <si>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</si>
  <si>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</si>
  <si>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</si>
  <si>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</si>
  <si>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</si>
  <si>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</si>
  <si>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</si>
  <si>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</si>
  <si>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</si>
  <si>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</si>
  <si>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</si>
  <si>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</si>
  <si>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</si>
  <si>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</si>
  <si>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</si>
  <si>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</si>
  <si>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</si>
  <si>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</si>
  <si>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</si>
  <si>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</si>
  <si>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</si>
  <si>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</si>
  <si>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</si>
  <si>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</si>
  <si>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</si>
  <si>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</si>
  <si>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</si>
  <si>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cirí de los sotos</t>
  </si>
  <si>
    <t>Capira (cabecera)</t>
  </si>
  <si>
    <t>San pablo nuevo</t>
  </si>
  <si>
    <t>Canto del llano</t>
  </si>
  <si>
    <t>Salto dupí</t>
  </si>
  <si>
    <t>La colorada</t>
  </si>
  <si>
    <t>Querévalo</t>
  </si>
  <si>
    <t>las tablas abajo</t>
  </si>
  <si>
    <t>Pedasí (cabecera)</t>
  </si>
  <si>
    <t>agua buena</t>
  </si>
  <si>
    <t>Guararé (cabecera)</t>
  </si>
  <si>
    <t>El carate</t>
  </si>
  <si>
    <t>La villa de los santos (cabecera)</t>
  </si>
  <si>
    <t>Llano bonito</t>
  </si>
  <si>
    <t>Maraca</t>
  </si>
  <si>
    <t>Las palmitas</t>
  </si>
  <si>
    <t>El manantial</t>
  </si>
  <si>
    <t>Sortová</t>
  </si>
  <si>
    <t>Boquerón (cabecera)</t>
  </si>
  <si>
    <t>Las Palmitas</t>
  </si>
  <si>
    <t>El Cocal</t>
  </si>
  <si>
    <t>el manantial</t>
  </si>
  <si>
    <t>paritilla</t>
  </si>
  <si>
    <t>las palmitas</t>
  </si>
  <si>
    <t>Alanje (cabecera)</t>
  </si>
  <si>
    <t>Altos de güera</t>
  </si>
  <si>
    <t>Arnulfo arias</t>
  </si>
  <si>
    <t>Bágala</t>
  </si>
  <si>
    <t>Barrio balboa</t>
  </si>
  <si>
    <t>Tonosí (cabecera)</t>
  </si>
  <si>
    <t>Santo domingo</t>
  </si>
  <si>
    <t>tonosí (cabecera)</t>
  </si>
  <si>
    <t>Purio</t>
  </si>
  <si>
    <t>Rodrigo luque</t>
  </si>
  <si>
    <t>La arena</t>
  </si>
  <si>
    <t>Chupa</t>
  </si>
  <si>
    <t>Parita (cabecera)</t>
  </si>
  <si>
    <t>Corozal</t>
  </si>
  <si>
    <t>Los pozos (cabecera)</t>
  </si>
  <si>
    <t>Edwin fábrega</t>
  </si>
  <si>
    <t>Cañas</t>
  </si>
  <si>
    <t>Río sereno (cabecera)</t>
  </si>
  <si>
    <t>David este</t>
  </si>
  <si>
    <t>El bebedero</t>
  </si>
  <si>
    <t>la laja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</si>
  <si>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</si>
  <si>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</si>
  <si>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</si>
  <si>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</si>
  <si>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</si>
  <si>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</si>
  <si>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</si>
  <si>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</si>
  <si>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</si>
  <si>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</si>
  <si>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</si>
  <si>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</si>
  <si>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</si>
  <si>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</si>
  <si>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</si>
  <si>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</si>
  <si>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</si>
  <si>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</si>
  <si>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</si>
  <si>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</si>
  <si>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</si>
  <si>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</si>
  <si>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</si>
  <si>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</si>
  <si>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</si>
  <si>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</si>
  <si>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</si>
  <si>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</si>
  <si>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</si>
  <si>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</si>
  <si>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</si>
  <si>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</si>
  <si>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</si>
  <si>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</si>
  <si>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</si>
  <si>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</si>
  <si>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</si>
  <si>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</si>
  <si>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</si>
  <si>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</si>
  <si>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</si>
  <si>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</si>
  <si>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</si>
  <si>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</si>
  <si>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</si>
  <si>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</si>
  <si>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</si>
  <si>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</si>
  <si>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</si>
  <si>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</si>
  <si>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</si>
  <si>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</si>
  <si>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</si>
  <si>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</si>
  <si>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</si>
  <si>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</si>
  <si>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</si>
  <si>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</si>
  <si>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</si>
  <si>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</si>
  <si>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</si>
  <si>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</si>
  <si>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</si>
  <si>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</si>
  <si>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</si>
  <si>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</si>
  <si>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</si>
  <si>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</si>
  <si>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</si>
  <si>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</si>
  <si>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</si>
  <si>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</si>
  <si>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</si>
  <si>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</si>
  <si>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</si>
  <si>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</si>
  <si>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</si>
  <si>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</si>
  <si>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</si>
  <si>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</si>
  <si>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</si>
  <si>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</si>
  <si>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</si>
  <si>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</si>
  <si>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</si>
  <si>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</si>
  <si>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</si>
  <si>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</si>
  <si>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</si>
  <si>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</si>
  <si>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</si>
  <si>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</si>
  <si>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</si>
  <si>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</si>
  <si>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</si>
  <si>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</si>
  <si>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</si>
  <si>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</si>
  <si>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</si>
  <si>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</si>
  <si>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</si>
  <si>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</si>
  <si>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</si>
  <si>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</si>
  <si>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</si>
  <si>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</si>
  <si>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</si>
  <si>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</si>
  <si>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</si>
  <si>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</si>
  <si>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</si>
  <si>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</si>
  <si>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</si>
  <si>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</si>
  <si>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</si>
  <si>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</si>
  <si>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</si>
  <si>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</si>
  <si>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</si>
  <si>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</si>
  <si>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</si>
  <si>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</si>
  <si>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</si>
  <si>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</si>
  <si>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</si>
  <si>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</si>
  <si>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</si>
  <si>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</si>
  <si>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</si>
  <si>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</si>
  <si>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</si>
  <si>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</si>
  <si>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</si>
  <si>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</si>
  <si>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</si>
  <si>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</si>
  <si>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</si>
  <si>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</si>
  <si>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</si>
  <si>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</si>
  <si>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</si>
  <si>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</si>
  <si>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</si>
  <si>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</si>
  <si>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</si>
  <si>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</si>
  <si>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</si>
  <si>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</si>
  <si>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</si>
  <si>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</si>
  <si>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</si>
  <si>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</si>
  <si>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</si>
  <si>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</si>
  <si>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</si>
  <si>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</si>
  <si>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</si>
  <si>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</si>
  <si>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</si>
  <si>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</si>
  <si>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</si>
  <si>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</si>
  <si>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</si>
  <si>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</si>
  <si>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</si>
  <si>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</si>
  <si>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</si>
  <si>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</si>
  <si>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</si>
  <si>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</si>
  <si>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</si>
  <si>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</si>
  <si>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</si>
  <si>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</si>
  <si>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</si>
  <si>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</si>
  <si>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</si>
  <si>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</si>
  <si>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</si>
  <si>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</si>
  <si>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</si>
  <si>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</si>
  <si>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</si>
  <si>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</si>
  <si>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</si>
  <si>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</si>
  <si>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</si>
  <si>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</si>
  <si>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</si>
  <si>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</si>
  <si>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</si>
  <si>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</si>
  <si>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</si>
  <si>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</si>
  <si>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</si>
  <si>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</si>
  <si>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</si>
  <si>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</si>
  <si>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</si>
  <si>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</si>
  <si>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</si>
  <si>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</si>
  <si>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</si>
  <si>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</si>
  <si>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</si>
  <si>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</si>
  <si>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</si>
  <si>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</si>
  <si>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</si>
  <si>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</si>
  <si>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</si>
  <si>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</si>
  <si>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</si>
  <si>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</si>
  <si>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</si>
  <si>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</si>
  <si>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</si>
  <si>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</si>
  <si>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</si>
  <si>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</si>
  <si>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</si>
  <si>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</si>
  <si>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</si>
  <si>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</si>
  <si>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</si>
  <si>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</si>
  <si>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</si>
  <si>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</si>
  <si>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</si>
  <si>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</si>
  <si>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</si>
  <si>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</si>
  <si>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</si>
  <si>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</si>
  <si>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</si>
  <si>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</si>
  <si>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</si>
  <si>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</si>
  <si>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</si>
  <si>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</si>
  <si>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</si>
  <si>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</si>
  <si>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</si>
  <si>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</si>
  <si>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</si>
  <si>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</si>
  <si>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</si>
  <si>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</si>
  <si>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</si>
  <si>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</si>
  <si>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</si>
  <si>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</si>
  <si>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</si>
  <si>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</si>
  <si>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</si>
  <si>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</si>
  <si>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</si>
  <si>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</si>
  <si>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</si>
  <si>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</si>
  <si>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</si>
  <si>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</si>
  <si>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</si>
  <si>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</si>
  <si>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</si>
  <si>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</si>
  <si>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</si>
  <si>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</si>
  <si>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</si>
  <si>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</si>
  <si>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</si>
  <si>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</si>
  <si>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</si>
  <si>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</si>
  <si>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</si>
  <si>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</si>
  <si>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</si>
  <si>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</si>
  <si>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</si>
  <si>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</si>
  <si>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</si>
  <si>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</si>
  <si>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</si>
  <si>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</si>
  <si>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</si>
  <si>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</si>
  <si>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</si>
  <si>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</si>
  <si>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</si>
  <si>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</si>
  <si>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</si>
  <si>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</si>
  <si>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</si>
  <si>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</si>
  <si>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</si>
  <si>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</si>
  <si>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</si>
  <si>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</si>
  <si>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</si>
  <si>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</si>
  <si>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</si>
  <si>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</si>
  <si>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</si>
  <si>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</si>
  <si>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</si>
  <si>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</si>
  <si>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</si>
  <si>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</si>
  <si>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</si>
  <si>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</si>
  <si>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</si>
  <si>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</si>
  <si>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</si>
  <si>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</si>
  <si>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</si>
  <si>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</si>
  <si>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</si>
  <si>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</si>
  <si>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</si>
  <si>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</si>
  <si>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</si>
  <si>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</si>
  <si>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</si>
  <si>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</si>
  <si>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</si>
  <si>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</si>
  <si>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</si>
  <si>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</si>
  <si>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</si>
  <si>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</si>
  <si>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</si>
  <si>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</si>
  <si>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</si>
  <si>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</si>
  <si>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</si>
  <si>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</si>
  <si>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</si>
  <si>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</si>
  <si>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</si>
  <si>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</si>
  <si>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</si>
  <si>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</si>
  <si>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</si>
  <si>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</si>
  <si>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</si>
  <si>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</si>
  <si>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</si>
  <si>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</si>
  <si>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</si>
  <si>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</si>
  <si>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</si>
  <si>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Quebrada de Loro</t>
  </si>
  <si>
    <t>Quebrada de Oro</t>
  </si>
  <si>
    <t>Quebrada del Rosario</t>
  </si>
  <si>
    <t>Quebrada El Ciprián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</si>
  <si>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</si>
  <si>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</si>
  <si>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</si>
  <si>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</si>
  <si>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</si>
  <si>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</si>
  <si>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</si>
  <si>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</si>
  <si>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</si>
  <si>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</si>
  <si>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</si>
  <si>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</si>
  <si>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</si>
  <si>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</si>
  <si>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</si>
  <si>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</si>
  <si>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</si>
  <si>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</si>
  <si>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</si>
  <si>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</si>
  <si>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</si>
  <si>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</si>
  <si>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</si>
  <si>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</si>
  <si>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</si>
  <si>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</si>
  <si>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</si>
  <si>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</si>
  <si>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</si>
  <si>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</si>
  <si>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</si>
  <si>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</si>
  <si>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</si>
  <si>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</si>
  <si>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</si>
  <si>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</si>
  <si>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</si>
  <si>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</si>
  <si>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</si>
  <si>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</si>
  <si>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</si>
  <si>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</si>
  <si>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</si>
  <si>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</si>
  <si>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</si>
  <si>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</si>
  <si>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</si>
  <si>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</si>
  <si>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</si>
  <si>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</si>
  <si>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</si>
  <si>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</si>
  <si>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</si>
  <si>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</si>
  <si>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</si>
  <si>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</si>
  <si>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</si>
  <si>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</si>
  <si>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</si>
  <si>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</si>
  <si>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</si>
  <si>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</si>
  <si>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Las ollas arriba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</si>
</sst>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0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14" fontId="0" fillId="40" borderId="0" xfId="0" applyNumberFormat="1" applyFill="1"/>
    <xf numFmtId="0" fontId="0" fillId="40" borderId="0" xfId="0" applyFill="1"/>
    <xf numFmtId="0" fontId="0" fillId="40" borderId="0" xfId="0" applyFill="1" applyAlignment="1">
      <alignment vertical="center"/>
    </xf>
    <xf numFmtId="14" fontId="0" fillId="41" borderId="0" xfId="0" applyNumberFormat="1" applyFill="1"/>
    <xf numFmtId="0" fontId="0" fillId="41" borderId="0" xfId="0" applyFill="1"/>
    <xf numFmtId="0" fontId="0" fillId="41" borderId="0" xfId="0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37" borderId="0" xfId="0" applyNumberFormat="1" applyFill="1"/>
    <xf numFmtId="0" fontId="0" fillId="37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7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636" totalsRowShown="0">
  <autoFilter ref="B1:CA636" xr:uid="{43A4EA99-D30C-4593-B4E9-BC228D6A71B3}"/>
  <tableColumns count="78">
    <tableColumn id="1" xr3:uid="{B43CE6CF-A682-4EDB-9879-C83EE5B60C32}" name="Fecha" dataDxfId="710"/>
    <tableColumn id="2" xr3:uid="{973902F0-2D6C-40A2-BFE7-09B21A33165E}" name="Confirmados Acumulados" dataDxfId="709"/>
    <tableColumn id="3" xr3:uid="{40A6486D-313D-495E-B390-825D23DB0A59}" name="Nuevos Confirmados"/>
    <tableColumn id="4" xr3:uid="{40D3D6E3-850F-4C5A-B130-A86751451D00}" name="Fallecidos Acumulados" dataDxfId="708"/>
    <tableColumn id="5" xr3:uid="{B7E20309-518B-468C-A592-39469F86B5D6}" name="Nuevos Fallecidos"/>
    <tableColumn id="6" xr3:uid="{F2FD374F-A063-484D-A17D-CE2074ED1517}" name="Recuperados Acumulados" dataDxfId="70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70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705">
      <calculatedColumnFormula>+IFERROR(C2/3.974,"")</calculatedColumnFormula>
    </tableColumn>
    <tableColumn id="18" xr3:uid="{C5C9CF84-1193-446D-A50A-629502575AA8}" name="Fallecidos/1MM hab" dataDxfId="704">
      <calculatedColumnFormula>+IFERROR(E2/3.974,"")</calculatedColumnFormula>
    </tableColumn>
    <tableColumn id="19" xr3:uid="{5653A491-563D-4A51-9E51-434E50B0C11C}" name="Recuperados/1 MM hab" dataDxfId="703">
      <calculatedColumnFormula>+IFERROR(G2/3.974,"")</calculatedColumnFormula>
    </tableColumn>
    <tableColumn id="20" xr3:uid="{1087D488-7D9C-4D7D-A189-4EB560CA2E3B}" name="Activos/1MM hab" dataDxfId="702">
      <calculatedColumnFormula>+IFERROR(I2/3.974,"")</calculatedColumnFormula>
    </tableColumn>
    <tableColumn id="21" xr3:uid="{5D7DE319-4187-4EA4-B571-D2695154EE4A}" name="Pruebas Realizadas" dataDxfId="70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700">
      <calculatedColumnFormula>IFERROR(W2-W1,0)</calculatedColumnFormula>
    </tableColumn>
    <tableColumn id="64" xr3:uid="{28C993C8-E8F5-4F99-B9F6-92E744E1DC2E}" name="Pruebas Realizadas/1MM hab" dataDxfId="699">
      <calculatedColumnFormula>IFERROR(V2/3.974,0)</calculatedColumnFormula>
    </tableColumn>
    <tableColumn id="23" xr3:uid="{42A45A33-4E21-48F2-A8AE-E198D98F66C3}" name="Pruebas Negativas" dataDxfId="698"/>
    <tableColumn id="24" xr3:uid="{BA3C3DC5-E194-4738-BE0D-9C065CE37FC0}" name="Pruebas Negativas Diarias" dataDxfId="697">
      <calculatedColumnFormula>Z2-Z1</calculatedColumnFormula>
    </tableColumn>
    <tableColumn id="55" xr3:uid="{969B6342-94BE-4968-955F-55616C0B80F9}" name="% Pruebas Negativas" dataDxfId="696">
      <calculatedColumnFormula>IFERROR(Z2/V2,0)</calculatedColumnFormula>
    </tableColumn>
    <tableColumn id="58" xr3:uid="{DCF2DC84-6E8B-433D-8BEE-4F9909314B95}" name="Variación Pruebas Negativas Diarias" dataDxfId="69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94">
      <calculatedColumnFormula>IFERROR(AD2/V2,0)</calculatedColumnFormula>
    </tableColumn>
    <tableColumn id="59" xr3:uid="{879AC419-6349-4CF2-ABE6-2CAB27EB4896}" name="Variación Pruebas Positivas Diarias" dataDxfId="693">
      <calculatedColumnFormula>IFERROR(AE2-AE1,0)</calculatedColumnFormula>
    </tableColumn>
    <tableColumn id="74" xr3:uid="{766B1DB5-FDE4-4BD7-BF8F-4B01095F7E3F}" name="%Variación Pruebas Positivas Diarias" dataDxfId="692">
      <calculatedColumnFormula>IFERROR(AE2/W2,0)</calculatedColumnFormula>
    </tableColumn>
    <tableColumn id="65" xr3:uid="{7C3592F6-C716-42D3-A5A1-47E150686978}" name="Pruebas Positivas/1MM hab" dataDxfId="691">
      <calculatedColumnFormula>IFERROR(AD2/3.974,0)</calculatedColumnFormula>
    </tableColumn>
    <tableColumn id="27" xr3:uid="{D8610871-ABDD-4D27-8EF9-5CB022075A3B}" name="Aislamiento Domiciliario" dataDxfId="690"/>
    <tableColumn id="28" xr3:uid="{C675257E-C6CD-4E20-B674-42EE821FE46A}" name="Variación Aislamiento Domiciliario" dataDxfId="689">
      <calculatedColumnFormula>AJ2-AJ1</calculatedColumnFormula>
    </tableColumn>
    <tableColumn id="60" xr3:uid="{0AA8EE78-AA2C-434E-B362-741D9FFB5ECC}" name="%Variación Aislamiento Domiciliario" dataDxfId="688">
      <calculatedColumnFormula>IFERROR(AJ2/AJ1,0)-1</calculatedColumnFormula>
    </tableColumn>
    <tableColumn id="66" xr3:uid="{625EE28F-4964-4F45-905B-130058A50F50}" name="Aislamiento Domiciliario/1MM hab" dataDxfId="687">
      <calculatedColumnFormula>IFERROR(AJ2/3.974,0)</calculatedColumnFormula>
    </tableColumn>
    <tableColumn id="75" xr3:uid="{1B2C3CAE-97BE-4952-B951-5007AB5414DD}" name="%Aislamiento Domiciliario de Confirmados" dataDxfId="686">
      <calculatedColumnFormula>IFERROR(AJ2/C2," ")</calculatedColumnFormula>
    </tableColumn>
    <tableColumn id="29" xr3:uid="{DC317B66-599C-42F1-AA24-36DEE1345EB4}" name="Aislamiento en Hoteles" dataDxfId="68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84">
      <calculatedColumnFormula>IFERROR(AO2/3.974,0)</calculatedColumnFormula>
    </tableColumn>
    <tableColumn id="31" xr3:uid="{E736287B-0930-4006-9282-9CA033399912}" name="Hospitalizados en Sala" dataDxfId="683"/>
    <tableColumn id="32" xr3:uid="{BF98C05B-A67B-4900-B05E-627F032DC39A}" name="Variación Hospitalizados en Sala" dataDxfId="682">
      <calculatedColumnFormula>AS2-AS1</calculatedColumnFormula>
    </tableColumn>
    <tableColumn id="62" xr3:uid="{7C747F0E-AA13-4E3C-9C50-8538E30CAC79}" name="%Variación Hospitalizados en Sala" dataDxfId="681">
      <calculatedColumnFormula>IFERROR(AS2/AS1,0)-1</calculatedColumnFormula>
    </tableColumn>
    <tableColumn id="68" xr3:uid="{7DBCF1EA-926B-4AAD-A90A-BB75D656AD64}" name="Hospitalizados en Sala/1MM hab" dataDxfId="680">
      <calculatedColumnFormula>IFERROR(AS2/3.974,0)</calculatedColumnFormula>
    </tableColumn>
    <tableColumn id="76" xr3:uid="{48762F93-20F9-4E34-8048-CC45B397DC24}" name="%Hospitalizados en Sala de Confirmados" dataDxfId="679">
      <calculatedColumnFormula>IFERROR(AS2/C2," ")</calculatedColumnFormula>
    </tableColumn>
    <tableColumn id="33" xr3:uid="{71350F5A-09D2-45C4-9CCF-A9A5B2880119}" name="Hospitalizados en UCI" dataDxfId="67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77">
      <calculatedColumnFormula>IFERROR(AX2/AX1,0)-1</calculatedColumnFormula>
    </tableColumn>
    <tableColumn id="69" xr3:uid="{BB3ED07D-4978-4E45-9048-715100C1C4CE}" name="Hospitalización en UCI/1MM hab" dataDxfId="676">
      <calculatedColumnFormula>IFERROR(AX2/3.974,0)</calculatedColumnFormula>
    </tableColumn>
    <tableColumn id="77" xr3:uid="{3689B571-2CEF-4D6C-80EA-D42E9AFA4249}" name="%Hospitalizados en UCI de Confirmados" dataDxfId="675">
      <calculatedColumnFormula>IFERROR(AX2/C2," ")</calculatedColumnFormula>
    </tableColumn>
    <tableColumn id="70" xr3:uid="{D4D326CA-71CB-4808-8398-2DF20427ACD9}" name="Personas con Medidas Sanitarias" dataDxfId="67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73">
      <calculatedColumnFormula>IFERROR(BC2-BC1,0)</calculatedColumnFormula>
    </tableColumn>
    <tableColumn id="73" xr3:uid="{FEEEA9CC-4A2C-4532-89AC-8AEE99F07A1C}" name="%Variación Personas con Medidas Sanitarias" dataDxfId="672">
      <calculatedColumnFormula>IFERROR(BC2/BC1,0)-1</calculatedColumnFormula>
    </tableColumn>
    <tableColumn id="71" xr3:uid="{76D989EB-1454-4A9F-BCC9-9DBAAC8EC62A}" name="Personas con Medidas Sanitarias/1MM hab" dataDxfId="671">
      <calculatedColumnFormula>IFERROR(BC2/3.974,0)</calculatedColumnFormula>
    </tableColumn>
    <tableColumn id="78" xr3:uid="{B0368274-1320-4455-B61E-287DF6AFDB6B}" name="%Personas con Medidas Sanitarias de Confirmados" dataDxfId="670">
      <calculatedColumnFormula>IFERROR(BC2/C2," ")</calculatedColumnFormula>
    </tableColumn>
    <tableColumn id="35" xr3:uid="{812A1327-1CEB-4F00-A13E-00131E30B078}" name="Casos 0-19 años" dataDxfId="669"/>
    <tableColumn id="45" xr3:uid="{D49F4BCD-7029-445D-AC3D-4C3AEC95E978}" name="Variación Casos 0-19 años" dataDxfId="668">
      <calculatedColumnFormula>IFERROR((BH2-BH1), 0)</calculatedColumnFormula>
    </tableColumn>
    <tableColumn id="36" xr3:uid="{8F490D8C-4F99-4584-94BF-093E46E47157}" name="Casos 20-39 años" dataDxfId="667"/>
    <tableColumn id="46" xr3:uid="{9C4B1D6F-5802-43AD-98C0-AEA0FDA3361D}" name="Variación Casos 20-39 años" dataDxfId="666">
      <calculatedColumnFormula>IFERROR((BJ2-BJ1),0)</calculatedColumnFormula>
    </tableColumn>
    <tableColumn id="37" xr3:uid="{DF499F72-1046-478E-9D20-9E9A85F8F2A0}" name="Casos 40-59 años" dataDxfId="665"/>
    <tableColumn id="47" xr3:uid="{22260EC0-BDDF-44F7-B25B-AFAE05653A98}" name="Variación Casos 40-59 años" dataDxfId="664">
      <calculatedColumnFormula>IFERROR((BL2-BL1),0)</calculatedColumnFormula>
    </tableColumn>
    <tableColumn id="38" xr3:uid="{B47F6D70-7358-41E8-BBF0-59C40B173663}" name="Casos 60-79 años" dataDxfId="663"/>
    <tableColumn id="48" xr3:uid="{4065D1A3-12CB-4A14-940C-EB27E5C02B72}" name="Variación Casos 60-79 años" dataDxfId="662">
      <calculatedColumnFormula>IFERROR((BN2-BN1),0)</calculatedColumnFormula>
    </tableColumn>
    <tableColumn id="39" xr3:uid="{38A3E542-9026-45A2-AA92-EA50BF06321F}" name="Casos &gt;80 años" dataDxfId="661"/>
    <tableColumn id="49" xr3:uid="{BFA963DD-6022-44F5-9960-C736B4C44A1A}" name="Variación Casos &gt;80 años" dataDxfId="660">
      <calculatedColumnFormula>IFERROR((BP2-BP1),0)</calculatedColumnFormula>
    </tableColumn>
    <tableColumn id="40" xr3:uid="{1917D601-1805-47AD-9379-0623CBEC8677}" name="Defunciones 0-19 años" dataDxfId="659"/>
    <tableColumn id="50" xr3:uid="{8744BA87-2371-4F50-83CA-FB01532B438D}" name="Variación Defunciones 0-19 años" dataDxfId="658">
      <calculatedColumnFormula>IFERROR((BR2-BR1),0)</calculatedColumnFormula>
    </tableColumn>
    <tableColumn id="41" xr3:uid="{E100BA7E-AC43-4F84-BB57-F3B1C999E447}" name="Defunciones 20-39 años" dataDxfId="657"/>
    <tableColumn id="51" xr3:uid="{5ADE2D23-1839-4D7C-BC42-D37F14B85BCE}" name="Variación Defunciones 20-39 años" dataDxfId="656">
      <calculatedColumnFormula>IFERROR((BT2-BT1),0)</calculatedColumnFormula>
    </tableColumn>
    <tableColumn id="42" xr3:uid="{6D91C00A-6C34-4D4A-A359-17834D08F9AC}" name="Defunciones 40-59 años" dataDxfId="655"/>
    <tableColumn id="52" xr3:uid="{D3AA20D4-C41F-4432-8393-B25AEC78A2DB}" name="Variación Defunciones 40-59 años" dataDxfId="654">
      <calculatedColumnFormula>IFERROR((BV2-BV1),0)</calculatedColumnFormula>
    </tableColumn>
    <tableColumn id="43" xr3:uid="{2CA0667B-9C43-4BBC-86DB-8FAB27AFB550}" name="Defunciones 60-79 años" dataDxfId="653"/>
    <tableColumn id="53" xr3:uid="{843753A8-D098-4442-9CE7-4D0740DBFC73}" name="Variación Defunciones 60-79 años" dataDxfId="652">
      <calculatedColumnFormula>IFERROR((BX2-BX1),0)</calculatedColumnFormula>
    </tableColumn>
    <tableColumn id="44" xr3:uid="{D016D264-D612-4CEE-90C5-04781F606E63}" name="Defunciones &gt;80 años" dataDxfId="651"/>
    <tableColumn id="54" xr3:uid="{6F890B89-015E-4A8B-A0DA-D93D3532FA3C}" name="Variación Defunciones &gt;80 años" dataDxfId="65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XR14" totalsRowShown="0" headerRowDxfId="649" dataDxfId="648" tableBorderDxfId="647">
  <autoFilter ref="A2:XR14" xr:uid="{C6EF20C8-2E87-478F-A58D-DE695835A216}"/>
  <tableColumns count="642">
    <tableColumn id="4" xr3:uid="{765879BA-8DCF-4052-AB89-2B4AD27A001D}" name="Provincia" dataDxfId="646"/>
    <tableColumn id="5" xr3:uid="{3352C9CB-4127-4F58-90A8-1453E6CF0C56}" name="43899" dataDxfId="645"/>
    <tableColumn id="6" xr3:uid="{12F0C70E-F5C7-4266-A274-FD10149CCC98}" name="43900" dataDxfId="644"/>
    <tableColumn id="7" xr3:uid="{A64E4841-B026-4073-AFB2-C5F030FBB5F5}" name="43901" dataDxfId="643"/>
    <tableColumn id="8" xr3:uid="{ADE55176-02C2-4C38-897D-CF5227D91B9F}" name="43902" dataDxfId="642"/>
    <tableColumn id="9" xr3:uid="{648D9B7C-6DE4-42DF-9F27-46E3989BEA07}" name="43903" dataDxfId="641"/>
    <tableColumn id="10" xr3:uid="{EB2B3D53-6117-4902-B2DC-C83B6B53F389}" name="43904" dataDxfId="640"/>
    <tableColumn id="11" xr3:uid="{D8E1C440-D35C-423B-A4D1-C8C39C19D486}" name="43905" dataDxfId="639"/>
    <tableColumn id="12" xr3:uid="{4ADF750C-28B5-413F-87BE-18902C3D8E69}" name="43906" dataDxfId="638"/>
    <tableColumn id="13" xr3:uid="{FE35E118-C52A-4173-9B27-88BD311B49B5}" name="43907" dataDxfId="637"/>
    <tableColumn id="14" xr3:uid="{401F7E16-4F4E-48E5-9245-649D6E1A0EB0}" name="43908" dataDxfId="636"/>
    <tableColumn id="15" xr3:uid="{B7196AD3-9D8B-4C62-859D-94FED122F589}" name="43909" dataDxfId="635"/>
    <tableColumn id="16" xr3:uid="{344E20C9-0BBC-4DFB-BBBD-FF5F38CBCB54}" name="43910" dataDxfId="634"/>
    <tableColumn id="17" xr3:uid="{38F09500-7345-4789-B4EC-0FA21D486420}" name="43911" dataDxfId="633"/>
    <tableColumn id="18" xr3:uid="{12C1E6E5-9422-4A04-BB6B-D3A059A27CE8}" name="43912" dataDxfId="632"/>
    <tableColumn id="19" xr3:uid="{FF307B3F-3AEC-4E43-9CC2-3CBAE276FA01}" name="43913" dataDxfId="631"/>
    <tableColumn id="20" xr3:uid="{1E28C10A-0681-4B2C-9A41-CB807206FC47}" name="43914" dataDxfId="630"/>
    <tableColumn id="21" xr3:uid="{B113954B-16E0-4E35-B266-0D8B6189EA44}" name="43915" dataDxfId="629"/>
    <tableColumn id="22" xr3:uid="{2B7B0AFF-A682-45F2-A9AE-84A940E5B632}" name="43916" dataDxfId="628"/>
    <tableColumn id="23" xr3:uid="{E9577EC4-FDD1-4B6C-9E0F-5C569E84FC36}" name="43917" dataDxfId="627"/>
    <tableColumn id="24" xr3:uid="{2A843D44-5106-4B42-BFB1-3C362429700D}" name="43918" dataDxfId="626"/>
    <tableColumn id="25" xr3:uid="{1FE91CC7-6160-44D3-9CC2-F1A694FAE757}" name="43919" dataDxfId="625"/>
    <tableColumn id="26" xr3:uid="{D0EDC143-D30C-4E84-BD3F-387107DCF908}" name="43920" dataDxfId="624"/>
    <tableColumn id="27" xr3:uid="{AE349E1B-4915-4305-B4E3-EF97F5E00296}" name="43921" dataDxfId="623"/>
    <tableColumn id="28" xr3:uid="{307EA066-0890-4442-9F04-2BF581405480}" name="43922" dataDxfId="622"/>
    <tableColumn id="29" xr3:uid="{D9500029-8168-46E3-BEA9-A5B3E69C6B1B}" name="43923" dataDxfId="621"/>
    <tableColumn id="30" xr3:uid="{8B80B088-FF2D-4A56-B03A-851737F1DEF1}" name="43924" dataDxfId="620"/>
    <tableColumn id="31" xr3:uid="{42EBA189-80C8-4669-BF70-5FAD0FA59FFD}" name="43925" dataDxfId="619"/>
    <tableColumn id="32" xr3:uid="{5A0217B6-EE4F-4DFB-AA5D-D2AA7890684E}" name="43926" dataDxfId="618"/>
    <tableColumn id="33" xr3:uid="{80494473-B83C-4E6F-ACF3-6D67B08FA829}" name="43927" dataDxfId="617"/>
    <tableColumn id="34" xr3:uid="{A2CD0341-AF6B-478A-9413-1E78EF8A20D2}" name="43928" dataDxfId="616"/>
    <tableColumn id="35" xr3:uid="{E784049B-97F2-474E-8B9F-D1566704CD9A}" name="43929" dataDxfId="615"/>
    <tableColumn id="36" xr3:uid="{AB499987-B5F7-4605-A19F-C195D6CCBD35}" name="43930" dataDxfId="614"/>
    <tableColumn id="37" xr3:uid="{675C6505-C25C-474B-899D-930181F7D671}" name="43931" dataDxfId="613"/>
    <tableColumn id="38" xr3:uid="{A81C6677-2130-43E9-8AEB-0C9B69DADA0C}" name="43932" dataDxfId="612"/>
    <tableColumn id="39" xr3:uid="{2731D843-1630-4EFF-A68B-65FDD105A5E7}" name="43933" dataDxfId="611"/>
    <tableColumn id="40" xr3:uid="{92B8791A-E4B5-4B8F-AE8E-F866FD79AEDD}" name="43934" dataDxfId="610"/>
    <tableColumn id="41" xr3:uid="{2AD5A25E-D86C-4D4E-9F91-59AE7EF946A6}" name="43935" dataDxfId="609"/>
    <tableColumn id="42" xr3:uid="{E013F3C7-5054-48AC-851F-D814AB8AC3A2}" name="43936" dataDxfId="608"/>
    <tableColumn id="43" xr3:uid="{D5F5111C-467D-4244-AD59-5F39FD19070D}" name="43937" dataDxfId="607"/>
    <tableColumn id="44" xr3:uid="{030EE634-9664-4982-AA90-7887AAECFD10}" name="43938" dataDxfId="606"/>
    <tableColumn id="45" xr3:uid="{3DE40F66-F985-4993-9118-043168F5D70F}" name="43939" dataDxfId="605"/>
    <tableColumn id="46" xr3:uid="{A8CF25CA-F267-4FAD-9D1B-C67EA6F6BE00}" name="43940" dataDxfId="604"/>
    <tableColumn id="47" xr3:uid="{E459BD59-2606-4083-B6A9-20DD2CDD32F4}" name="43941" dataDxfId="603"/>
    <tableColumn id="48" xr3:uid="{A6767933-3394-48D8-89AA-8321B2AEF72B}" name="43942" dataDxfId="602"/>
    <tableColumn id="49" xr3:uid="{05C1EFE0-CBE3-44AB-923F-5185432A7360}" name="43943" dataDxfId="601"/>
    <tableColumn id="50" xr3:uid="{D210EDBE-9657-4479-9054-2D45110C64AA}" name="43944" dataDxfId="600"/>
    <tableColumn id="51" xr3:uid="{51F03E10-85F7-4679-B802-1462DAF7213E}" name="43945" dataDxfId="599"/>
    <tableColumn id="52" xr3:uid="{72170D7C-E14B-4D44-9E35-EAAA3DD04A15}" name="43946" dataDxfId="598"/>
    <tableColumn id="53" xr3:uid="{0661233D-9ED5-4DCB-93F3-57B6E3CFDC78}" name="43947" dataDxfId="597"/>
    <tableColumn id="54" xr3:uid="{DD48C584-311E-42DA-9F5E-05C6D9FBC6AF}" name="43948" dataDxfId="596"/>
    <tableColumn id="55" xr3:uid="{7A75BAF7-F93E-4084-B112-4615040CF046}" name="43949" dataDxfId="595"/>
    <tableColumn id="56" xr3:uid="{49FB2C18-6CBB-4A65-917C-52D228A80A10}" name="43950" dataDxfId="594"/>
    <tableColumn id="57" xr3:uid="{35E5240A-AE8D-498B-B25D-872E35182C68}" name="43951" dataDxfId="593"/>
    <tableColumn id="58" xr3:uid="{AF61700D-11E4-42D5-BE75-5574AADBADC5}" name="43952" dataDxfId="592"/>
    <tableColumn id="59" xr3:uid="{A9F4E0A7-B26E-45DA-886D-DF969D82C4DD}" name="43953" dataDxfId="591"/>
    <tableColumn id="60" xr3:uid="{49E48378-4D7E-4189-9B29-25A72E3C6B7C}" name="43954" dataDxfId="590"/>
    <tableColumn id="61" xr3:uid="{6ECB12D6-C283-4255-AF54-C51C23AFEBEE}" name="43955" dataDxfId="589"/>
    <tableColumn id="62" xr3:uid="{6EA1A9E5-52F5-454B-9AF5-53733F9701BB}" name="43956" dataDxfId="588"/>
    <tableColumn id="63" xr3:uid="{6B3788C8-B163-4BE0-9C4F-AA69E0837300}" name="43957" dataDxfId="587"/>
    <tableColumn id="64" xr3:uid="{02F91992-11A2-49A3-B948-E48134CE6C24}" name="43958" dataDxfId="586"/>
    <tableColumn id="65" xr3:uid="{89BFB68D-150B-4F96-B470-C36455B39688}" name="43959" dataDxfId="585"/>
    <tableColumn id="66" xr3:uid="{B5DD6847-EE60-4E8D-BEF3-35A6D0E2A8DC}" name="43960" dataDxfId="584"/>
    <tableColumn id="67" xr3:uid="{A94E4EA2-EA8B-4015-8894-3991B05ED12D}" name="43961" dataDxfId="583"/>
    <tableColumn id="68" xr3:uid="{2960B632-CF28-4D60-951C-CBF837F1575D}" name="43962" dataDxfId="582"/>
    <tableColumn id="69" xr3:uid="{D87D9C09-7A3B-40BA-92A7-8E7F2869AC17}" name="43963" dataDxfId="581"/>
    <tableColumn id="70" xr3:uid="{1C8C04A9-0FFD-44FE-8D14-8B1B8AAD7EA8}" name="43964" dataDxfId="580"/>
    <tableColumn id="71" xr3:uid="{F58A3117-8F44-4931-85D7-4F5A827482CD}" name="43965" dataDxfId="579"/>
    <tableColumn id="72" xr3:uid="{E404BFE0-6B00-4798-9736-F9FF43BAAAFA}" name="43966" dataDxfId="578"/>
    <tableColumn id="73" xr3:uid="{981520FD-4CDD-47ED-9112-CF639B1F1EAC}" name="43967" dataDxfId="577"/>
    <tableColumn id="74" xr3:uid="{34A95A8B-4CF0-46DB-A572-C70E62067A08}" name="43968" dataDxfId="576"/>
    <tableColumn id="75" xr3:uid="{636DC1A9-8668-44AE-8E02-A5605314E91B}" name="43969" dataDxfId="575"/>
    <tableColumn id="76" xr3:uid="{B3CA1D35-3870-437E-B50B-3C60017B47BF}" name="43970" dataDxfId="574"/>
    <tableColumn id="77" xr3:uid="{A7AF76A8-DFDE-4EB8-99A7-6DBE6190A703}" name="43971" dataDxfId="573"/>
    <tableColumn id="78" xr3:uid="{90563A05-7C7F-4A99-8CDB-30ABD4271123}" name="43972" dataDxfId="572"/>
    <tableColumn id="79" xr3:uid="{27454170-895A-4840-9B3B-D0BAC0B00483}" name="43973" dataDxfId="571"/>
    <tableColumn id="80" xr3:uid="{8E7F9C15-4775-4617-860B-EE07392F3C5D}" name="43974" dataDxfId="570"/>
    <tableColumn id="81" xr3:uid="{F50989AD-B6F0-4D75-8E57-105403B4F4E1}" name="43975" dataDxfId="569"/>
    <tableColumn id="82" xr3:uid="{589D105B-836F-4457-9C37-D817568D146B}" name="43976" dataDxfId="568"/>
    <tableColumn id="83" xr3:uid="{0E63692A-1082-4D14-A038-E215FFA7FD0E}" name="43977" dataDxfId="567"/>
    <tableColumn id="84" xr3:uid="{D8F9E4E5-FA69-4BD2-B785-D095EA74ECA2}" name="43978" dataDxfId="566"/>
    <tableColumn id="85" xr3:uid="{2DBC02C5-0642-4BCF-8137-FE911EDE0238}" name="43979" dataDxfId="565"/>
    <tableColumn id="86" xr3:uid="{9C1EA665-A323-40F2-B85B-28BE5A1DCCB8}" name="43980" dataDxfId="564"/>
    <tableColumn id="87" xr3:uid="{80E926DE-5668-4563-B2A9-676A0E195748}" name="43981" dataDxfId="563"/>
    <tableColumn id="88" xr3:uid="{AA8BB0A7-BD4C-4A1F-968A-899652AC1ACF}" name="43982" dataDxfId="562"/>
    <tableColumn id="89" xr3:uid="{8A039DDA-A2A8-48DE-937C-A56FCFF5B38E}" name="43983" dataDxfId="561"/>
    <tableColumn id="90" xr3:uid="{109758CC-9275-4E84-A5A7-81EB347FB692}" name="43984" dataDxfId="560"/>
    <tableColumn id="91" xr3:uid="{63EA52FE-FB8F-4FCE-8252-22966BBB2B73}" name="43985" dataDxfId="559"/>
    <tableColumn id="92" xr3:uid="{B24B0EE3-4C0E-43F0-A0A5-5160D7E5ACF2}" name="43986" dataDxfId="558"/>
    <tableColumn id="93" xr3:uid="{8AE86E07-A86F-441D-BA17-F52EFD96FAA5}" name="43987" dataDxfId="557"/>
    <tableColumn id="94" xr3:uid="{ACB1187F-0F0D-4FF3-9FC0-F37F7CE98A5E}" name="43988" dataDxfId="556"/>
    <tableColumn id="95" xr3:uid="{CB2A8B46-F9C9-4CE0-9F35-0675533C9B27}" name="43989" dataDxfId="555"/>
    <tableColumn id="96" xr3:uid="{B9DEA2FA-E110-4F4A-BD5E-48E2C9490E4F}" name="43990" dataDxfId="554"/>
    <tableColumn id="97" xr3:uid="{903A0E62-65D9-4FB8-B083-E10A526F6C84}" name="43991" dataDxfId="553"/>
    <tableColumn id="98" xr3:uid="{0DA3417A-7674-4801-A4B7-0AD3B18D0335}" name="43992" dataDxfId="552"/>
    <tableColumn id="99" xr3:uid="{452AA6E9-28EC-434E-9887-44A6C6D30340}" name="43993" dataDxfId="551"/>
    <tableColumn id="100" xr3:uid="{16A17C20-1BE0-424B-AD32-63A037A11257}" name="43994" dataDxfId="550"/>
    <tableColumn id="101" xr3:uid="{8380B275-05C0-45E0-BFF0-2952B12B0CC8}" name="43995" dataDxfId="549"/>
    <tableColumn id="102" xr3:uid="{E6EFCBA1-932B-4234-BCAA-32D061081919}" name="43996" dataDxfId="548"/>
    <tableColumn id="103" xr3:uid="{186FA354-F09B-481B-AE23-CD182D2260AE}" name="43997" dataDxfId="547"/>
    <tableColumn id="104" xr3:uid="{B81D7363-781B-4B4C-900C-EA2068BC9C69}" name="43998" dataDxfId="546"/>
    <tableColumn id="105" xr3:uid="{12E8750B-9E3C-419A-B519-6F4366AA212D}" name="43999" dataDxfId="545"/>
    <tableColumn id="106" xr3:uid="{5AF274F4-85D8-4121-91EE-54BED9F1115A}" name="44000" dataDxfId="544"/>
    <tableColumn id="107" xr3:uid="{21ACDF8D-988A-40B5-9DA3-0148353689F5}" name="44001" dataDxfId="543"/>
    <tableColumn id="108" xr3:uid="{8134B091-7382-4DC4-B7DA-C968F6E65EE9}" name="44002" dataDxfId="542"/>
    <tableColumn id="109" xr3:uid="{633D7104-449D-496B-9CD5-0E6C6851AF00}" name="44003" dataDxfId="541"/>
    <tableColumn id="110" xr3:uid="{77CA0D62-98B9-448E-9C7C-56A5EE36903E}" name="44004" dataDxfId="540"/>
    <tableColumn id="111" xr3:uid="{5DC58669-8AC3-43CB-9145-7AD9AFE11850}" name="44005" dataDxfId="539"/>
    <tableColumn id="112" xr3:uid="{5A7A4144-4751-4F1F-A783-2AF6390AFE28}" name="44006" dataDxfId="538"/>
    <tableColumn id="113" xr3:uid="{09604F3F-5A34-46FE-B61F-4A115A711D32}" name="44007" dataDxfId="537"/>
    <tableColumn id="114" xr3:uid="{FDC8376D-CAD9-4C76-9DD4-B0DC95B75C52}" name="44008" dataDxfId="536"/>
    <tableColumn id="115" xr3:uid="{A93D1144-5AFC-4BE2-8497-FC756E8F4120}" name="44009" dataDxfId="535"/>
    <tableColumn id="116" xr3:uid="{EB17E1E9-D330-48BE-A410-ED1357EE78E7}" name="44010" dataDxfId="534"/>
    <tableColumn id="117" xr3:uid="{70FD402F-57A0-48CE-8841-324FBEE75D35}" name="44011" dataDxfId="533"/>
    <tableColumn id="118" xr3:uid="{13DFC9EB-DFC7-42E4-9055-399B58EC62F8}" name="44012" dataDxfId="532"/>
    <tableColumn id="119" xr3:uid="{D412C252-9E59-4301-A89B-28A91B642AC8}" name="44013" dataDxfId="531"/>
    <tableColumn id="120" xr3:uid="{27E82679-5A30-4871-B3C7-DEB2B15AABF0}" name="44014" dataDxfId="530"/>
    <tableColumn id="121" xr3:uid="{8712E876-BEB3-491F-B6E9-2BD2DADF40C3}" name="44015" dataDxfId="529"/>
    <tableColumn id="122" xr3:uid="{709545DA-9410-4C81-8E1D-5DC4E9F8C5D3}" name="44016" dataDxfId="528"/>
    <tableColumn id="123" xr3:uid="{A5FF5756-320E-4E86-B38E-38789C387875}" name="44017" dataDxfId="527"/>
    <tableColumn id="124" xr3:uid="{D43E697B-7643-460F-822F-0B0A650DC391}" name="44018" dataDxfId="526"/>
    <tableColumn id="125" xr3:uid="{3F90FC21-DBB6-40CB-9874-BADF37894490}" name="44019" dataDxfId="525"/>
    <tableColumn id="126" xr3:uid="{036A8BBC-876A-4801-9081-70944EA60135}" name="44020" dataDxfId="524"/>
    <tableColumn id="127" xr3:uid="{84980FA4-19AE-48E9-A02D-B8302A473CB4}" name="44021" dataDxfId="523"/>
    <tableColumn id="128" xr3:uid="{9B52A0BB-E46A-4673-9B40-3AD990871E07}" name="44022" dataDxfId="522"/>
    <tableColumn id="129" xr3:uid="{3A17CE50-7DDE-4B5E-870F-69BC9E3F2B31}" name="44023" dataDxfId="521"/>
    <tableColumn id="130" xr3:uid="{4A86EADD-A232-4C45-8C36-C001F3BCEEA0}" name="44024" dataDxfId="520"/>
    <tableColumn id="131" xr3:uid="{83544ADC-60DF-401A-8310-55F31D33D854}" name="44025" dataDxfId="519"/>
    <tableColumn id="132" xr3:uid="{A51AA602-D95A-4EA2-9A7F-14402E25400D}" name="44026" dataDxfId="518"/>
    <tableColumn id="133" xr3:uid="{0AC45394-B747-4993-AB2D-C4DE46364FED}" name="44027" dataDxfId="517"/>
    <tableColumn id="134" xr3:uid="{2DA3B3DE-74EF-4284-A62F-849689A4C6C1}" name="44028" dataDxfId="516"/>
    <tableColumn id="135" xr3:uid="{A04B5DF0-C21F-44C3-8FA2-1D5BDA6239AE}" name="44029" dataDxfId="515"/>
    <tableColumn id="136" xr3:uid="{A5CC02F0-87D1-4572-89FF-EBCCCB7A8137}" name="44030" dataDxfId="514"/>
    <tableColumn id="137" xr3:uid="{B10A5404-7767-40FF-84F9-8F602FE7D7A2}" name="44031" dataDxfId="513"/>
    <tableColumn id="138" xr3:uid="{1758C88B-5245-4DD6-90D8-54AD0B769AD4}" name="44032" dataDxfId="512"/>
    <tableColumn id="139" xr3:uid="{A7F7B92F-8EB5-47EE-9111-9120D259B8B5}" name="44033" dataDxfId="511"/>
    <tableColumn id="140" xr3:uid="{D22C163B-A029-4932-8C2C-7FDF0346720C}" name="44034" dataDxfId="510"/>
    <tableColumn id="141" xr3:uid="{137AB19F-292F-46A9-B7A3-DAC519AB1416}" name="44035" dataDxfId="509"/>
    <tableColumn id="142" xr3:uid="{C5E219BA-C934-4D8C-8EF8-740A83ACAA4F}" name="44036" dataDxfId="508"/>
    <tableColumn id="143" xr3:uid="{9AB2EED9-1352-4996-B8D5-2412F57A7745}" name="44037" dataDxfId="507"/>
    <tableColumn id="144" xr3:uid="{1DB7B06B-06D2-45C4-B75B-BE6A7DAD7385}" name="44038" dataDxfId="506"/>
    <tableColumn id="145" xr3:uid="{7C7002D7-F285-4D23-8F5A-EE2BF3794382}" name="44039" dataDxfId="505"/>
    <tableColumn id="146" xr3:uid="{44744CAA-2BA4-4BDF-AEE9-23A0382918C6}" name="44040" dataDxfId="504"/>
    <tableColumn id="147" xr3:uid="{AE31D33D-BB29-43D8-8229-4D89E6EF6FCC}" name="44041" dataDxfId="503"/>
    <tableColumn id="148" xr3:uid="{C09E4008-BF46-4CF6-9F9F-7B9BBA37957A}" name="44042" dataDxfId="502"/>
    <tableColumn id="149" xr3:uid="{8FFE82AA-C8C9-44F0-9161-478FA927327D}" name="44043" dataDxfId="501"/>
    <tableColumn id="150" xr3:uid="{FE0F7B35-FBD7-4E19-9D96-FB0804EB0672}" name="44044" dataDxfId="500"/>
    <tableColumn id="151" xr3:uid="{9C96F92C-872D-4BD1-A896-D2394DC21CD7}" name="44045" dataDxfId="499"/>
    <tableColumn id="152" xr3:uid="{02AC61DF-3849-4D30-959C-F5D7DD540E02}" name="44046" dataDxfId="498"/>
    <tableColumn id="153" xr3:uid="{C026A73A-902E-4FF4-9609-ECAAAA25CFDE}" name="44047" dataDxfId="497"/>
    <tableColumn id="154" xr3:uid="{DE38D4B5-2995-4E9D-A635-F9AB58987498}" name="44048" dataDxfId="496"/>
    <tableColumn id="155" xr3:uid="{B92AF093-13B4-491F-B1C6-A282587962C8}" name="44049" dataDxfId="495"/>
    <tableColumn id="156" xr3:uid="{C841ADB9-A25C-47B5-9C27-4AD28ADCEDEB}" name="44050" dataDxfId="494"/>
    <tableColumn id="157" xr3:uid="{5ECC8921-55F2-4107-B47E-6826E5029067}" name="44051" dataDxfId="493"/>
    <tableColumn id="158" xr3:uid="{89FBAEF2-8E18-41C5-9023-8A3D0D3C43DE}" name="44052" dataDxfId="492"/>
    <tableColumn id="159" xr3:uid="{4E5AB9FA-1C76-4AD6-8CEC-4789FA2DFCAE}" name="44053" dataDxfId="491"/>
    <tableColumn id="160" xr3:uid="{69012237-1C46-471E-BC75-FB3D1F5DC42D}" name="44054" dataDxfId="490"/>
    <tableColumn id="161" xr3:uid="{C8D66799-6DD1-4073-9093-3B727046E7FB}" name="44055" dataDxfId="489"/>
    <tableColumn id="162" xr3:uid="{4CB5CF89-F7E6-49BC-8128-FA3C5037B006}" name="44056" dataDxfId="488"/>
    <tableColumn id="163" xr3:uid="{36B87738-8901-45CC-8BEE-0A46472DDB27}" name="44057" dataDxfId="487"/>
    <tableColumn id="164" xr3:uid="{2275C0F9-6725-4EE3-9A91-B560CF4C8FF0}" name="44058" dataDxfId="486"/>
    <tableColumn id="165" xr3:uid="{035DC266-7E7E-400B-9751-ED5CA9D98DFC}" name="44059" dataDxfId="485"/>
    <tableColumn id="166" xr3:uid="{7FA9FF86-8EEE-423B-A8DD-159979899E39}" name="44060" dataDxfId="484"/>
    <tableColumn id="167" xr3:uid="{63D830AE-3C04-4E1E-A971-525FD5B27A04}" name="44061" dataDxfId="483"/>
    <tableColumn id="168" xr3:uid="{5D5A69E7-DF23-4FC3-90C8-143FD342BD8D}" name="44062" dataDxfId="482"/>
    <tableColumn id="169" xr3:uid="{2EDBF94A-3197-4141-A5DA-CDCFB8577700}" name="44063" dataDxfId="481"/>
    <tableColumn id="170" xr3:uid="{F35D6674-9424-4CF0-BB5B-537CC073B22C}" name="44064" dataDxfId="480"/>
    <tableColumn id="171" xr3:uid="{65DEC438-4D19-44E1-85C0-82372E86EB00}" name="44065" dataDxfId="479"/>
    <tableColumn id="172" xr3:uid="{E0CD3592-C7F8-49A0-B573-E4F80BB3B223}" name="44066" dataDxfId="478"/>
    <tableColumn id="173" xr3:uid="{317CE59D-1EA7-4F5E-9573-1079B84117DD}" name="44067" dataDxfId="477"/>
    <tableColumn id="174" xr3:uid="{EA35E843-60EB-41CA-B4A5-B52CAF85107A}" name="44068" dataDxfId="476"/>
    <tableColumn id="175" xr3:uid="{4165FDFD-BEAA-4DCF-9AE3-2D945A046F15}" name="44069" dataDxfId="475"/>
    <tableColumn id="176" xr3:uid="{947CB599-64D4-403C-A5F8-D6D8447BA9EC}" name="44070" dataDxfId="474"/>
    <tableColumn id="177" xr3:uid="{2EF04D7B-B47B-4179-84BA-784DE2784892}" name="44071" dataDxfId="473"/>
    <tableColumn id="178" xr3:uid="{FA089EE9-CE93-4BD8-8907-9F8E04A38A22}" name="44072" dataDxfId="472"/>
    <tableColumn id="179" xr3:uid="{B03B1FCC-1D6C-4815-B5FD-897B60618B88}" name="44073" dataDxfId="471"/>
    <tableColumn id="180" xr3:uid="{D22632EB-4CE6-4740-A0D6-CFA68EAF31C5}" name="44074" dataDxfId="470"/>
    <tableColumn id="181" xr3:uid="{82AAFFC5-C250-42BA-A39F-AC5FDCC641C0}" name="44075" dataDxfId="469"/>
    <tableColumn id="182" xr3:uid="{E3B98EA1-FA1F-4849-A91A-5F5770BDBB6E}" name="44076" dataDxfId="468"/>
    <tableColumn id="183" xr3:uid="{5E61F58B-A7C4-469F-87B6-DA3EFD891CFB}" name="44077" dataDxfId="467"/>
    <tableColumn id="184" xr3:uid="{6FAD3218-60EA-4F4C-A758-53B71EC6128B}" name="44078" dataDxfId="466"/>
    <tableColumn id="185" xr3:uid="{FAF73161-03CB-4AA0-B09F-AB145E6FA615}" name="44079" dataDxfId="465"/>
    <tableColumn id="186" xr3:uid="{45477FFF-F0E1-425B-92FF-51D648BFF458}" name="44080" dataDxfId="464"/>
    <tableColumn id="187" xr3:uid="{3385A166-1718-4DCC-B023-03F957986C0D}" name="44081" dataDxfId="463"/>
    <tableColumn id="188" xr3:uid="{B9D98FEB-07D4-4C62-AFE6-A84D8403AE7B}" name="44082" dataDxfId="462"/>
    <tableColumn id="189" xr3:uid="{C8F8C83C-95C9-4C10-B7A6-4B65792C4A62}" name="44083" dataDxfId="461"/>
    <tableColumn id="190" xr3:uid="{1BA108FD-2F40-4E3A-8D84-309CF8111B81}" name="44084" dataDxfId="460"/>
    <tableColumn id="191" xr3:uid="{C3886F77-9195-49F0-929C-0BF45E7133CE}" name="44085" dataDxfId="459"/>
    <tableColumn id="192" xr3:uid="{0AB49ACA-5775-49D8-AD26-6D02200C3C57}" name="44086" dataDxfId="458"/>
    <tableColumn id="193" xr3:uid="{F9CAD974-E9BE-49FE-BA57-45D96B796768}" name="44087" dataDxfId="457"/>
    <tableColumn id="194" xr3:uid="{8AE7E330-C506-4B18-9B2D-38514187D4FE}" name="44088" dataDxfId="456"/>
    <tableColumn id="195" xr3:uid="{87183E15-B18C-42C7-97A9-4B18B5617F4C}" name="44089" dataDxfId="455"/>
    <tableColumn id="196" xr3:uid="{24627689-53EB-4BC9-9171-1A348D40E3C5}" name="44090" dataDxfId="454"/>
    <tableColumn id="197" xr3:uid="{E8CF8478-40FF-4D6C-9EAF-5A1E8A42FAB4}" name="44091" dataDxfId="453"/>
    <tableColumn id="198" xr3:uid="{6589DA74-34D2-4A4F-8103-00107A1FB676}" name="44092" dataDxfId="452"/>
    <tableColumn id="199" xr3:uid="{180C5CDE-810C-4B4B-8E92-0A571A1B864A}" name="44093" dataDxfId="451"/>
    <tableColumn id="200" xr3:uid="{DF794FF4-CA27-4077-9E82-78FA11A378B6}" name="44094" dataDxfId="450"/>
    <tableColumn id="201" xr3:uid="{90878D0C-D326-426E-BD9B-DF8717C3BE0B}" name="44095" dataDxfId="449"/>
    <tableColumn id="202" xr3:uid="{0E6082AD-0D09-491F-AAE9-61510D62A4C7}" name="44096" dataDxfId="448"/>
    <tableColumn id="203" xr3:uid="{47B3FDBB-A2AE-4476-AA1F-88A75EB97938}" name="44097" dataDxfId="447"/>
    <tableColumn id="204" xr3:uid="{647EBDCD-81C6-4805-98BF-426DEA8841ED}" name="44098" dataDxfId="446"/>
    <tableColumn id="205" xr3:uid="{B7B23B8D-E2F5-4C9B-B59F-80D271D8C87C}" name="44099" dataDxfId="445"/>
    <tableColumn id="206" xr3:uid="{4920E81B-A5A6-491F-8F22-7C785E1893C2}" name="44100" dataDxfId="444"/>
    <tableColumn id="207" xr3:uid="{7795BC8E-3A89-483F-985B-C8B3215B5970}" name="44101" dataDxfId="443"/>
    <tableColumn id="208" xr3:uid="{F10DC2EA-8F3F-4EBF-BFD2-582FCB7D1D1C}" name="44102" dataDxfId="442"/>
    <tableColumn id="209" xr3:uid="{BE07EF4B-1F09-4465-9FC5-A1E25ECD2552}" name="44103" dataDxfId="441"/>
    <tableColumn id="210" xr3:uid="{46869880-41E5-4242-8DF8-9891185C565B}" name="44104" dataDxfId="440"/>
    <tableColumn id="211" xr3:uid="{338F0C7F-D1B5-4F0F-969B-4D5ABAA5B298}" name="44105" dataDxfId="439"/>
    <tableColumn id="212" xr3:uid="{2E72EDF3-1FA7-4817-AD8A-5627B47F3DBD}" name="44106" dataDxfId="438"/>
    <tableColumn id="213" xr3:uid="{9B6598D1-E259-48E0-85CB-EE1D7FD13BDD}" name="44107" dataDxfId="437"/>
    <tableColumn id="214" xr3:uid="{53A57368-7F54-4F31-B90F-EDA34542B5B6}" name="44108" dataDxfId="436"/>
    <tableColumn id="215" xr3:uid="{42AFF287-8BA4-4B02-A0BE-5EA4B0C9BA88}" name="44109" dataDxfId="435"/>
    <tableColumn id="216" xr3:uid="{E6B8179E-4C90-4B7E-9E3F-B61CAF2A9B8C}" name="44110" dataDxfId="434"/>
    <tableColumn id="217" xr3:uid="{DC202B46-9E7D-4BD5-B769-33EF4DD24705}" name="44111" dataDxfId="433"/>
    <tableColumn id="218" xr3:uid="{D9ED2812-BB4C-4FEB-8DB8-0528A71B0DAC}" name="44112" dataDxfId="432"/>
    <tableColumn id="219" xr3:uid="{8D248EB5-0267-4450-96D2-CB04AA3E6EC5}" name="44113" dataDxfId="431"/>
    <tableColumn id="220" xr3:uid="{99E99312-F8D6-4342-BF86-8D65C74888F9}" name="44114" dataDxfId="430"/>
    <tableColumn id="221" xr3:uid="{A0CFFBDF-4733-4457-8732-58C2D5586C5F}" name="44115" dataDxfId="429"/>
    <tableColumn id="222" xr3:uid="{7E21824E-30BC-46FD-9F24-1CD63911EEB6}" name="44116" dataDxfId="428"/>
    <tableColumn id="223" xr3:uid="{DE2DFAA2-3E11-40B0-B68D-B884E2B11AF3}" name="44117" dataDxfId="427"/>
    <tableColumn id="224" xr3:uid="{6636652E-0D03-42AF-B9B0-B985D4B98D27}" name="44118" dataDxfId="426"/>
    <tableColumn id="225" xr3:uid="{0FEE27AD-9A77-412A-A934-6B3641075BE8}" name="44119" dataDxfId="425"/>
    <tableColumn id="226" xr3:uid="{C1F01C7D-1655-4A28-A309-4B804EEEC466}" name="44120" dataDxfId="424"/>
    <tableColumn id="227" xr3:uid="{48E1BA72-E835-427B-9784-32CB81A51BB7}" name="44121" dataDxfId="423"/>
    <tableColumn id="228" xr3:uid="{9F569C04-A5F2-47C1-9BDE-519EFF856AF0}" name="44122" dataDxfId="422"/>
    <tableColumn id="229" xr3:uid="{53C09D44-0B33-4249-83C0-3655EB81E380}" name="44123" dataDxfId="421"/>
    <tableColumn id="230" xr3:uid="{E7700B3E-6A9E-48ED-AEA4-4E04F769E726}" name="44124" dataDxfId="420"/>
    <tableColumn id="231" xr3:uid="{31B035F5-6E98-42DF-B385-A97CF4EDDAEC}" name="44125" dataDxfId="419"/>
    <tableColumn id="232" xr3:uid="{A45BE5E8-E96A-40D7-AE30-260B8D169F67}" name="44126" dataDxfId="418"/>
    <tableColumn id="233" xr3:uid="{BF487A99-FDC1-43D8-9336-57EE88F5397A}" name="44127" dataDxfId="417"/>
    <tableColumn id="234" xr3:uid="{7032611B-0EDF-4340-AD6C-9B4559C31D04}" name="44128" dataDxfId="416"/>
    <tableColumn id="235" xr3:uid="{CD10FDA4-5321-4CDF-B896-B7A05DA0CDDE}" name="44129" dataDxfId="415"/>
    <tableColumn id="236" xr3:uid="{CF17BC4E-A8B6-45BC-9B73-2863A08D88BC}" name="44130" dataDxfId="414"/>
    <tableColumn id="237" xr3:uid="{21B37EAE-0612-4714-9EC2-4BAC766B7CBE}" name="44131" dataDxfId="413"/>
    <tableColumn id="238" xr3:uid="{CCD9C04D-C660-4F94-969D-009D7E25CDB6}" name="44132" dataDxfId="412"/>
    <tableColumn id="239" xr3:uid="{4CB09411-FC84-4879-80C0-14A6E2F7DF3E}" name="44133" dataDxfId="411"/>
    <tableColumn id="240" xr3:uid="{F5D5760A-1055-4ADD-89F7-CA998AE1DFA3}" name="44134" dataDxfId="410"/>
    <tableColumn id="241" xr3:uid="{B930BFED-B0BA-4A9D-A61A-7B4A966FB3D0}" name="44135" dataDxfId="409"/>
    <tableColumn id="242" xr3:uid="{6352B3B1-82E2-44BE-BE4D-D9488B93D7D2}" name="44136" dataDxfId="408"/>
    <tableColumn id="243" xr3:uid="{51FB7FE6-E32F-4F74-89FD-E18C215A2644}" name="44137" dataDxfId="407"/>
    <tableColumn id="244" xr3:uid="{760C45B1-D707-4816-843A-903E1CEDFC3D}" name="44138" dataDxfId="406"/>
    <tableColumn id="245" xr3:uid="{7A00C61E-1D87-46B4-9DFC-41D0B875FDAF}" name="44139" dataDxfId="405"/>
    <tableColumn id="246" xr3:uid="{8282CF60-789B-491A-9480-F144AA93190A}" name="44140" dataDxfId="404"/>
    <tableColumn id="247" xr3:uid="{167CF8ED-A1B3-44DE-898B-765DCC73628A}" name="44141" dataDxfId="403"/>
    <tableColumn id="248" xr3:uid="{6C0DA59F-FC7A-4232-A0EA-655C7E87C2E0}" name="44142" dataDxfId="402"/>
    <tableColumn id="249" xr3:uid="{1294122E-6B8A-4CE0-AEEE-DD2EBEF0369D}" name="44143" dataDxfId="401"/>
    <tableColumn id="250" xr3:uid="{7FB89233-5768-4089-A5F4-5BAE2D6A47DE}" name="44144" dataDxfId="400"/>
    <tableColumn id="251" xr3:uid="{A479F95C-6057-402F-AE5B-916BED09365A}" name="44145" dataDxfId="399"/>
    <tableColumn id="252" xr3:uid="{FB7B6D03-7320-4CD8-BDAF-21ACAC473E8A}" name="44146" dataDxfId="398"/>
    <tableColumn id="253" xr3:uid="{56B541BA-38A4-4FE7-B6F3-CEDB916F850B}" name="44147" dataDxfId="397"/>
    <tableColumn id="254" xr3:uid="{F5094021-DD4B-4754-B969-3405BF99C052}" name="44148" dataDxfId="396"/>
    <tableColumn id="255" xr3:uid="{88E5E757-5D4F-4D11-B997-BC1CD1DA34AD}" name="44149" dataDxfId="395"/>
    <tableColumn id="256" xr3:uid="{E6C1211F-DDF6-4DB6-B27B-B7BB539E381C}" name="44150" dataDxfId="394"/>
    <tableColumn id="257" xr3:uid="{2051A244-986F-441F-AA4C-07AE88D766CD}" name="44151" dataDxfId="393"/>
    <tableColumn id="258" xr3:uid="{E5936442-0A54-4C32-85C0-330B98D64C08}" name="44152" dataDxfId="392"/>
    <tableColumn id="259" xr3:uid="{E07652FC-EAA5-4CA9-BC74-E9B663C501F3}" name="44153" dataDxfId="391"/>
    <tableColumn id="260" xr3:uid="{BE147590-B224-43D6-AEC1-F4BD6592DFFD}" name="44154" dataDxfId="390"/>
    <tableColumn id="261" xr3:uid="{3E681CE4-DBEB-4EAC-9E2C-1AD0CC368638}" name="44155" dataDxfId="389"/>
    <tableColumn id="262" xr3:uid="{42E41D65-434D-4911-ADE3-70D4B1D3CEEA}" name="44156" dataDxfId="388"/>
    <tableColumn id="263" xr3:uid="{1F14E9F2-B3E5-44C4-9F73-3D1E20CDF221}" name="44157" dataDxfId="387"/>
    <tableColumn id="264" xr3:uid="{B3B52C70-7DFF-47E2-824D-7AF875A64A09}" name="44158" dataDxfId="386"/>
    <tableColumn id="265" xr3:uid="{FA995C75-5F2F-4797-BB85-37F3B6A18FE4}" name="44159" dataDxfId="385"/>
    <tableColumn id="266" xr3:uid="{80D64DFD-7791-4DA3-B77F-C315381A4ECA}" name="44160" dataDxfId="384"/>
    <tableColumn id="267" xr3:uid="{C1E4B89C-08C3-428F-9C15-A4EECD21E5EB}" name="44161" dataDxfId="383"/>
    <tableColumn id="268" xr3:uid="{34E26DDB-70CA-4648-B19A-986704120CA3}" name="44162" dataDxfId="382"/>
    <tableColumn id="269" xr3:uid="{1108C098-D8AF-4E6D-9525-673A1EFFBEBD}" name="44163" dataDxfId="381"/>
    <tableColumn id="270" xr3:uid="{4F256555-6157-4E69-BA4E-A53728CA2E3F}" name="44164" dataDxfId="380"/>
    <tableColumn id="271" xr3:uid="{700F6088-2377-424C-810D-D729BB0315EF}" name="44165" dataDxfId="379"/>
    <tableColumn id="272" xr3:uid="{CFAEC19B-76F2-4CFC-A3CD-267F426126FD}" name="44166" dataDxfId="378"/>
    <tableColumn id="273" xr3:uid="{F34BC7E7-E68C-49F2-84C2-44CA2F0EB0F5}" name="44167" dataDxfId="377"/>
    <tableColumn id="274" xr3:uid="{7C9E736C-EA5F-407A-A616-306EF4BCC05C}" name="44168" dataDxfId="376"/>
    <tableColumn id="275" xr3:uid="{478ED317-7024-420E-B2EB-BB1BCC1B00EA}" name="44169" dataDxfId="375"/>
    <tableColumn id="276" xr3:uid="{2CC21428-3FB1-4DA9-A621-EAE8D6904740}" name="44170" dataDxfId="374"/>
    <tableColumn id="277" xr3:uid="{694ED04E-2F1E-4978-A072-F0B5A786E37F}" name="44171" dataDxfId="373"/>
    <tableColumn id="278" xr3:uid="{6511DF19-4DDA-49C2-8FCA-6EDBDB9C2E3C}" name="44172" dataDxfId="372"/>
    <tableColumn id="279" xr3:uid="{A7BFFC74-6BA3-4C97-BC4D-E4E9E42F2B62}" name="44173" dataDxfId="371"/>
    <tableColumn id="280" xr3:uid="{1EC71897-BC8B-453A-8671-F559E0E445BB}" name="44174" dataDxfId="370"/>
    <tableColumn id="281" xr3:uid="{3A9D7D2A-3FCF-4CD9-B6CA-5744C386BDA9}" name="44175" dataDxfId="369"/>
    <tableColumn id="282" xr3:uid="{FEBAFE9D-0CD0-4F29-B765-F39C4730CDEE}" name="44176" dataDxfId="368"/>
    <tableColumn id="283" xr3:uid="{AAE9D40F-1295-4A10-891B-04F7E341EA84}" name="44177" dataDxfId="367"/>
    <tableColumn id="284" xr3:uid="{83C6E478-DEB7-46E4-AB2E-D6F214F7AA08}" name="44178" dataDxfId="366"/>
    <tableColumn id="285" xr3:uid="{8DD5E8E3-D02C-4333-A020-1C888A8376B4}" name="44179" dataDxfId="365"/>
    <tableColumn id="286" xr3:uid="{2698AA87-4DE0-46AC-8A3F-C9993CE723B0}" name="44180" dataDxfId="364"/>
    <tableColumn id="287" xr3:uid="{DB31470F-35D0-4FDE-8DF3-E803F5ED29D9}" name="44181" dataDxfId="363"/>
    <tableColumn id="288" xr3:uid="{D6753642-81D2-483B-AA5D-A9153FE21BBD}" name="44182" dataDxfId="362"/>
    <tableColumn id="289" xr3:uid="{3C9CB348-ACA4-457C-A3C8-67B60BD52B68}" name="44183" dataDxfId="361"/>
    <tableColumn id="290" xr3:uid="{9AC7152E-0504-418C-98BE-9FF860E5EE46}" name="44184" dataDxfId="360"/>
    <tableColumn id="291" xr3:uid="{EC269969-A651-45B3-A33B-D519AB3BF3DE}" name="44185" dataDxfId="359"/>
    <tableColumn id="292" xr3:uid="{D4D8A410-D644-442C-888E-7ABC0E56351A}" name="44186" dataDxfId="358"/>
    <tableColumn id="293" xr3:uid="{EE760CF5-9A78-40E1-A1AD-B4133C68D4B7}" name="44187" dataDxfId="357"/>
    <tableColumn id="294" xr3:uid="{5FB3D989-08C9-4A81-9CC5-1FF1CB39C2CB}" name="44188" dataDxfId="356"/>
    <tableColumn id="295" xr3:uid="{8E5FFC6B-2371-4503-978B-04F56F3BB8CF}" name="44189" dataDxfId="355"/>
    <tableColumn id="296" xr3:uid="{F60C0C67-89B6-4952-A7A7-CB02033800D8}" name="44190" dataDxfId="354"/>
    <tableColumn id="297" xr3:uid="{F16C7CE9-2CE2-4CD4-AEAD-9B88FD909D0E}" name="44191" dataDxfId="353"/>
    <tableColumn id="298" xr3:uid="{FF4B5761-3855-4489-8C1D-870CB75F6762}" name="44192" dataDxfId="352"/>
    <tableColumn id="299" xr3:uid="{877F3C3B-7784-4D20-83C4-387032E63D24}" name="44193" dataDxfId="351"/>
    <tableColumn id="300" xr3:uid="{C218EE99-3308-4EF6-B206-D10F20E60001}" name="44194" dataDxfId="350"/>
    <tableColumn id="301" xr3:uid="{D2838AC2-0C2C-4530-A31B-9C14BD210040}" name="44195" dataDxfId="349"/>
    <tableColumn id="302" xr3:uid="{B7B140A0-1B73-4B46-8EC1-D608439B8EE8}" name="44196" dataDxfId="348"/>
    <tableColumn id="303" xr3:uid="{585D6CF5-BCE3-4896-8C96-AF4DC5C1A46E}" name="44197" dataDxfId="347"/>
    <tableColumn id="304" xr3:uid="{6A44B3BD-923F-47F1-A9FA-1DA6FC215A19}" name="44198" dataDxfId="346"/>
    <tableColumn id="305" xr3:uid="{30F9BC4F-BE4F-4A1E-A178-900011D994F3}" name="44199" dataDxfId="345"/>
    <tableColumn id="306" xr3:uid="{A72CA44D-69B8-4695-A75B-0AA0654F577F}" name="44200" dataDxfId="344"/>
    <tableColumn id="307" xr3:uid="{6A9CE4CE-6591-4862-BA02-007F2169CC80}" name="44201" dataDxfId="343"/>
    <tableColumn id="308" xr3:uid="{D44DF3A1-B712-4DD1-8D5D-EE7DFE3368D7}" name="44202" dataDxfId="342"/>
    <tableColumn id="309" xr3:uid="{72A23075-5393-484D-BED5-44A8A67E857E}" name="44203" dataDxfId="341"/>
    <tableColumn id="310" xr3:uid="{089B8010-8C42-4F2B-80E0-38107221BAE4}" name="44204" dataDxfId="340"/>
    <tableColumn id="311" xr3:uid="{1CACCF8C-CDAC-4D2C-BCC3-8CA7489B12B1}" name="44205" dataDxfId="339"/>
    <tableColumn id="312" xr3:uid="{6896C412-F45D-42D8-9D2D-7DFDC4129B19}" name="44206" dataDxfId="338"/>
    <tableColumn id="313" xr3:uid="{208F7961-4D13-4370-A661-B9F22DE003D6}" name="44207" dataDxfId="337"/>
    <tableColumn id="314" xr3:uid="{B84FFA3F-B0B2-4535-B04C-573FB4519BA4}" name="44208" dataDxfId="336"/>
    <tableColumn id="315" xr3:uid="{8369E129-CB8D-4B55-A128-D7BDC88F10E0}" name="44209" dataDxfId="335"/>
    <tableColumn id="316" xr3:uid="{82591A2A-47DA-4D6E-8985-34D662D5E427}" name="44210" dataDxfId="334"/>
    <tableColumn id="317" xr3:uid="{BE729CC0-8FB9-4A12-A221-F117585C9F17}" name="44211" dataDxfId="333"/>
    <tableColumn id="318" xr3:uid="{CB8CE732-6616-4909-A3A4-2B2493A5A35F}" name="44212" dataDxfId="332"/>
    <tableColumn id="319" xr3:uid="{F0B7D594-1085-43BE-8E20-26A3B238E838}" name="44213" dataDxfId="331"/>
    <tableColumn id="320" xr3:uid="{70428F99-E0E6-498C-8C4D-BA9095CB0B04}" name="44214" dataDxfId="330"/>
    <tableColumn id="321" xr3:uid="{8F1AFA7F-CCAC-444E-89F3-6B5601A1CBBC}" name="44215" dataDxfId="329"/>
    <tableColumn id="322" xr3:uid="{501845FE-AC67-46F8-B852-A438AF015CD9}" name="44216" dataDxfId="328"/>
    <tableColumn id="323" xr3:uid="{E786236E-6E96-4E60-ABC8-3FF7F66799CC}" name="44217" dataDxfId="327"/>
    <tableColumn id="324" xr3:uid="{E3AD3DD8-7D3A-4062-9E96-11964C9D388B}" name="44218" dataDxfId="326"/>
    <tableColumn id="325" xr3:uid="{FB386008-1C52-40CE-B069-AFF540217463}" name="44219" dataDxfId="325"/>
    <tableColumn id="326" xr3:uid="{52E0E669-9759-4865-A655-8847E409920F}" name="44220" dataDxfId="324"/>
    <tableColumn id="327" xr3:uid="{640F6AEA-124B-4166-A20C-47F0A43E39D9}" name="44221" dataDxfId="323"/>
    <tableColumn id="328" xr3:uid="{E1AAB617-4D91-4316-94E2-1F0D57EE0980}" name="44222" dataDxfId="322"/>
    <tableColumn id="329" xr3:uid="{F71EF41E-A2D7-4CAD-9141-36E55B6910C4}" name="44223" dataDxfId="321"/>
    <tableColumn id="330" xr3:uid="{551927FF-1F89-4856-B56C-737132B75EEE}" name="44224" dataDxfId="320"/>
    <tableColumn id="331" xr3:uid="{E93378DE-97BD-4C6E-8C2E-6D0176EA440A}" name="44225" dataDxfId="319"/>
    <tableColumn id="332" xr3:uid="{C4712DF3-6EFC-41EF-8AC5-4A492BD8FEB0}" name="44226" dataDxfId="318"/>
    <tableColumn id="333" xr3:uid="{E57B0C0A-A0AA-49D6-8541-A82DE7C9C1E5}" name="44227" dataDxfId="317"/>
    <tableColumn id="334" xr3:uid="{153DE979-CFA8-4FBB-8294-0495676E6711}" name="44228" dataDxfId="316"/>
    <tableColumn id="335" xr3:uid="{7E742C8F-2FFC-422D-B020-24351CDABAB1}" name="44229" dataDxfId="315"/>
    <tableColumn id="336" xr3:uid="{A2D64B70-1986-4C38-8670-FA2C8EBD480F}" name="44230" dataDxfId="314"/>
    <tableColumn id="337" xr3:uid="{EB42681B-146B-47F3-ACD3-303928FB3091}" name="44231" dataDxfId="313"/>
    <tableColumn id="338" xr3:uid="{2D0B795D-64A0-4341-826A-5934DB6B9867}" name="44232" dataDxfId="312"/>
    <tableColumn id="339" xr3:uid="{468B3C9D-D606-4771-A8CE-8AA96DA7CDFF}" name="44233" dataDxfId="311"/>
    <tableColumn id="340" xr3:uid="{849C6A14-16D3-4E4B-93B3-43684FD0DB67}" name="44234" dataDxfId="310"/>
    <tableColumn id="341" xr3:uid="{CBB94492-F281-41C1-9ADE-D960861D4888}" name="44235" dataDxfId="309"/>
    <tableColumn id="342" xr3:uid="{5CE405C7-D817-43C8-9E7B-3860F505F4C9}" name="44236" dataDxfId="308"/>
    <tableColumn id="343" xr3:uid="{138FE790-8644-4187-BA24-7576B2CA1DA1}" name="44237" dataDxfId="307"/>
    <tableColumn id="344" xr3:uid="{72EC98F8-3AC9-47CF-8336-2750217E19AE}" name="44238" dataDxfId="306"/>
    <tableColumn id="345" xr3:uid="{35B0C247-AF36-4016-85C1-392F1DEE232C}" name="44239" dataDxfId="305"/>
    <tableColumn id="346" xr3:uid="{AA05DB00-7305-4139-A000-C689CE6B7D31}" name="44240" dataDxfId="304"/>
    <tableColumn id="347" xr3:uid="{EE1F0821-8659-4B65-B5CF-82C8D38A489A}" name="44241" dataDxfId="303"/>
    <tableColumn id="348" xr3:uid="{6EBAB1CB-5477-4080-A918-D7A1554CD060}" name="44242" dataDxfId="302"/>
    <tableColumn id="349" xr3:uid="{F7F81CEF-402E-4191-86BD-A454C25221E1}" name="44243" dataDxfId="301"/>
    <tableColumn id="350" xr3:uid="{E1E19A9F-7D01-409A-9F60-4265BE543E26}" name="44244" dataDxfId="300"/>
    <tableColumn id="351" xr3:uid="{99178DE1-6428-463F-AA9E-55F3C0E51A1D}" name="44245" dataDxfId="299"/>
    <tableColumn id="352" xr3:uid="{A1C2A9C9-AB4A-42B7-AC27-BBA2F84F5968}" name="44246" dataDxfId="298"/>
    <tableColumn id="353" xr3:uid="{E14199D9-F352-4E9F-8EFC-169F30245D01}" name="44247" dataDxfId="297"/>
    <tableColumn id="354" xr3:uid="{5981E3B6-FD51-4998-8982-76C89A3E14EB}" name="44248" dataDxfId="296"/>
    <tableColumn id="355" xr3:uid="{C6495249-AD77-48E7-8093-64E95CB3F7FA}" name="44249" dataDxfId="295"/>
    <tableColumn id="356" xr3:uid="{7E4B5719-7D4B-407B-81BC-F2E9FFE54927}" name="44250" dataDxfId="294"/>
    <tableColumn id="357" xr3:uid="{38502289-F2BA-4685-A72D-EFF557E2C806}" name="44251" dataDxfId="293"/>
    <tableColumn id="358" xr3:uid="{2FD0C156-8C2B-4D54-AE7C-00F4342DBB47}" name="44252" dataDxfId="292"/>
    <tableColumn id="359" xr3:uid="{197F1802-EBD2-4511-AAA3-1D512F78D864}" name="44253" dataDxfId="291"/>
    <tableColumn id="360" xr3:uid="{6B60041C-52D8-4CD4-ABFE-C36F7E4AA8E9}" name="44254" dataDxfId="290"/>
    <tableColumn id="361" xr3:uid="{C4DF5A5D-8A88-4294-94B6-C6AEEE45F91F}" name="44255" dataDxfId="289"/>
    <tableColumn id="362" xr3:uid="{E0897AB0-3A5F-41BC-ACCD-6B15C59A15D2}" name="44256" dataDxfId="288"/>
    <tableColumn id="363" xr3:uid="{9EE8AFF8-B541-47C1-A69C-6D838675D8D6}" name="44257" dataDxfId="287"/>
    <tableColumn id="364" xr3:uid="{E6BCAC20-C0B4-4621-8747-F3339A7EBCC4}" name="44258" dataDxfId="286"/>
    <tableColumn id="365" xr3:uid="{02F1BC85-8964-4C1D-A435-71546E67EF77}" name="44259" dataDxfId="285"/>
    <tableColumn id="366" xr3:uid="{2FC77AA9-6C86-4679-9426-A7827DD29F90}" name="44260" dataDxfId="284"/>
    <tableColumn id="367" xr3:uid="{B7A85B9A-0C3C-41CF-96C8-33A0B2D791CA}" name="44261" dataDxfId="283"/>
    <tableColumn id="368" xr3:uid="{9E3EF0E9-56DE-4224-A9BF-640C6365443A}" name="44262" dataDxfId="282"/>
    <tableColumn id="369" xr3:uid="{F795B1DE-6707-4BC0-B580-C26865F968B4}" name="44263" dataDxfId="281"/>
    <tableColumn id="370" xr3:uid="{6B3AA100-BE82-4799-BBF1-6F059F495B89}" name="44264" dataDxfId="280"/>
    <tableColumn id="371" xr3:uid="{57F049EE-81F8-40DE-8FC7-F9C37655394C}" name="44265" dataDxfId="279"/>
    <tableColumn id="372" xr3:uid="{2645A210-9429-4701-85CB-A102FB5B9113}" name="44266" dataDxfId="278"/>
    <tableColumn id="373" xr3:uid="{B9B0D768-3E17-44F6-8921-A07F228979B0}" name="44267" dataDxfId="277"/>
    <tableColumn id="374" xr3:uid="{CA434886-0E33-4DF7-B2C8-430616F8251D}" name="44268" dataDxfId="276"/>
    <tableColumn id="375" xr3:uid="{246E38F3-9F62-4EA5-9E1C-BD8F7A0FBB49}" name="44269" dataDxfId="275"/>
    <tableColumn id="376" xr3:uid="{23B10D48-2A84-4234-A509-BF7F12499B35}" name="44270" dataDxfId="274"/>
    <tableColumn id="377" xr3:uid="{E493352F-39DF-471C-B344-7D8C01768678}" name="44271" dataDxfId="273"/>
    <tableColumn id="378" xr3:uid="{21C4A636-F56F-4425-AEA8-6D061B983A24}" name="44272" dataDxfId="272"/>
    <tableColumn id="379" xr3:uid="{13B214DE-499F-47D3-A9E1-39804C57D6B1}" name="44273" dataDxfId="271"/>
    <tableColumn id="380" xr3:uid="{8550154F-3DF3-44AF-A88B-E7CD1AB48A73}" name="44274" dataDxfId="270"/>
    <tableColumn id="381" xr3:uid="{9E2E0BE9-B2FD-4E9B-86CC-280FAC4D6244}" name="44275" dataDxfId="269"/>
    <tableColumn id="382" xr3:uid="{3FF32CF0-5830-47D7-8544-D0E1C3BD3A52}" name="44276" dataDxfId="268"/>
    <tableColumn id="383" xr3:uid="{EEA09618-9C9C-4C37-B75A-B00FA1079AF0}" name="44277" dataDxfId="267"/>
    <tableColumn id="384" xr3:uid="{B1BD2F0A-EC36-4DBA-B4FA-D4C263119AA5}" name="44278" dataDxfId="266"/>
    <tableColumn id="385" xr3:uid="{95AF8D9F-727F-4C26-88A7-9B47645E2F68}" name="44279" dataDxfId="265"/>
    <tableColumn id="386" xr3:uid="{C7DC5D7A-3B88-46F2-8205-364DF5B0AF5F}" name="44280" dataDxfId="264"/>
    <tableColumn id="387" xr3:uid="{4F2C5C05-6FE8-48D5-AE57-39C3EDA6E1D4}" name="44281" dataDxfId="263"/>
    <tableColumn id="388" xr3:uid="{3D742AC7-ADB8-4B7A-BF7E-BEF2406138E1}" name="44282" dataDxfId="262"/>
    <tableColumn id="389" xr3:uid="{AB8FB7A1-919C-484A-982E-1E6CCD56BADA}" name="44283" dataDxfId="261"/>
    <tableColumn id="390" xr3:uid="{8FA4A279-26E6-4ECB-8C2D-82F548E0D3E0}" name="44284" dataDxfId="260"/>
    <tableColumn id="391" xr3:uid="{700769E3-CC4E-4AA3-809B-C2450B42EFE7}" name="44285" dataDxfId="259"/>
    <tableColumn id="392" xr3:uid="{9B67468B-45A2-4093-A173-D7ECE2A5AE2D}" name="44286" dataDxfId="258"/>
    <tableColumn id="393" xr3:uid="{4CCE3B1C-DFBA-49E6-B31B-AD3F1F922C2B}" name="44287" dataDxfId="257"/>
    <tableColumn id="394" xr3:uid="{997C6696-3835-4947-8128-F70CDD33AEF8}" name="44288" dataDxfId="256"/>
    <tableColumn id="395" xr3:uid="{0C68BB0D-2FA8-4A2D-8C5A-4193D5540452}" name="44289" dataDxfId="255"/>
    <tableColumn id="396" xr3:uid="{FE407B8C-5053-480B-BE83-6B36E215DB97}" name="44290" dataDxfId="254"/>
    <tableColumn id="397" xr3:uid="{D59CF6AF-B227-4439-859A-D84D6C39CAE7}" name="44291" dataDxfId="253"/>
    <tableColumn id="398" xr3:uid="{DEE9D0C7-7854-4FF0-8BE7-55EC25DA0DE4}" name="44292" dataDxfId="252"/>
    <tableColumn id="399" xr3:uid="{E644C895-B179-47DF-B2B8-55AEA6F0AFF0}" name="44293" dataDxfId="251"/>
    <tableColumn id="400" xr3:uid="{7469D56C-9629-4516-B483-8BCDC65516FC}" name="44294" dataDxfId="250"/>
    <tableColumn id="401" xr3:uid="{E53E0327-9795-4ED8-862F-F5FD030BE1E5}" name="44295" dataDxfId="249"/>
    <tableColumn id="402" xr3:uid="{4B6E1E96-A61D-4E92-A383-7E2C1319B017}" name="44296" dataDxfId="248"/>
    <tableColumn id="403" xr3:uid="{D75959A3-BD81-4612-B984-41E2023CB440}" name="44297" dataDxfId="247"/>
    <tableColumn id="404" xr3:uid="{0A868F4C-CDC2-4452-8906-CC61D6BEE63F}" name="44298" dataDxfId="246"/>
    <tableColumn id="405" xr3:uid="{A9E25D46-7FAE-4E81-ABF8-63B339F923C7}" name="44299" dataDxfId="245"/>
    <tableColumn id="406" xr3:uid="{101266DF-AB05-4BF5-B163-790347FD755C}" name="44300" dataDxfId="244"/>
    <tableColumn id="407" xr3:uid="{6FEE6624-3E57-4C86-9714-69DF315BEA3A}" name="44301" dataDxfId="243"/>
    <tableColumn id="408" xr3:uid="{CC9DF33C-CB41-4561-8F49-607F131A6386}" name="44302" dataDxfId="242"/>
    <tableColumn id="409" xr3:uid="{8F5C9B7C-8246-4C29-A297-F6A8EE1E50D2}" name="44303" dataDxfId="241"/>
    <tableColumn id="410" xr3:uid="{C9DA4D59-8632-4AA2-B772-1B5E06071D48}" name="44304" dataDxfId="240"/>
    <tableColumn id="411" xr3:uid="{978BC9CB-8752-41EB-A5C8-4775BE5CBC91}" name="44305" dataDxfId="239"/>
    <tableColumn id="412" xr3:uid="{D784658E-7445-4BFE-B78C-E3314ED77211}" name="44306" dataDxfId="238"/>
    <tableColumn id="413" xr3:uid="{170AE33D-AE3C-4026-ADD3-41256D5A7054}" name="44307" dataDxfId="237"/>
    <tableColumn id="414" xr3:uid="{116C6DD2-F63A-4A36-8430-C12FFBA9673D}" name="44308" dataDxfId="236"/>
    <tableColumn id="415" xr3:uid="{7CE86100-8F45-4EBE-86F1-E755C32B2F29}" name="44309" dataDxfId="235"/>
    <tableColumn id="416" xr3:uid="{AC6A3A9A-2328-48FA-9C48-823BBB5F20BD}" name="44310" dataDxfId="234"/>
    <tableColumn id="417" xr3:uid="{28469A98-E885-473C-8001-CE0AA1A46A3E}" name="44311" dataDxfId="233"/>
    <tableColumn id="418" xr3:uid="{CD923802-8567-4150-97A2-452A818DCD68}" name="44312" dataDxfId="232"/>
    <tableColumn id="419" xr3:uid="{44CEEB9B-B507-4E27-83ED-CC4E30991849}" name="44313" dataDxfId="231"/>
    <tableColumn id="420" xr3:uid="{57485253-90EA-4354-AD53-FB635D60085D}" name="44314" dataDxfId="230"/>
    <tableColumn id="421" xr3:uid="{5825FC43-5767-4586-8743-5FBA8FAE4000}" name="44315" dataDxfId="229"/>
    <tableColumn id="422" xr3:uid="{5E51F846-CA1A-46E5-9B1D-A0F74FC9928B}" name="44316" dataDxfId="228"/>
    <tableColumn id="423" xr3:uid="{7A6F0942-E971-4A14-905B-7173990216CC}" name="44317" dataDxfId="227"/>
    <tableColumn id="424" xr3:uid="{B4D41CE2-9C2B-4296-B227-337ADDA00440}" name="44318" dataDxfId="226"/>
    <tableColumn id="425" xr3:uid="{0B0451EB-AD38-467F-B4C7-19EACFB36F7A}" name="44319" dataDxfId="225"/>
    <tableColumn id="426" xr3:uid="{BC7A2E56-C305-46F3-B729-BA3CDB826969}" name="44320" dataDxfId="224"/>
    <tableColumn id="427" xr3:uid="{2F8D8B6D-A258-40AD-B5EC-56C42F845146}" name="44321" dataDxfId="223"/>
    <tableColumn id="428" xr3:uid="{E86AC641-2929-4AEC-9C52-EDDC17696A13}" name="44322" dataDxfId="222"/>
    <tableColumn id="429" xr3:uid="{96A85F1C-33C1-4093-A768-7800E16AE59A}" name="44323" dataDxfId="221"/>
    <tableColumn id="430" xr3:uid="{076933C9-5B52-4BEB-8E06-74370BD25311}" name="44324" dataDxfId="220"/>
    <tableColumn id="431" xr3:uid="{B62A3404-0978-4CFA-81DC-C7D95EDFD587}" name="44325" dataDxfId="219"/>
    <tableColumn id="432" xr3:uid="{D4360CDB-1989-4166-8433-13D26782DD53}" name="44326" dataDxfId="218"/>
    <tableColumn id="433" xr3:uid="{64FF9822-2EBD-45E5-96BC-C28033D984BC}" name="44327" dataDxfId="217"/>
    <tableColumn id="434" xr3:uid="{8587A483-6E94-4303-9766-C234E2F0DF9F}" name="44328" dataDxfId="216"/>
    <tableColumn id="435" xr3:uid="{F6908600-D137-45CF-96BE-BFECBE5226F5}" name="44329" dataDxfId="215"/>
    <tableColumn id="436" xr3:uid="{8165D425-A0FA-438F-AEC8-AC822CDC6230}" name="44330" dataDxfId="214"/>
    <tableColumn id="437" xr3:uid="{F4324886-8025-4EB5-BCAE-E196F53A4E64}" name="44331" dataDxfId="213"/>
    <tableColumn id="438" xr3:uid="{98A4A256-556E-4F38-B11C-F36D9FA5BB24}" name="44332" dataDxfId="212"/>
    <tableColumn id="439" xr3:uid="{DE441905-0EBA-4217-9E15-626415136F15}" name="44333" dataDxfId="211"/>
    <tableColumn id="440" xr3:uid="{006B86E1-3C2F-4903-9644-5AD7C7966DA1}" name="44334" dataDxfId="210"/>
    <tableColumn id="441" xr3:uid="{5AF24115-CF2F-4A7F-9CD5-1683ABF6B5AA}" name="44335" dataDxfId="209"/>
    <tableColumn id="442" xr3:uid="{B631DA99-C75B-4E1D-BC29-C08BD86592B5}" name="44336" dataDxfId="208"/>
    <tableColumn id="443" xr3:uid="{889D00C7-550B-457C-B13A-5C08A033DDEB}" name="44337" dataDxfId="207"/>
    <tableColumn id="444" xr3:uid="{F9D5FA70-D0D9-45D9-A8E9-9FCA60414B99}" name="44338" dataDxfId="206"/>
    <tableColumn id="445" xr3:uid="{13B2E188-F66A-4A5F-948D-35BE84EEBB95}" name="44339" dataDxfId="205"/>
    <tableColumn id="446" xr3:uid="{7615CA21-0463-4945-816B-477AF9BD2983}" name="44340" dataDxfId="204"/>
    <tableColumn id="447" xr3:uid="{DFD55CC3-21F6-43AE-BE4E-978716F4BB5E}" name="44341" dataDxfId="203"/>
    <tableColumn id="448" xr3:uid="{D764A311-79F5-43F5-8A31-D6C50F15E9C1}" name="44342" dataDxfId="202"/>
    <tableColumn id="449" xr3:uid="{74FE909D-43AB-417C-9CBB-42109C88E336}" name="44343" dataDxfId="201"/>
    <tableColumn id="450" xr3:uid="{8A1C2852-7C44-483A-9E6F-457DF391D379}" name="44344" dataDxfId="200"/>
    <tableColumn id="451" xr3:uid="{F2264125-ACE5-4203-A0CB-C70F1977E45F}" name="44345" dataDxfId="199"/>
    <tableColumn id="452" xr3:uid="{5A9741FF-C75B-4BE2-8AE3-106A0601AF92}" name="44346" dataDxfId="198"/>
    <tableColumn id="453" xr3:uid="{25B745BC-0FE2-4EAF-A195-0FB125361A4B}" name="44347" dataDxfId="197"/>
    <tableColumn id="454" xr3:uid="{ACEDC73E-EC94-4A3F-9573-08970FF6EF34}" name="44348" dataDxfId="196"/>
    <tableColumn id="455" xr3:uid="{C39203D8-E7D0-436A-A197-27593B549E1B}" name="44349" dataDxfId="195"/>
    <tableColumn id="456" xr3:uid="{8BB71634-32EE-4361-87ED-D1307CD664B0}" name="44350" dataDxfId="194"/>
    <tableColumn id="457" xr3:uid="{54B4BC4E-A39F-4360-AA1D-DC8E0DDF1EE6}" name="44351" dataDxfId="193"/>
    <tableColumn id="458" xr3:uid="{E158E35D-9552-4D6C-8189-2E02023DFD3E}" name="44352" dataDxfId="192"/>
    <tableColumn id="459" xr3:uid="{DAA058E5-6F1B-4CB7-A59E-0624B789A099}" name="44353" dataDxfId="191"/>
    <tableColumn id="460" xr3:uid="{0BB48C28-6C72-41D8-AA67-1E92835AC85C}" name="44354" dataDxfId="190"/>
    <tableColumn id="461" xr3:uid="{8E02F6A2-5BE5-4621-A033-06BA6EC09BF6}" name="44355" dataDxfId="189"/>
    <tableColumn id="462" xr3:uid="{6C5F5386-20D1-4FFF-8427-0E41C5B6E792}" name="44356" dataDxfId="188"/>
    <tableColumn id="463" xr3:uid="{562614E0-FB1D-4462-8F26-925BE9C494FB}" name="44357" dataDxfId="187"/>
    <tableColumn id="464" xr3:uid="{E09CF35E-846A-4CA1-8661-C475B6A241C9}" name="44358" dataDxfId="186"/>
    <tableColumn id="465" xr3:uid="{A1AE9053-01A3-4C4D-BFE3-D4A81D50AA17}" name="44359" dataDxfId="185"/>
    <tableColumn id="466" xr3:uid="{6556BD91-6634-48D1-AB0C-FBA92EF1B9AE}" name="44360" dataDxfId="184"/>
    <tableColumn id="467" xr3:uid="{71E310A1-E49D-4DF2-85F1-F75EBCCB1E03}" name="44361" dataDxfId="183"/>
    <tableColumn id="468" xr3:uid="{BA1C6A4E-F082-477C-8283-356D21EB193C}" name="44362" dataDxfId="182"/>
    <tableColumn id="469" xr3:uid="{2D819747-85D1-465F-80AC-D30506C951D7}" name="44363" dataDxfId="181"/>
    <tableColumn id="470" xr3:uid="{6BDAB379-17D7-452C-926D-BB9A33A6CA0A}" name="44364" dataDxfId="180"/>
    <tableColumn id="471" xr3:uid="{DF119340-835A-4BBB-8A0F-4AC9D205BFE4}" name="44365" dataDxfId="179"/>
    <tableColumn id="472" xr3:uid="{F3021B82-4228-4DDD-BC1A-7EC98AF45C73}" name="44366" dataDxfId="178"/>
    <tableColumn id="473" xr3:uid="{5A27AE99-DB1A-4AE4-9C52-1B23CDECCE62}" name="44367" dataDxfId="177"/>
    <tableColumn id="474" xr3:uid="{EA8ADF7A-A91C-46CB-8EE6-93CF68F84BA5}" name="44368" dataDxfId="176"/>
    <tableColumn id="475" xr3:uid="{17F62E87-978E-4AA3-BF71-78102B54F03B}" name="44369" dataDxfId="175"/>
    <tableColumn id="476" xr3:uid="{7BCC91FE-B7D0-4022-9C73-E37C29C68630}" name="44370" dataDxfId="174"/>
    <tableColumn id="477" xr3:uid="{12AE2B51-3036-425D-9B5A-60305158E171}" name="44371" dataDxfId="173"/>
    <tableColumn id="478" xr3:uid="{2D41B619-89D5-477D-95AD-211FDA26EC5E}" name="44372" dataDxfId="172"/>
    <tableColumn id="479" xr3:uid="{63B8F530-BF4E-48CE-B14A-CF7782AC8D13}" name="44373" dataDxfId="171"/>
    <tableColumn id="480" xr3:uid="{458F2AD1-B5CA-4AF4-B67D-ED57E9E694D1}" name="44374" dataDxfId="170"/>
    <tableColumn id="481" xr3:uid="{191BB0E4-A237-4A7B-9B10-ABBC08E8DAAE}" name="44375" dataDxfId="169"/>
    <tableColumn id="521" xr3:uid="{CD916E83-7296-42EB-846C-C677EAF1169B}" name="44376" dataDxfId="168"/>
    <tableColumn id="523" xr3:uid="{196F44AD-CD99-4A68-BE07-EF6170F0C96D}" name="44377" dataDxfId="167"/>
    <tableColumn id="524" xr3:uid="{E857AD02-655B-4B7E-9E41-A3CE7A4B44F7}" name="44378" dataDxfId="166"/>
    <tableColumn id="482" xr3:uid="{E80F7ED5-B479-4CF9-A27E-B00290FCFD8F}" name="44379" dataDxfId="165"/>
    <tableColumn id="483" xr3:uid="{2ABA25A5-4EA2-4F22-8601-CFE74C319E35}" name="44380" dataDxfId="164"/>
    <tableColumn id="484" xr3:uid="{D9916D70-B627-4C8E-AFCB-451684A4F760}" name="44381" dataDxfId="163"/>
    <tableColumn id="485" xr3:uid="{A60340FB-FC74-4A8B-83FE-22C72721AC0F}" name="44382" dataDxfId="162"/>
    <tableColumn id="486" xr3:uid="{5CE294DA-C2CA-444A-ADD3-069704F78312}" name="44383" dataDxfId="161"/>
    <tableColumn id="487" xr3:uid="{7BB07A52-7C51-478C-B232-BF382FDF3D3F}" name="44384" dataDxfId="160"/>
    <tableColumn id="488" xr3:uid="{E1033F00-55F4-43B1-9428-7A267CC675D8}" name="44385" dataDxfId="159"/>
    <tableColumn id="489" xr3:uid="{FD981683-7548-41EC-BC22-639E5FBA39E1}" name="44386" dataDxfId="158"/>
    <tableColumn id="490" xr3:uid="{A868EB07-8B9D-4361-8528-9A9A7A2E676F}" name="44387" dataDxfId="157"/>
    <tableColumn id="491" xr3:uid="{55A8BF02-9A49-4A53-B3F6-B5A766FD8E05}" name="44388" dataDxfId="156"/>
    <tableColumn id="492" xr3:uid="{9E70F988-33B0-438A-BB47-FE3CE6CF2A1D}" name="44389" dataDxfId="155"/>
    <tableColumn id="493" xr3:uid="{C3CA0DBE-CE97-4939-9D5B-58636D9C6C16}" name="44390" dataDxfId="154"/>
    <tableColumn id="494" xr3:uid="{BC16DD22-1807-46B4-B19F-C64DB78F34C3}" name="44391" dataDxfId="153"/>
    <tableColumn id="495" xr3:uid="{FF246013-9EF6-4C24-90CC-4E144BE17A71}" name="44392" dataDxfId="152"/>
    <tableColumn id="496" xr3:uid="{F5A35EDC-1892-4FA9-B24E-BC2047D363C4}" name="44393" dataDxfId="151"/>
    <tableColumn id="497" xr3:uid="{771440BE-A91B-4D5F-926D-B99A9458D5B4}" name="44394" dataDxfId="150"/>
    <tableColumn id="498" xr3:uid="{1181FC4B-6734-4566-8299-CA27635F24AA}" name="44395" dataDxfId="149"/>
    <tableColumn id="499" xr3:uid="{A2D5AA6B-4C57-405E-B7C5-1BE6803292A9}" name="44396" dataDxfId="148"/>
    <tableColumn id="500" xr3:uid="{0B08F909-DE1D-45FE-B4F6-CDCCEB23C2C4}" name="44397" dataDxfId="147"/>
    <tableColumn id="501" xr3:uid="{DC2B95D6-97CB-4146-8ABA-8E9CC38AB76C}" name="44398" dataDxfId="146"/>
    <tableColumn id="502" xr3:uid="{D2AF2A54-33DE-4BF6-A382-82EC6392CAF9}" name="44399" dataDxfId="145"/>
    <tableColumn id="503" xr3:uid="{DB16C7E9-9C5F-4712-A550-33CD59D1037E}" name="44400" dataDxfId="144"/>
    <tableColumn id="504" xr3:uid="{E49C1B7A-F3FF-418E-BE1C-AB92E56D3195}" name="44401" dataDxfId="143"/>
    <tableColumn id="505" xr3:uid="{31B9C49C-67B4-4EF6-BC9C-793FAE3B4D1E}" name="44402" dataDxfId="142"/>
    <tableColumn id="506" xr3:uid="{B39A5ABA-BAF5-4CC5-8DCB-F08E2BCE8C1A}" name="44403" dataDxfId="141"/>
    <tableColumn id="507" xr3:uid="{1E62A0A4-CDBC-42CC-9217-BC128AA8F19E}" name="44404" dataDxfId="140"/>
    <tableColumn id="508" xr3:uid="{2310E136-5E9A-425B-8899-5EE6137D707D}" name="44405" dataDxfId="139"/>
    <tableColumn id="509" xr3:uid="{6EB42F01-3E5C-47CD-A59C-391DDAC11CBB}" name="44406" dataDxfId="138"/>
    <tableColumn id="510" xr3:uid="{382DED7A-3638-442C-9DB1-3A0B749265CF}" name="44407" dataDxfId="137"/>
    <tableColumn id="511" xr3:uid="{FF99C58B-82F6-4208-AA49-26006C6B03E1}" name="44408" dataDxfId="136"/>
    <tableColumn id="512" xr3:uid="{8EF62AD7-FDB5-4652-B8D5-8A4C9E3D834F}" name="44409" dataDxfId="135"/>
    <tableColumn id="513" xr3:uid="{F13511E0-CDA8-4A48-B6AC-CFA6C92BA247}" name="44410" dataDxfId="134"/>
    <tableColumn id="514" xr3:uid="{445AACE1-D830-411E-9712-265A00B3F307}" name="44411" dataDxfId="133"/>
    <tableColumn id="515" xr3:uid="{A95AFC89-A8D3-47FB-891B-B3C6CCC6F5AC}" name="44412" dataDxfId="132"/>
    <tableColumn id="516" xr3:uid="{0CF7E3A9-082F-4389-9725-0B0713EC1891}" name="44413" dataDxfId="131"/>
    <tableColumn id="517" xr3:uid="{EB06FC32-60D1-4064-9803-FFDA3D800FD8}" name="44414" dataDxfId="130"/>
    <tableColumn id="518" xr3:uid="{81D8A973-B2E2-4D0B-BFCE-A77EF35A70CC}" name="44415" dataDxfId="129"/>
    <tableColumn id="519" xr3:uid="{1C64F648-EE44-4D5C-BFB4-1EC953F08332}" name="44416" dataDxfId="128"/>
    <tableColumn id="520" xr3:uid="{CE57AA63-F03E-4741-AFF1-F1E536D7A321}" name="44417" dataDxfId="127"/>
    <tableColumn id="1" xr3:uid="{E9379B82-0EB4-4382-9787-02C1FAB0FF29}" name="44418" dataDxfId="126"/>
    <tableColumn id="522" xr3:uid="{7358692F-E0D9-428A-A4ED-E6E72F782843}" name="44419" dataDxfId="125"/>
    <tableColumn id="2" xr3:uid="{872293F9-56F2-48AF-A039-A70B70A4B546}" name="44420" dataDxfId="124"/>
    <tableColumn id="3" xr3:uid="{E462AB1B-1472-4973-B094-13D137E6B66E}" name="44421" dataDxfId="123"/>
    <tableColumn id="525" xr3:uid="{B1811284-47D5-4533-95C8-B148A75E7D10}" name="44422" dataDxfId="122"/>
    <tableColumn id="526" xr3:uid="{187D09A1-08E7-4098-9C7E-C7C78B0B7E70}" name="44423" dataDxfId="121"/>
    <tableColumn id="527" xr3:uid="{4FB62F00-7C1F-4638-A347-C26276A52488}" name="44424" dataDxfId="120"/>
    <tableColumn id="528" xr3:uid="{38319CBB-BE32-4394-91AF-16225050F484}" name="44425" dataDxfId="119"/>
    <tableColumn id="529" xr3:uid="{2CE142C9-AFFB-4CCE-AEB1-782E39F4ECA0}" name="44426" dataDxfId="118"/>
    <tableColumn id="530" xr3:uid="{8F703CCA-B8BC-433E-A0C2-3FAAED2A1F98}" name="44427" dataDxfId="117"/>
    <tableColumn id="531" xr3:uid="{F1B341F0-ADB5-4CF2-A62A-BCD17ED43E84}" name="44428" dataDxfId="116"/>
    <tableColumn id="532" xr3:uid="{7A764A6D-6F78-45BA-9E96-0CFDB855178A}" name="44429" dataDxfId="115"/>
    <tableColumn id="533" xr3:uid="{D01F2D1E-57FA-4AEB-BAA8-E86CB04D3A59}" name="44430" dataDxfId="114"/>
    <tableColumn id="534" xr3:uid="{44A7D644-2A92-466A-940A-7EC2A21F965A}" name="44431" dataDxfId="113"/>
    <tableColumn id="535" xr3:uid="{9B683F6B-4617-4E9E-A58D-861D65679061}" name="44432" dataDxfId="112"/>
    <tableColumn id="536" xr3:uid="{A121DC36-4B79-4652-A61C-3B16EC8BAAC3}" name="44433" dataDxfId="111"/>
    <tableColumn id="537" xr3:uid="{5E24E0E8-D360-4498-893C-3079B34E46B6}" name="44434" dataDxfId="110"/>
    <tableColumn id="538" xr3:uid="{AFC5FB64-6C9B-4D94-B271-215ED5B86505}" name="44435" dataDxfId="109"/>
    <tableColumn id="539" xr3:uid="{C67FAEFC-5974-4220-8E62-3A19F7E94873}" name="44436" dataDxfId="108"/>
    <tableColumn id="540" xr3:uid="{E714CF8E-4A1E-459B-9CF8-E9B536D68AA5}" name="44437" dataDxfId="107"/>
    <tableColumn id="541" xr3:uid="{53A284EE-6C92-457B-A971-2EE7387034E3}" name="44438" dataDxfId="106"/>
    <tableColumn id="542" xr3:uid="{134CC82B-8CFA-4958-8671-BFF0BAFB974F}" name="44439" dataDxfId="105"/>
    <tableColumn id="543" xr3:uid="{5E4E997D-63C4-4E5E-A692-9A8C78C0ED95}" name="44440" dataDxfId="104"/>
    <tableColumn id="544" xr3:uid="{98186328-24C8-4230-8A62-1C2C93ACE221}" name="44441" dataDxfId="103"/>
    <tableColumn id="545" xr3:uid="{6673A11B-02B5-45BC-B178-A78C5E23EEFE}" name="44442" dataDxfId="102"/>
    <tableColumn id="546" xr3:uid="{92D17758-56AC-4ED0-9CFF-23BE724B4D28}" name="44443" dataDxfId="101"/>
    <tableColumn id="547" xr3:uid="{841A6B1E-6AD6-47A3-B3A9-FDA9D88E2D0B}" name="44444" dataDxfId="100"/>
    <tableColumn id="548" xr3:uid="{D6F3BDA8-B412-4151-9AFF-6A97AC4DB04D}" name="44445" dataDxfId="99"/>
    <tableColumn id="549" xr3:uid="{E6D93AE8-6B06-472E-AC9B-28EBD62CDC93}" name="44446" dataDxfId="98"/>
    <tableColumn id="550" xr3:uid="{443A5FDD-28E5-4490-9DC5-AA07BCBCEB5F}" name="44447" dataDxfId="97"/>
    <tableColumn id="551" xr3:uid="{6B38ACC5-17A4-4F8B-BCCE-D2B07F84C41E}" name="44448" dataDxfId="96"/>
    <tableColumn id="552" xr3:uid="{F4FBF73E-0D47-4B4C-8DBB-73CB0183B560}" name="44449" dataDxfId="95"/>
    <tableColumn id="553" xr3:uid="{729F0AF7-AE7B-466D-B6BA-C029E30324AD}" name="44450" dataDxfId="94"/>
    <tableColumn id="554" xr3:uid="{885A3604-BDE6-4950-A943-64AB35484952}" name="44451" dataDxfId="93"/>
    <tableColumn id="555" xr3:uid="{70527694-97CD-4C31-B6A8-51E2831778CE}" name="44452" dataDxfId="92"/>
    <tableColumn id="556" xr3:uid="{D41E7C99-939A-49F6-8E65-72ABC659C639}" name="44453" dataDxfId="91"/>
    <tableColumn id="557" xr3:uid="{2B850F92-6B91-40DC-9C19-0B02C676C0BE}" name="44454" dataDxfId="90"/>
    <tableColumn id="558" xr3:uid="{7ADA2D7F-0181-440F-85EE-EE9FB7D97A4F}" name="44455" dataDxfId="89"/>
    <tableColumn id="559" xr3:uid="{A9AB971F-7F6C-4897-87AE-79DC8CC31461}" name="44456" dataDxfId="88"/>
    <tableColumn id="560" xr3:uid="{D907FC84-07AE-44F1-B47D-77EF6F7BCC77}" name="44457" dataDxfId="87"/>
    <tableColumn id="561" xr3:uid="{5F4FCBD2-C1C6-4568-8C31-D0B8CC6E3476}" name="44458" dataDxfId="86"/>
    <tableColumn id="562" xr3:uid="{85A97816-86E2-4816-889B-5ACDEA8A277B}" name="44459" dataDxfId="85"/>
    <tableColumn id="563" xr3:uid="{A73233F1-DFA1-4802-BBC6-F66E153ADAC3}" name="44460" dataDxfId="84"/>
    <tableColumn id="564" xr3:uid="{702CD2DF-6C15-40A7-84FF-63CE636CF9E7}" name="44461" dataDxfId="83"/>
    <tableColumn id="565" xr3:uid="{80038373-CC36-4BB6-B36B-51077A997F9F}" name="44462" dataDxfId="82"/>
    <tableColumn id="566" xr3:uid="{057B14E4-0A2A-4234-AEC7-A90911D429E3}" name="44463" dataDxfId="81"/>
    <tableColumn id="567" xr3:uid="{7A250DD2-95B7-484F-BDF0-E66B57B4922D}" name="44464" dataDxfId="80"/>
    <tableColumn id="568" xr3:uid="{D2415461-46D3-4DD0-8FE5-691530866BE4}" name="44465" dataDxfId="79"/>
    <tableColumn id="569" xr3:uid="{FD8076F0-DFA4-4D59-BC4A-1CABE6865C2A}" name="44466" dataDxfId="78"/>
    <tableColumn id="570" xr3:uid="{9B6BC372-349B-4EE1-B3B3-78934DDD13FE}" name="44467" dataDxfId="77"/>
    <tableColumn id="571" xr3:uid="{A9B42492-FA0F-4161-8037-5378AA8F11A2}" name="44468" dataDxfId="76"/>
    <tableColumn id="572" xr3:uid="{B2592E23-29B7-45FA-B2AE-A1B7ABEFB75A}" name="44469" dataDxfId="75"/>
    <tableColumn id="573" xr3:uid="{22E6291D-7152-4A02-A0E0-8F7622290923}" name="44470" dataDxfId="74"/>
    <tableColumn id="574" xr3:uid="{AC22EF16-E37D-4E4E-A5FF-85B89A4CD04B}" name="44471" dataDxfId="73"/>
    <tableColumn id="575" xr3:uid="{00435663-EC5A-47D9-BA10-43CC7572A676}" name="44472" dataDxfId="72"/>
    <tableColumn id="576" xr3:uid="{FB20DEAC-FF9D-4365-BC66-3128D4F40295}" name="44473" dataDxfId="71"/>
    <tableColumn id="577" xr3:uid="{8BADE02D-1AA5-41CA-B152-790964AFE682}" name="44474" dataDxfId="70"/>
    <tableColumn id="578" xr3:uid="{FE87F7F0-D207-445A-B8D7-006EB6B55338}" name="44475" dataDxfId="69"/>
    <tableColumn id="579" xr3:uid="{69448ACB-5B9F-46CD-9572-66D7847A03EB}" name="44476" dataDxfId="68"/>
    <tableColumn id="580" xr3:uid="{2FF789CD-5119-4547-AD15-7F26EAECA219}" name="44477" dataDxfId="67"/>
    <tableColumn id="581" xr3:uid="{63D367BF-23C2-41D0-9E7B-A09554D06300}" name="44478" dataDxfId="66"/>
    <tableColumn id="582" xr3:uid="{500CFC77-EC33-442B-87EC-D82B68B164BB}" name="44479" dataDxfId="65"/>
    <tableColumn id="583" xr3:uid="{B4AB2425-1BD3-42B0-9208-DA6266DEB597}" name="44480" dataDxfId="64"/>
    <tableColumn id="584" xr3:uid="{79CA9336-DE48-42DC-9365-BB8AF618DEC7}" name="44481" dataDxfId="63"/>
    <tableColumn id="585" xr3:uid="{C3392ECF-1811-4DCF-9D8C-F5607864B445}" name="44482" dataDxfId="62"/>
    <tableColumn id="586" xr3:uid="{CE83E085-5420-4568-A12E-81A69157FC64}" name="44483" dataDxfId="61"/>
    <tableColumn id="587" xr3:uid="{41FFA58C-7437-4555-BCB2-1B5258EEBB36}" name="44484" dataDxfId="60"/>
    <tableColumn id="588" xr3:uid="{6EEE6D49-FE16-4A3A-BE44-ECD344C96A0C}" name="44485" dataDxfId="59"/>
    <tableColumn id="589" xr3:uid="{F48A55BB-BCDD-494D-AB1E-33D1745D33A3}" name="44486" dataDxfId="58"/>
    <tableColumn id="590" xr3:uid="{6599F6FE-1829-489A-805A-A88A2E106177}" name="44487" dataDxfId="57"/>
    <tableColumn id="591" xr3:uid="{6CBD275B-7A48-4C81-8A3F-C05C424A6127}" name="44488" dataDxfId="56"/>
    <tableColumn id="592" xr3:uid="{10A907D2-4D66-4CD4-B9E2-93370C2637D3}" name="44489" dataDxfId="55"/>
    <tableColumn id="593" xr3:uid="{86D11AD8-78F2-4962-8095-1B50FB55E829}" name="44490" dataDxfId="54"/>
    <tableColumn id="594" xr3:uid="{231A9981-EAEE-4ADA-858F-0BC05FB432D6}" name="44491" dataDxfId="53"/>
    <tableColumn id="595" xr3:uid="{040C8FAF-EFF9-4B03-B495-BD98B35E25AF}" name="44492" dataDxfId="52"/>
    <tableColumn id="596" xr3:uid="{5ED4779E-2A18-4A2C-AF1E-A353534EC22A}" name="44493" dataDxfId="51"/>
    <tableColumn id="597" xr3:uid="{FB3057DB-F3E3-445D-A586-90E232DE119D}" name="44494" dataDxfId="50"/>
    <tableColumn id="598" xr3:uid="{8C72BC8C-91FA-40B0-92B5-FE3573022648}" name="44495" dataDxfId="49"/>
    <tableColumn id="599" xr3:uid="{4AF8160C-D844-4C50-940B-777E4B9FB716}" name="44496" dataDxfId="48"/>
    <tableColumn id="600" xr3:uid="{2F1F437B-5A2E-4F4C-A058-1C1FA78EDC10}" name="44497" dataDxfId="47"/>
    <tableColumn id="601" xr3:uid="{ED8B57B9-4535-4864-919B-66DC6EE0E32A}" name="44498" dataDxfId="46"/>
    <tableColumn id="602" xr3:uid="{BC89D111-9B3A-4045-AE4B-73EA46A33AA3}" name="44499" dataDxfId="45"/>
    <tableColumn id="603" xr3:uid="{F61ABBF5-D0C3-4D23-8067-2C32E3BC7B9D}" name="44500" dataDxfId="44"/>
    <tableColumn id="604" xr3:uid="{C2C2A2B7-1287-4A6D-B22D-132EF3FD3E13}" name="44501" dataDxfId="43"/>
    <tableColumn id="605" xr3:uid="{FE1E2E83-2EDF-40C4-9AA2-53780AD67E31}" name="44502" dataDxfId="42"/>
    <tableColumn id="606" xr3:uid="{61FA9F31-ABA2-4C3F-827E-9D2702225DF0}" name="44503" dataDxfId="41"/>
    <tableColumn id="607" xr3:uid="{4D772565-30F2-4889-9879-2F3BCCAA4273}" name="44504" dataDxfId="40"/>
    <tableColumn id="608" xr3:uid="{C875B4B2-C84D-46D5-AC03-796768A55768}" name="44505" dataDxfId="39"/>
    <tableColumn id="609" xr3:uid="{E4ABEF58-B985-42AB-9CF9-3E69F3957374}" name="44506" dataDxfId="38"/>
    <tableColumn id="610" xr3:uid="{A37BA392-167B-4F44-8164-31B698454CB5}" name="44507" dataDxfId="37"/>
    <tableColumn id="611" xr3:uid="{9E10A91C-164B-4F0C-9497-3DACC25F8F32}" name="44508" dataDxfId="36"/>
    <tableColumn id="612" xr3:uid="{C2496DEA-FC0E-4A39-8F6F-F1592783226A}" name="44509" dataDxfId="35"/>
    <tableColumn id="613" xr3:uid="{AF17CB22-6EE4-43A8-8855-14CF71353A43}" name="44510" dataDxfId="34"/>
    <tableColumn id="614" xr3:uid="{5D15F929-1E7E-4C47-B8EB-A8603701D3B8}" name="44511" dataDxfId="33"/>
    <tableColumn id="615" xr3:uid="{7A5335C4-50F6-409F-9015-CC349EA91673}" name="44512" dataDxfId="32"/>
    <tableColumn id="616" xr3:uid="{52BE57EE-4C22-4F4F-A9E7-505925B79C1C}" name="44513" dataDxfId="31"/>
    <tableColumn id="617" xr3:uid="{590C6706-D924-409C-BDA7-5639303B0C74}" name="44514" dataDxfId="30"/>
    <tableColumn id="618" xr3:uid="{C58A8D02-0272-4F45-B021-F1264418FCE1}" name="44515" dataDxfId="29"/>
    <tableColumn id="619" xr3:uid="{BC646E84-AF72-4B46-BC5B-BAEEF75B22AC}" name="44516" dataDxfId="28"/>
    <tableColumn id="620" xr3:uid="{613DE64E-543B-4B42-95BA-1A3C9A33DA69}" name="44517" dataDxfId="27"/>
    <tableColumn id="621" xr3:uid="{B0E58B21-D471-46DB-A421-8FB10224D244}" name="44518" dataDxfId="26"/>
    <tableColumn id="622" xr3:uid="{90AACC3F-ED36-48BE-971B-2892AB6C7104}" name="44519" dataDxfId="25"/>
    <tableColumn id="623" xr3:uid="{AE5DA8EE-7A86-4ECC-A851-9114008AB9CE}" name="44520" dataDxfId="24"/>
    <tableColumn id="624" xr3:uid="{83DF18E0-DC48-4BF6-82DA-D3FCD3F40332}" name="44521" dataDxfId="23"/>
    <tableColumn id="625" xr3:uid="{3C7C843B-00D4-4893-9C94-5874C9B9DFE6}" name="44522" dataDxfId="22"/>
    <tableColumn id="626" xr3:uid="{9B25E487-1F8C-4F0B-9979-E5CA2EE8CEF8}" name="44523" dataDxfId="21"/>
    <tableColumn id="627" xr3:uid="{5FEC3A45-FC36-456B-82D9-B86ADD19F8D6}" name="44524" dataDxfId="20"/>
    <tableColumn id="628" xr3:uid="{F11BB778-559B-4297-B4B0-1DCEA259F9E9}" name="44525" dataDxfId="19"/>
    <tableColumn id="629" xr3:uid="{E6925C15-6206-42C2-90BF-1CDB8A8C2AC4}" name="44526" dataDxfId="18"/>
    <tableColumn id="630" xr3:uid="{25CBD251-3C40-4C9E-8CA6-97FE92114225}" name="44527" dataDxfId="17"/>
    <tableColumn id="631" xr3:uid="{30916352-C845-4A3A-B71A-87873CA7F39F}" name="44528" dataDxfId="16"/>
    <tableColumn id="632" xr3:uid="{67B49905-DD39-4729-ACD3-3174BFD73CE0}" name="44529" dataDxfId="15"/>
    <tableColumn id="633" xr3:uid="{ABDCF387-EA36-482F-8197-ED688F478A13}" name="44530" dataDxfId="14"/>
    <tableColumn id="634" xr3:uid="{EC5CCFCC-168A-4C83-A8D0-C3B5E75D9B0D}" name="44531" dataDxfId="13"/>
    <tableColumn id="635" xr3:uid="{BFDEA1DE-EAB1-4FDE-AF07-1DDA32CE9CC6}" name="44532" dataDxfId="12"/>
    <tableColumn id="636" xr3:uid="{EB28BDD7-6E16-404C-8A3E-160A0E66E381}" name="44533" dataDxfId="11"/>
    <tableColumn id="637" xr3:uid="{4E49388E-489D-46B5-A583-A0660F2AE0CC}" name="44534" dataDxfId="10"/>
    <tableColumn id="638" xr3:uid="{43BB53B1-5A1E-42EA-804A-7EEA6AF23A46}" name="44535" dataDxfId="9"/>
    <tableColumn id="639" xr3:uid="{A33EBC3A-B497-449D-88C2-B6BAB9E54F8C}" name="44536" dataDxfId="8"/>
    <tableColumn id="640" xr3:uid="{6DAAF656-09D2-4392-81BD-C564C9FE66A3}" name="44537" dataDxfId="7"/>
    <tableColumn id="641" xr3:uid="{EC83129E-B843-40D9-A588-E266B3D6EFFD}" name="44538" dataDxfId="6"/>
    <tableColumn id="642" xr3:uid="{21089302-1395-407D-BD17-46983B5D1756}" name="4453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3203" totalsRowShown="0" headerRowDxfId="4">
  <autoFilter ref="B1:E1320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36"/>
  <sheetViews>
    <sheetView workbookViewId="0">
      <pane xSplit="1" ySplit="1" topLeftCell="E615" activePane="bottomRight" state="frozen"/>
      <selection pane="bottomLeft" activeCell="A2" sqref="A2"/>
      <selection pane="topRight" activeCell="B1" sqref="B1"/>
      <selection pane="bottomRight" activeCell="A637" sqref="A637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4" customWidth="1"/>
    <col min="4" max="4" width="21.5234375" customWidth="1"/>
    <col min="5" max="5" width="23.26953125" style="4" customWidth="1"/>
    <col min="6" max="6" width="19.1015625" customWidth="1"/>
    <col min="7" max="7" width="25.828125" style="4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4" customWidth="1"/>
    <col min="23" max="24" width="17.21875" customWidth="1"/>
    <col min="25" max="25" width="17.21875" style="20" customWidth="1"/>
    <col min="26" max="26" width="19.37109375" style="4" customWidth="1"/>
    <col min="27" max="27" width="25.828125" customWidth="1"/>
    <col min="28" max="28" width="25.828125" style="17" customWidth="1"/>
    <col min="29" max="29" width="25.828125" style="16" customWidth="1"/>
    <col min="30" max="30" width="18.5625" customWidth="1"/>
    <col min="31" max="31" width="25.01953125" customWidth="1"/>
    <col min="32" max="32" width="25.01953125" style="17" customWidth="1"/>
    <col min="33" max="33" width="25.01953125" style="16" customWidth="1"/>
    <col min="34" max="35" width="25.01953125" style="20" customWidth="1"/>
    <col min="36" max="36" width="25.01953125" style="4" customWidth="1"/>
    <col min="37" max="38" width="33.765625" customWidth="1"/>
    <col min="39" max="40" width="33.765625" style="20" customWidth="1"/>
    <col min="41" max="41" width="23.80859375" style="4" customWidth="1"/>
    <col min="42" max="43" width="32.5546875" customWidth="1"/>
    <col min="44" max="44" width="32.5546875" style="20" customWidth="1"/>
    <col min="45" max="45" width="22.734375" style="4" customWidth="1"/>
    <col min="46" max="47" width="31.4765625" customWidth="1"/>
    <col min="48" max="48" width="31.4765625" style="20" customWidth="1"/>
    <col min="49" max="49" width="31.4765625" style="30" customWidth="1"/>
    <col min="50" max="50" width="22.328125" style="4" customWidth="1"/>
    <col min="51" max="52" width="30.9375" customWidth="1"/>
    <col min="53" max="53" width="30.9375" style="20" customWidth="1"/>
    <col min="54" max="54" width="30.9375" style="30" customWidth="1"/>
    <col min="55" max="56" width="30.9375" style="16" customWidth="1"/>
    <col min="57" max="57" width="30.9375" style="30" customWidth="1"/>
    <col min="58" max="59" width="30.9375" style="20" customWidth="1"/>
    <col min="60" max="60" width="16.8125" style="26" customWidth="1"/>
    <col min="61" max="61" width="16.8125" customWidth="1"/>
    <col min="62" max="62" width="17.890625" style="4" customWidth="1"/>
    <col min="63" max="63" width="17.890625" customWidth="1"/>
    <col min="64" max="64" width="17.890625" style="4" customWidth="1"/>
    <col min="65" max="65" width="17.890625" customWidth="1"/>
    <col min="66" max="66" width="17.890625" style="4" customWidth="1"/>
    <col min="67" max="67" width="17.89062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3.9453125" style="8" customWidth="1"/>
    <col min="73" max="73" width="23.9453125" style="16" customWidth="1"/>
    <col min="74" max="74" width="23.9453125" style="8" customWidth="1"/>
    <col min="75" max="75" width="23.9453125" style="16" customWidth="1"/>
    <col min="76" max="76" width="23.9453125" style="8" customWidth="1"/>
    <col min="77" max="77" width="23.9453125" style="16" customWidth="1"/>
    <col min="78" max="78" width="22.328125" style="13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 x14ac:dyDescent="0.2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 x14ac:dyDescent="0.2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 x14ac:dyDescent="0.2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 x14ac:dyDescent="0.2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 x14ac:dyDescent="0.2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 x14ac:dyDescent="0.2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 x14ac:dyDescent="0.2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 x14ac:dyDescent="0.2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 x14ac:dyDescent="0.2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 x14ac:dyDescent="0.2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 x14ac:dyDescent="0.2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 x14ac:dyDescent="0.2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 x14ac:dyDescent="0.2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 x14ac:dyDescent="0.2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 x14ac:dyDescent="0.2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 x14ac:dyDescent="0.2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 x14ac:dyDescent="0.2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 x14ac:dyDescent="0.2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 x14ac:dyDescent="0.2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 x14ac:dyDescent="0.2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 x14ac:dyDescent="0.2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 x14ac:dyDescent="0.2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 x14ac:dyDescent="0.2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 x14ac:dyDescent="0.2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 x14ac:dyDescent="0.2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 x14ac:dyDescent="0.2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 x14ac:dyDescent="0.2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 x14ac:dyDescent="0.2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 x14ac:dyDescent="0.2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 x14ac:dyDescent="0.2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 x14ac:dyDescent="0.2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 x14ac:dyDescent="0.2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 x14ac:dyDescent="0.2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 x14ac:dyDescent="0.2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 x14ac:dyDescent="0.2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 x14ac:dyDescent="0.2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 x14ac:dyDescent="0.2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 x14ac:dyDescent="0.2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 x14ac:dyDescent="0.2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 x14ac:dyDescent="0.2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 x14ac:dyDescent="0.2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 x14ac:dyDescent="0.2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 x14ac:dyDescent="0.2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 x14ac:dyDescent="0.2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 x14ac:dyDescent="0.2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 x14ac:dyDescent="0.2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 x14ac:dyDescent="0.2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 x14ac:dyDescent="0.2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 x14ac:dyDescent="0.2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 x14ac:dyDescent="0.2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 x14ac:dyDescent="0.2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 x14ac:dyDescent="0.2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 x14ac:dyDescent="0.2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 x14ac:dyDescent="0.2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 x14ac:dyDescent="0.2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 x14ac:dyDescent="0.2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 x14ac:dyDescent="0.2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 x14ac:dyDescent="0.2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 x14ac:dyDescent="0.2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 x14ac:dyDescent="0.2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 x14ac:dyDescent="0.2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 x14ac:dyDescent="0.2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 x14ac:dyDescent="0.2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 x14ac:dyDescent="0.2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 x14ac:dyDescent="0.2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 x14ac:dyDescent="0.2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 x14ac:dyDescent="0.2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 x14ac:dyDescent="0.2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 x14ac:dyDescent="0.2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 x14ac:dyDescent="0.2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 x14ac:dyDescent="0.2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 x14ac:dyDescent="0.2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 x14ac:dyDescent="0.2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 x14ac:dyDescent="0.2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 x14ac:dyDescent="0.2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 x14ac:dyDescent="0.2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 x14ac:dyDescent="0.2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 x14ac:dyDescent="0.2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 x14ac:dyDescent="0.2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 x14ac:dyDescent="0.2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 x14ac:dyDescent="0.2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 x14ac:dyDescent="0.2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 x14ac:dyDescent="0.2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 x14ac:dyDescent="0.2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 x14ac:dyDescent="0.2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 x14ac:dyDescent="0.2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 x14ac:dyDescent="0.2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 x14ac:dyDescent="0.2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 x14ac:dyDescent="0.2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 x14ac:dyDescent="0.2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 x14ac:dyDescent="0.2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 x14ac:dyDescent="0.2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 x14ac:dyDescent="0.2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 x14ac:dyDescent="0.2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 x14ac:dyDescent="0.2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 x14ac:dyDescent="0.2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 x14ac:dyDescent="0.2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 x14ac:dyDescent="0.2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 x14ac:dyDescent="0.2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 x14ac:dyDescent="0.2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 x14ac:dyDescent="0.2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 x14ac:dyDescent="0.2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 x14ac:dyDescent="0.2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 x14ac:dyDescent="0.2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 x14ac:dyDescent="0.2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 x14ac:dyDescent="0.2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 x14ac:dyDescent="0.2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 x14ac:dyDescent="0.2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 x14ac:dyDescent="0.2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 x14ac:dyDescent="0.2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 x14ac:dyDescent="0.2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 x14ac:dyDescent="0.2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 x14ac:dyDescent="0.2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 x14ac:dyDescent="0.2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 x14ac:dyDescent="0.2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 x14ac:dyDescent="0.2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 x14ac:dyDescent="0.2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 x14ac:dyDescent="0.2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 x14ac:dyDescent="0.2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 x14ac:dyDescent="0.2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 x14ac:dyDescent="0.2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 x14ac:dyDescent="0.2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 x14ac:dyDescent="0.2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 x14ac:dyDescent="0.2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 x14ac:dyDescent="0.2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 x14ac:dyDescent="0.2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 x14ac:dyDescent="0.2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 x14ac:dyDescent="0.2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 x14ac:dyDescent="0.2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 x14ac:dyDescent="0.2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 x14ac:dyDescent="0.2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 x14ac:dyDescent="0.2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 x14ac:dyDescent="0.2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 x14ac:dyDescent="0.2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 x14ac:dyDescent="0.2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 x14ac:dyDescent="0.2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 x14ac:dyDescent="0.2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 x14ac:dyDescent="0.2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 x14ac:dyDescent="0.2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 x14ac:dyDescent="0.2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 x14ac:dyDescent="0.2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 x14ac:dyDescent="0.2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 x14ac:dyDescent="0.2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 x14ac:dyDescent="0.2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 x14ac:dyDescent="0.2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 x14ac:dyDescent="0.2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 x14ac:dyDescent="0.2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 x14ac:dyDescent="0.2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 x14ac:dyDescent="0.2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 x14ac:dyDescent="0.2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 x14ac:dyDescent="0.2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 x14ac:dyDescent="0.2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 x14ac:dyDescent="0.2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 x14ac:dyDescent="0.2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 x14ac:dyDescent="0.2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 x14ac:dyDescent="0.2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 x14ac:dyDescent="0.2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 x14ac:dyDescent="0.2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 x14ac:dyDescent="0.2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 x14ac:dyDescent="0.2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 x14ac:dyDescent="0.2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 x14ac:dyDescent="0.2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 x14ac:dyDescent="0.2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 x14ac:dyDescent="0.2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 x14ac:dyDescent="0.2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 x14ac:dyDescent="0.2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 x14ac:dyDescent="0.2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 x14ac:dyDescent="0.2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 x14ac:dyDescent="0.2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 x14ac:dyDescent="0.2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 x14ac:dyDescent="0.2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 x14ac:dyDescent="0.2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 x14ac:dyDescent="0.2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 x14ac:dyDescent="0.2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 x14ac:dyDescent="0.2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 x14ac:dyDescent="0.2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 x14ac:dyDescent="0.2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 x14ac:dyDescent="0.2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 x14ac:dyDescent="0.2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 x14ac:dyDescent="0.2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 x14ac:dyDescent="0.2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 x14ac:dyDescent="0.2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 x14ac:dyDescent="0.2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 x14ac:dyDescent="0.2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 x14ac:dyDescent="0.2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 x14ac:dyDescent="0.2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 x14ac:dyDescent="0.2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 x14ac:dyDescent="0.2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 x14ac:dyDescent="0.2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 x14ac:dyDescent="0.2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 x14ac:dyDescent="0.2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 x14ac:dyDescent="0.2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 x14ac:dyDescent="0.2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 x14ac:dyDescent="0.2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 x14ac:dyDescent="0.2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 x14ac:dyDescent="0.2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 x14ac:dyDescent="0.2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 x14ac:dyDescent="0.2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 x14ac:dyDescent="0.2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 x14ac:dyDescent="0.2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 x14ac:dyDescent="0.2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 x14ac:dyDescent="0.2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 x14ac:dyDescent="0.2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 x14ac:dyDescent="0.2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 x14ac:dyDescent="0.2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 x14ac:dyDescent="0.2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 x14ac:dyDescent="0.2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 x14ac:dyDescent="0.2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 x14ac:dyDescent="0.2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 x14ac:dyDescent="0.2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 x14ac:dyDescent="0.2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 x14ac:dyDescent="0.2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 x14ac:dyDescent="0.2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 x14ac:dyDescent="0.2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 x14ac:dyDescent="0.2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 x14ac:dyDescent="0.2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 x14ac:dyDescent="0.2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 x14ac:dyDescent="0.2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 x14ac:dyDescent="0.2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 x14ac:dyDescent="0.2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 x14ac:dyDescent="0.2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 x14ac:dyDescent="0.2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 x14ac:dyDescent="0.2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 x14ac:dyDescent="0.2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 x14ac:dyDescent="0.2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 x14ac:dyDescent="0.2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 x14ac:dyDescent="0.2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 x14ac:dyDescent="0.2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 x14ac:dyDescent="0.2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 x14ac:dyDescent="0.2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 x14ac:dyDescent="0.2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 x14ac:dyDescent="0.2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 x14ac:dyDescent="0.2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 x14ac:dyDescent="0.2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 x14ac:dyDescent="0.2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 x14ac:dyDescent="0.2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 x14ac:dyDescent="0.2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 x14ac:dyDescent="0.2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 x14ac:dyDescent="0.2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 x14ac:dyDescent="0.2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 x14ac:dyDescent="0.2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 x14ac:dyDescent="0.2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 x14ac:dyDescent="0.2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 x14ac:dyDescent="0.2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 x14ac:dyDescent="0.2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 x14ac:dyDescent="0.2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 x14ac:dyDescent="0.2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 x14ac:dyDescent="0.2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 x14ac:dyDescent="0.2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 x14ac:dyDescent="0.2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 x14ac:dyDescent="0.2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 x14ac:dyDescent="0.2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 x14ac:dyDescent="0.2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 x14ac:dyDescent="0.2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 x14ac:dyDescent="0.2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 x14ac:dyDescent="0.2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 x14ac:dyDescent="0.2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 x14ac:dyDescent="0.2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 x14ac:dyDescent="0.2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 x14ac:dyDescent="0.2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 x14ac:dyDescent="0.2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 x14ac:dyDescent="0.2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 x14ac:dyDescent="0.2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 x14ac:dyDescent="0.2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 x14ac:dyDescent="0.2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 x14ac:dyDescent="0.2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 x14ac:dyDescent="0.2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 x14ac:dyDescent="0.2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 x14ac:dyDescent="0.2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 x14ac:dyDescent="0.2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 x14ac:dyDescent="0.2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 x14ac:dyDescent="0.2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 x14ac:dyDescent="0.2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 x14ac:dyDescent="0.2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 x14ac:dyDescent="0.2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 x14ac:dyDescent="0.2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 x14ac:dyDescent="0.2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 x14ac:dyDescent="0.2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 x14ac:dyDescent="0.2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 x14ac:dyDescent="0.2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 x14ac:dyDescent="0.2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 x14ac:dyDescent="0.2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 x14ac:dyDescent="0.2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 x14ac:dyDescent="0.2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 x14ac:dyDescent="0.2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 x14ac:dyDescent="0.2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 x14ac:dyDescent="0.2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 x14ac:dyDescent="0.2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 x14ac:dyDescent="0.2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 x14ac:dyDescent="0.2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27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 x14ac:dyDescent="0.2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 x14ac:dyDescent="0.2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 x14ac:dyDescent="0.2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 x14ac:dyDescent="0.2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 x14ac:dyDescent="0.2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 x14ac:dyDescent="0.2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 x14ac:dyDescent="0.2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 x14ac:dyDescent="0.2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 x14ac:dyDescent="0.2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 x14ac:dyDescent="0.2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 x14ac:dyDescent="0.2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 x14ac:dyDescent="0.2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 x14ac:dyDescent="0.2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 x14ac:dyDescent="0.2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 x14ac:dyDescent="0.2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 x14ac:dyDescent="0.2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 x14ac:dyDescent="0.2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 x14ac:dyDescent="0.2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 x14ac:dyDescent="0.2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 x14ac:dyDescent="0.2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 x14ac:dyDescent="0.2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 x14ac:dyDescent="0.2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 x14ac:dyDescent="0.2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 x14ac:dyDescent="0.2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 x14ac:dyDescent="0.2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 x14ac:dyDescent="0.2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 x14ac:dyDescent="0.2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 x14ac:dyDescent="0.2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 x14ac:dyDescent="0.2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 x14ac:dyDescent="0.2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 x14ac:dyDescent="0.2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 x14ac:dyDescent="0.2">
      <c r="A333" s="1">
        <v>44230</v>
      </c>
      <c r="B333">
        <v>44230</v>
      </c>
      <c r="C333" s="4">
        <v>323382</v>
      </c>
      <c r="D333">
        <f t="shared" ref="D333:D34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45" si="619">V333-V332</f>
        <v>9879</v>
      </c>
      <c r="X333">
        <f t="shared" ref="X333:X345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45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45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45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45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45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44" si="648">IFERROR((BH333-BH332), 0)</f>
        <v>236</v>
      </c>
      <c r="BJ333" s="4">
        <v>126934</v>
      </c>
      <c r="BK333">
        <f t="shared" ref="BK333:BK344" si="649">IFERROR((BJ333-BJ332),0)</f>
        <v>430</v>
      </c>
      <c r="BL333" s="4">
        <v>94288</v>
      </c>
      <c r="BM333">
        <f t="shared" ref="BM333:BM345" si="650">IFERROR((BL333-BL332),0)</f>
        <v>304</v>
      </c>
      <c r="BN333" s="4">
        <v>37608</v>
      </c>
      <c r="BO333">
        <f t="shared" ref="BO333:BO345" si="651">IFERROR((BN333-BN332),0)</f>
        <v>164</v>
      </c>
      <c r="BP333" s="4">
        <v>7746</v>
      </c>
      <c r="BQ333">
        <f t="shared" ref="BQ333:BQ345" si="652">IFERROR((BP333-BP332),0)</f>
        <v>47</v>
      </c>
      <c r="BR333" s="8">
        <v>30</v>
      </c>
      <c r="BS333" s="15">
        <f t="shared" ref="BS333:BS345" si="653">IFERROR((BR333-BR332),0)</f>
        <v>0</v>
      </c>
      <c r="BT333" s="8">
        <v>251</v>
      </c>
      <c r="BU333" s="15">
        <f t="shared" ref="BU333:BU345" si="654">IFERROR((BT333-BT332),0)</f>
        <v>2</v>
      </c>
      <c r="BV333" s="8">
        <v>1054</v>
      </c>
      <c r="BW333" s="15">
        <f t="shared" ref="BW333:BW345" si="655">IFERROR((BV333-BV332),0)</f>
        <v>4</v>
      </c>
      <c r="BX333" s="8">
        <v>2602</v>
      </c>
      <c r="BY333" s="15">
        <f t="shared" ref="BY333:BY345" si="656">IFERROR((BX333-BX332),0)</f>
        <v>11</v>
      </c>
      <c r="BZ333" s="13">
        <v>1429</v>
      </c>
      <c r="CA333" s="16">
        <f t="shared" ref="CA333:CA345" si="657">IFERROR((BZ333-BZ332),0)</f>
        <v>10</v>
      </c>
    </row>
    <row r="334" spans="1:79" x14ac:dyDescent="0.2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 x14ac:dyDescent="0.2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 x14ac:dyDescent="0.2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 x14ac:dyDescent="0.2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 x14ac:dyDescent="0.2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 x14ac:dyDescent="0.2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 x14ac:dyDescent="0.2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 x14ac:dyDescent="0.2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 x14ac:dyDescent="0.2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 t="shared" ref="AP342:AP405" si="658">AO342-AO341</f>
        <v>5</v>
      </c>
      <c r="AQ342">
        <f t="shared" ref="AQ342:AQ405" si="659"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 x14ac:dyDescent="0.2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 t="shared" si="658"/>
        <v>-1</v>
      </c>
      <c r="AQ343">
        <f t="shared" si="659"/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 x14ac:dyDescent="0.2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 t="shared" ref="I344:I407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 t="shared" si="658"/>
        <v>15</v>
      </c>
      <c r="AQ344">
        <f t="shared" si="659"/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 x14ac:dyDescent="0.2">
      <c r="A345" s="1">
        <v>44242</v>
      </c>
      <c r="B345">
        <v>44242</v>
      </c>
      <c r="C345" s="4">
        <v>332679</v>
      </c>
      <c r="D345">
        <f t="shared" ref="D345:D408" si="661">IFERROR(C345-C344,"")</f>
        <v>500</v>
      </c>
      <c r="E345" s="4">
        <v>5642</v>
      </c>
      <c r="F345">
        <f t="shared" ref="F345:F408" si="662">E345-E344</f>
        <v>6</v>
      </c>
      <c r="G345" s="4">
        <v>313783</v>
      </c>
      <c r="H345">
        <f t="shared" ref="H345:H408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 t="shared" si="658"/>
        <v>-19</v>
      </c>
      <c r="AQ345">
        <f t="shared" si="659"/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 t="shared" ref="BI345:BI408" si="665">IFERROR((BH345-BH344), 0)</f>
        <v>125</v>
      </c>
      <c r="BJ345" s="4">
        <v>130198</v>
      </c>
      <c r="BK345">
        <f t="shared" ref="BK345:BK408" si="666"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 x14ac:dyDescent="0.2">
      <c r="A346" s="1">
        <v>44243</v>
      </c>
      <c r="B346">
        <v>44243</v>
      </c>
      <c r="C346" s="4">
        <v>333251</v>
      </c>
      <c r="D346">
        <f t="shared" si="661"/>
        <v>572</v>
      </c>
      <c r="E346" s="4">
        <v>5655</v>
      </c>
      <c r="F346">
        <f t="shared" si="662"/>
        <v>13</v>
      </c>
      <c r="G346" s="4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409" si="667">+IFERROR(G346/C346,"")</f>
        <v>0.9446243222075853</v>
      </c>
      <c r="M346">
        <f t="shared" ref="M346:M409" si="668">+IFERROR(I346/C346,"")</f>
        <v>3.8406486402141331E-2</v>
      </c>
      <c r="N346">
        <f t="shared" ref="N346:N409" si="669">+IFERROR(D346/C346,"")</f>
        <v>1.7164239567173092E-3</v>
      </c>
      <c r="O346">
        <f>+IFERROR(F346/E346,"")</f>
        <v>2.2988505747126436E-3</v>
      </c>
      <c r="P346">
        <f t="shared" ref="P346:P409" si="670">+IFERROR(H346/G346,"")</f>
        <v>3.2211234541625238E-3</v>
      </c>
      <c r="Q346">
        <f t="shared" ref="Q346:Q409" si="671">+IFERROR(J346/I346,"")</f>
        <v>-3.5549652316587237E-2</v>
      </c>
      <c r="R346">
        <f t="shared" ref="R346:R409" si="672">+IFERROR(C346/3.974,"")</f>
        <v>83857.825868142929</v>
      </c>
      <c r="S346">
        <f>+IFERROR(E346/3.974,"")</f>
        <v>1422.9994967287366</v>
      </c>
      <c r="T346">
        <f t="shared" ref="T346:T409" si="673">+IFERROR(G346/3.974,"")</f>
        <v>79214.141922496216</v>
      </c>
      <c r="U346">
        <f t="shared" ref="U346:U409" si="674">+IFERROR(I346/3.974,"")</f>
        <v>3220.6844489179666</v>
      </c>
      <c r="V346" s="4">
        <v>1807810</v>
      </c>
      <c r="W346">
        <f t="shared" ref="W346:W409" si="675">V346-V345</f>
        <v>7239</v>
      </c>
      <c r="X346">
        <f t="shared" ref="X346:X409" si="676">IFERROR(W346-W345,0)</f>
        <v>3075</v>
      </c>
      <c r="Y346" s="20">
        <f t="shared" ref="Y346:Y409" si="677">IFERROR(V346/3.974,0)</f>
        <v>454909.411172622</v>
      </c>
      <c r="Z346" s="4">
        <v>1471009</v>
      </c>
      <c r="AA346">
        <f t="shared" ref="AA346:AA409" si="678">Z346-Z345</f>
        <v>6667</v>
      </c>
      <c r="AB346" s="17">
        <f t="shared" ref="AB346:AB409" si="679">IFERROR(Z346/V346,0)</f>
        <v>0.813696682726614</v>
      </c>
      <c r="AC346" s="16">
        <f t="shared" ref="AC346:AC409" si="680">IFERROR(AA346-AA345,0)</f>
        <v>3003</v>
      </c>
      <c r="AD346">
        <f t="shared" ref="AD346:AD409" si="681">V346-Z346</f>
        <v>336801</v>
      </c>
      <c r="AE346">
        <f t="shared" ref="AE346:AE409" si="682">AD346-AD345</f>
        <v>572</v>
      </c>
      <c r="AF346" s="17">
        <f t="shared" ref="AF346:AF409" si="683">IFERROR(AD346/V346,0)</f>
        <v>0.18630331727338603</v>
      </c>
      <c r="AG346" s="16">
        <f t="shared" ref="AG346:AG409" si="684">IFERROR(AE346-AE345,0)</f>
        <v>72</v>
      </c>
      <c r="AH346" s="20">
        <f t="shared" ref="AH346:AH409" si="685">IFERROR(AE346/W346,0)</f>
        <v>7.901643873463185E-2</v>
      </c>
      <c r="AI346" s="20">
        <f t="shared" ref="AI346:AI409" si="686">IFERROR(AD346/3.974,0)</f>
        <v>84751.132360342221</v>
      </c>
      <c r="AJ346" s="4">
        <v>10964</v>
      </c>
      <c r="AK346">
        <f t="shared" ref="AK346:AK409" si="687">AJ346-AJ345</f>
        <v>-421</v>
      </c>
      <c r="AL346">
        <f t="shared" ref="AL346:AL409" si="688">IFERROR(AJ346/AJ345,0)-1</f>
        <v>-3.6978480456741347E-2</v>
      </c>
      <c r="AM346" s="20">
        <f t="shared" ref="AM346:AM409" si="689">IFERROR(AJ346/3.974,0)</f>
        <v>2758.9330649219928</v>
      </c>
      <c r="AN346" s="20">
        <f t="shared" ref="AN346:AN409" si="690">IFERROR(AJ346/C346," ")</f>
        <v>3.2900126331203809E-2</v>
      </c>
      <c r="AO346" s="4">
        <v>390</v>
      </c>
      <c r="AP346">
        <f t="shared" si="658"/>
        <v>-18</v>
      </c>
      <c r="AQ346">
        <f t="shared" si="659"/>
        <v>-4.4117647058823484E-2</v>
      </c>
      <c r="AR346" s="20">
        <f t="shared" ref="AR346:AR409" si="691">IFERROR(AO346/3.974,0)</f>
        <v>98.137896326119773</v>
      </c>
      <c r="AS346" s="4">
        <v>1230</v>
      </c>
      <c r="AT346">
        <f t="shared" ref="AT346:AT409" si="692">AS346-AS345</f>
        <v>-29</v>
      </c>
      <c r="AU346">
        <f t="shared" ref="AU346:AU409" si="693">IFERROR(AS346/AS345,0)-1</f>
        <v>-2.3034154090548098E-2</v>
      </c>
      <c r="AV346" s="20">
        <f t="shared" ref="AV346:AV409" si="694">IFERROR(AS346/3.974,0)</f>
        <v>309.51182687468543</v>
      </c>
      <c r="AW346" s="30">
        <f t="shared" ref="AW346:AW409" si="695">IFERROR(AS346/C346," ")</f>
        <v>3.690911655178829E-3</v>
      </c>
      <c r="AX346" s="4">
        <v>215</v>
      </c>
      <c r="AY346">
        <f t="shared" ref="AY346:AY409" si="696">AX346-AX345</f>
        <v>13</v>
      </c>
      <c r="AZ346">
        <f t="shared" ref="AZ346:AZ409" si="697">IFERROR(AX346/AX345,0)-1</f>
        <v>6.4356435643564414E-2</v>
      </c>
      <c r="BA346" s="20">
        <f t="shared" ref="BA346:BA409" si="698">IFERROR(AX346/3.974,0)</f>
        <v>54.101660795168591</v>
      </c>
      <c r="BB346" s="30">
        <f t="shared" ref="BB346:BB409" si="699"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 t="shared" ref="BD346:BD409" si="700">IFERROR(BC346-BC345,0)</f>
        <v>-455</v>
      </c>
      <c r="BE346" s="30">
        <f t="shared" ref="BE346:BE409" si="701">IFERROR(BC346/BC345,0)-1</f>
        <v>-3.432925909159501E-2</v>
      </c>
      <c r="BF346" s="20">
        <f t="shared" ref="BF346:BF409" si="702">IFERROR(BC346/3.974,0)</f>
        <v>3220.6844489179666</v>
      </c>
      <c r="BG346" s="20">
        <f t="shared" ref="BG346:BG409" si="703">IFERROR(BC346/C346," ")</f>
        <v>3.8406486402141331E-2</v>
      </c>
      <c r="BH346" s="26">
        <v>58908</v>
      </c>
      <c r="BI346">
        <f t="shared" si="665"/>
        <v>93</v>
      </c>
      <c r="BJ346" s="4">
        <v>130427</v>
      </c>
      <c r="BK346">
        <f t="shared" si="666"/>
        <v>229</v>
      </c>
      <c r="BL346" s="4">
        <v>96946</v>
      </c>
      <c r="BM346">
        <f t="shared" ref="BM346:BM409" si="704">IFERROR((BL346-BL345),0)</f>
        <v>153</v>
      </c>
      <c r="BN346" s="4">
        <v>38947</v>
      </c>
      <c r="BO346">
        <f t="shared" ref="BO346:BO409" si="705">IFERROR((BN346-BN345),0)</f>
        <v>81</v>
      </c>
      <c r="BP346" s="4">
        <v>8023</v>
      </c>
      <c r="BQ346">
        <f t="shared" ref="BQ346:BQ409" si="706">IFERROR((BP346-BP345),0)</f>
        <v>16</v>
      </c>
      <c r="BR346" s="8">
        <v>30</v>
      </c>
      <c r="BS346" s="15">
        <f t="shared" ref="BS346:BS409" si="707">IFERROR((BR346-BR345),0)</f>
        <v>0</v>
      </c>
      <c r="BT346" s="8">
        <v>255</v>
      </c>
      <c r="BU346" s="15">
        <f t="shared" ref="BU346:BU409" si="708">IFERROR((BT346-BT345),0)</f>
        <v>0</v>
      </c>
      <c r="BV346" s="8">
        <v>1112</v>
      </c>
      <c r="BW346" s="15">
        <f t="shared" ref="BW346:BW409" si="709">IFERROR((BV346-BV345),0)</f>
        <v>3</v>
      </c>
      <c r="BX346" s="8">
        <v>2755</v>
      </c>
      <c r="BY346" s="15">
        <f t="shared" ref="BY346:BY409" si="710">IFERROR((BX346-BX345),0)</f>
        <v>7</v>
      </c>
      <c r="BZ346" s="13">
        <v>1503</v>
      </c>
      <c r="CA346" s="16">
        <f t="shared" ref="CA346:CA409" si="711">IFERROR((BZ346-BZ345),0)</f>
        <v>3</v>
      </c>
    </row>
    <row r="347" spans="1:79" x14ac:dyDescent="0.2">
      <c r="A347" s="1">
        <v>44244</v>
      </c>
      <c r="B347">
        <v>44244</v>
      </c>
      <c r="C347" s="4">
        <v>333755</v>
      </c>
      <c r="D347">
        <f t="shared" si="661"/>
        <v>504</v>
      </c>
      <c r="E347" s="4">
        <v>5672</v>
      </c>
      <c r="F347">
        <f t="shared" si="662"/>
        <v>17</v>
      </c>
      <c r="G347" s="4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>
        <f t="shared" si="672"/>
        <v>83984.650226472062</v>
      </c>
      <c r="S347">
        <f>+IFERROR(E347/3.974,"")</f>
        <v>1427.2773024660291</v>
      </c>
      <c r="T347">
        <f t="shared" si="673"/>
        <v>79528.938097634615</v>
      </c>
      <c r="U347">
        <f t="shared" si="674"/>
        <v>3028.4348263714141</v>
      </c>
      <c r="V347" s="4">
        <v>1811923</v>
      </c>
      <c r="W347">
        <f t="shared" si="675"/>
        <v>4113</v>
      </c>
      <c r="X347">
        <f t="shared" si="676"/>
        <v>-3126</v>
      </c>
      <c r="Y347" s="20">
        <f t="shared" si="677"/>
        <v>455944.38852541515</v>
      </c>
      <c r="Z347" s="4">
        <v>1474618</v>
      </c>
      <c r="AA347">
        <f t="shared" si="678"/>
        <v>3609</v>
      </c>
      <c r="AB347" s="17">
        <f t="shared" si="679"/>
        <v>0.81384142703635864</v>
      </c>
      <c r="AC347" s="16">
        <f t="shared" si="680"/>
        <v>-3058</v>
      </c>
      <c r="AD347">
        <f t="shared" si="681"/>
        <v>337305</v>
      </c>
      <c r="AE347">
        <f t="shared" si="682"/>
        <v>504</v>
      </c>
      <c r="AF347" s="17">
        <f t="shared" si="683"/>
        <v>0.18615857296364138</v>
      </c>
      <c r="AG347" s="16">
        <f t="shared" si="684"/>
        <v>-68</v>
      </c>
      <c r="AH347" s="20">
        <f t="shared" si="685"/>
        <v>0.12253829321663019</v>
      </c>
      <c r="AI347" s="20">
        <f t="shared" si="686"/>
        <v>84877.956718671354</v>
      </c>
      <c r="AJ347" s="4">
        <v>10264</v>
      </c>
      <c r="AK347">
        <f t="shared" si="687"/>
        <v>-700</v>
      </c>
      <c r="AL347">
        <f t="shared" si="688"/>
        <v>-6.3845311929952575E-2</v>
      </c>
      <c r="AM347" s="20">
        <f t="shared" si="689"/>
        <v>2582.7881227981879</v>
      </c>
      <c r="AN347" s="20">
        <f t="shared" si="690"/>
        <v>3.0753097331875177E-2</v>
      </c>
      <c r="AO347" s="4">
        <v>377</v>
      </c>
      <c r="AP347">
        <f t="shared" si="658"/>
        <v>-13</v>
      </c>
      <c r="AQ347">
        <f t="shared" si="659"/>
        <v>-3.3333333333333326E-2</v>
      </c>
      <c r="AR347" s="20">
        <f t="shared" si="691"/>
        <v>94.866633115249115</v>
      </c>
      <c r="AS347" s="4">
        <v>1184</v>
      </c>
      <c r="AT347">
        <f t="shared" si="692"/>
        <v>-46</v>
      </c>
      <c r="AU347">
        <f t="shared" si="693"/>
        <v>-3.7398373983739797E-2</v>
      </c>
      <c r="AV347" s="20">
        <f t="shared" si="694"/>
        <v>297.93658782083543</v>
      </c>
      <c r="AW347" s="30">
        <f t="shared" si="695"/>
        <v>3.5475123968180251E-3</v>
      </c>
      <c r="AX347" s="4">
        <v>210</v>
      </c>
      <c r="AY347">
        <f t="shared" si="696"/>
        <v>-5</v>
      </c>
      <c r="AZ347">
        <f t="shared" si="697"/>
        <v>-2.3255813953488413E-2</v>
      </c>
      <c r="BA347" s="20">
        <f t="shared" si="698"/>
        <v>52.843482637141413</v>
      </c>
      <c r="BB347" s="30">
        <f t="shared" si="699"/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 t="shared" si="700"/>
        <v>-764</v>
      </c>
      <c r="BE347" s="30">
        <f t="shared" si="701"/>
        <v>-5.9692163450269509E-2</v>
      </c>
      <c r="BF347" s="20">
        <f t="shared" si="702"/>
        <v>3028.4348263714141</v>
      </c>
      <c r="BG347" s="20">
        <f t="shared" si="703"/>
        <v>3.6059384878129166E-2</v>
      </c>
      <c r="BH347" s="26">
        <v>59016</v>
      </c>
      <c r="BI347">
        <f t="shared" si="665"/>
        <v>108</v>
      </c>
      <c r="BJ347" s="4">
        <v>130598</v>
      </c>
      <c r="BK347">
        <f t="shared" si="666"/>
        <v>171</v>
      </c>
      <c r="BL347" s="4">
        <v>97079</v>
      </c>
      <c r="BM347">
        <f t="shared" si="704"/>
        <v>133</v>
      </c>
      <c r="BN347" s="4">
        <v>39021</v>
      </c>
      <c r="BO347">
        <f t="shared" si="705"/>
        <v>74</v>
      </c>
      <c r="BP347" s="4">
        <v>8041</v>
      </c>
      <c r="BQ347">
        <f t="shared" si="706"/>
        <v>18</v>
      </c>
      <c r="BR347" s="8">
        <v>30</v>
      </c>
      <c r="BS347" s="15">
        <f t="shared" si="707"/>
        <v>0</v>
      </c>
      <c r="BT347" s="8">
        <v>256</v>
      </c>
      <c r="BU347" s="15">
        <f t="shared" si="708"/>
        <v>1</v>
      </c>
      <c r="BV347" s="8">
        <v>1116</v>
      </c>
      <c r="BW347" s="15">
        <f t="shared" si="709"/>
        <v>4</v>
      </c>
      <c r="BX347" s="8">
        <v>2762</v>
      </c>
      <c r="BY347" s="15">
        <f t="shared" si="710"/>
        <v>7</v>
      </c>
      <c r="BZ347" s="13">
        <v>1508</v>
      </c>
      <c r="CA347" s="16">
        <f t="shared" si="711"/>
        <v>5</v>
      </c>
    </row>
    <row r="348" spans="1:79" x14ac:dyDescent="0.2">
      <c r="A348" s="1">
        <v>44245</v>
      </c>
      <c r="B348">
        <v>44245</v>
      </c>
      <c r="C348" s="4">
        <v>334463</v>
      </c>
      <c r="D348">
        <f t="shared" si="661"/>
        <v>708</v>
      </c>
      <c r="E348" s="4">
        <v>5694</v>
      </c>
      <c r="F348">
        <f t="shared" si="662"/>
        <v>22</v>
      </c>
      <c r="G348" s="4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>
        <f t="shared" si="672"/>
        <v>84162.808253648705</v>
      </c>
      <c r="S348">
        <f>+IFERROR(E348/3.974,"")</f>
        <v>1432.8132863613487</v>
      </c>
      <c r="T348">
        <f t="shared" si="673"/>
        <v>79877.20181177654</v>
      </c>
      <c r="U348">
        <f t="shared" si="674"/>
        <v>2852.7931555108203</v>
      </c>
      <c r="V348" s="4">
        <v>1820681</v>
      </c>
      <c r="W348">
        <f t="shared" si="675"/>
        <v>8758</v>
      </c>
      <c r="X348">
        <f t="shared" si="676"/>
        <v>4645</v>
      </c>
      <c r="Y348" s="20">
        <f t="shared" si="677"/>
        <v>458148.21338701557</v>
      </c>
      <c r="Z348" s="4">
        <v>1482668</v>
      </c>
      <c r="AA348">
        <f t="shared" si="678"/>
        <v>8050</v>
      </c>
      <c r="AB348" s="17">
        <f t="shared" si="679"/>
        <v>0.81434803790449839</v>
      </c>
      <c r="AC348" s="16">
        <f t="shared" si="680"/>
        <v>4441</v>
      </c>
      <c r="AD348">
        <f t="shared" si="681"/>
        <v>338013</v>
      </c>
      <c r="AE348">
        <f t="shared" si="682"/>
        <v>708</v>
      </c>
      <c r="AF348" s="17">
        <f t="shared" si="683"/>
        <v>0.18565196209550164</v>
      </c>
      <c r="AG348" s="16">
        <f t="shared" si="684"/>
        <v>204</v>
      </c>
      <c r="AH348" s="20">
        <f t="shared" si="685"/>
        <v>8.0840374514729391E-2</v>
      </c>
      <c r="AI348" s="20">
        <f t="shared" si="686"/>
        <v>85056.114745848012</v>
      </c>
      <c r="AJ348" s="4">
        <v>9514</v>
      </c>
      <c r="AK348">
        <f t="shared" si="687"/>
        <v>-750</v>
      </c>
      <c r="AL348">
        <f t="shared" si="688"/>
        <v>-7.3070927513639861E-2</v>
      </c>
      <c r="AM348" s="20">
        <f t="shared" si="689"/>
        <v>2394.0613990941115</v>
      </c>
      <c r="AN348" s="20">
        <f t="shared" si="690"/>
        <v>2.8445597868822562E-2</v>
      </c>
      <c r="AO348" s="4">
        <v>377</v>
      </c>
      <c r="AP348">
        <f t="shared" si="658"/>
        <v>0</v>
      </c>
      <c r="AQ348">
        <f t="shared" si="659"/>
        <v>0</v>
      </c>
      <c r="AR348" s="20">
        <f t="shared" si="691"/>
        <v>94.866633115249115</v>
      </c>
      <c r="AS348" s="4">
        <v>1229</v>
      </c>
      <c r="AT348">
        <f t="shared" si="692"/>
        <v>45</v>
      </c>
      <c r="AU348">
        <f t="shared" si="693"/>
        <v>3.8006756756756799E-2</v>
      </c>
      <c r="AV348" s="20">
        <f t="shared" si="694"/>
        <v>309.26019124307999</v>
      </c>
      <c r="AW348" s="30">
        <f t="shared" si="695"/>
        <v>3.6745469603513691E-3</v>
      </c>
      <c r="AX348" s="4">
        <v>217</v>
      </c>
      <c r="AY348">
        <f t="shared" si="696"/>
        <v>7</v>
      </c>
      <c r="AZ348">
        <f t="shared" si="697"/>
        <v>3.3333333333333437E-2</v>
      </c>
      <c r="BA348" s="20">
        <f t="shared" si="698"/>
        <v>54.604932058379461</v>
      </c>
      <c r="BB348" s="30">
        <f t="shared" si="699"/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 t="shared" si="700"/>
        <v>-698</v>
      </c>
      <c r="BE348" s="30">
        <f t="shared" si="701"/>
        <v>-5.7997507270461157E-2</v>
      </c>
      <c r="BF348" s="20">
        <f t="shared" si="702"/>
        <v>2852.7931555108203</v>
      </c>
      <c r="BG348" s="20">
        <f t="shared" si="703"/>
        <v>3.3896126028888099E-2</v>
      </c>
      <c r="BH348" s="26">
        <v>59132</v>
      </c>
      <c r="BI348">
        <f t="shared" si="665"/>
        <v>116</v>
      </c>
      <c r="BJ348" s="4">
        <v>130876</v>
      </c>
      <c r="BK348">
        <f t="shared" si="666"/>
        <v>278</v>
      </c>
      <c r="BL348" s="4">
        <v>97262</v>
      </c>
      <c r="BM348">
        <f t="shared" si="704"/>
        <v>183</v>
      </c>
      <c r="BN348" s="4">
        <v>39132</v>
      </c>
      <c r="BO348">
        <f t="shared" si="705"/>
        <v>111</v>
      </c>
      <c r="BP348" s="4">
        <v>8061</v>
      </c>
      <c r="BQ348">
        <f t="shared" si="706"/>
        <v>20</v>
      </c>
      <c r="BR348" s="8">
        <v>30</v>
      </c>
      <c r="BS348" s="15">
        <f t="shared" si="707"/>
        <v>0</v>
      </c>
      <c r="BT348" s="8">
        <v>257</v>
      </c>
      <c r="BU348" s="15">
        <f t="shared" si="708"/>
        <v>1</v>
      </c>
      <c r="BV348" s="8">
        <v>1120</v>
      </c>
      <c r="BW348" s="15">
        <f t="shared" si="709"/>
        <v>4</v>
      </c>
      <c r="BX348" s="8">
        <v>2772</v>
      </c>
      <c r="BY348" s="15">
        <f t="shared" si="710"/>
        <v>10</v>
      </c>
      <c r="BZ348" s="13">
        <v>1515</v>
      </c>
      <c r="CA348" s="16">
        <f t="shared" si="711"/>
        <v>7</v>
      </c>
    </row>
    <row r="349" spans="1:79" x14ac:dyDescent="0.2">
      <c r="A349" s="1">
        <v>44246</v>
      </c>
      <c r="B349">
        <v>44246</v>
      </c>
      <c r="C349" s="4">
        <v>335339</v>
      </c>
      <c r="D349">
        <f t="shared" si="661"/>
        <v>876</v>
      </c>
      <c r="E349" s="4">
        <v>5711</v>
      </c>
      <c r="F349">
        <f t="shared" si="662"/>
        <v>17</v>
      </c>
      <c r="G349" s="4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>
        <f t="shared" si="672"/>
        <v>84383.241066935079</v>
      </c>
      <c r="S349">
        <f>+IFERROR(E349/3.974,"")</f>
        <v>1437.0910920986412</v>
      </c>
      <c r="T349">
        <f t="shared" si="673"/>
        <v>80220.181177654755</v>
      </c>
      <c r="U349">
        <f t="shared" si="674"/>
        <v>2725.9687971816807</v>
      </c>
      <c r="V349" s="4">
        <v>1831330</v>
      </c>
      <c r="W349">
        <f t="shared" si="675"/>
        <v>10649</v>
      </c>
      <c r="X349">
        <f t="shared" si="676"/>
        <v>1891</v>
      </c>
      <c r="Y349" s="20">
        <f t="shared" si="677"/>
        <v>460827.88122798188</v>
      </c>
      <c r="Z349" s="4">
        <v>1492441</v>
      </c>
      <c r="AA349">
        <f t="shared" si="678"/>
        <v>9773</v>
      </c>
      <c r="AB349" s="17">
        <f t="shared" si="679"/>
        <v>0.81494924453812256</v>
      </c>
      <c r="AC349" s="16">
        <f t="shared" si="680"/>
        <v>1723</v>
      </c>
      <c r="AD349">
        <f t="shared" si="681"/>
        <v>338889</v>
      </c>
      <c r="AE349">
        <f t="shared" si="682"/>
        <v>876</v>
      </c>
      <c r="AF349" s="17">
        <f t="shared" si="683"/>
        <v>0.18505075546187744</v>
      </c>
      <c r="AG349" s="16">
        <f t="shared" si="684"/>
        <v>168</v>
      </c>
      <c r="AH349" s="20">
        <f t="shared" si="685"/>
        <v>8.2261245187341528E-2</v>
      </c>
      <c r="AI349" s="20">
        <f t="shared" si="686"/>
        <v>85276.547559134371</v>
      </c>
      <c r="AJ349" s="4">
        <v>9112</v>
      </c>
      <c r="AK349">
        <f t="shared" si="687"/>
        <v>-402</v>
      </c>
      <c r="AL349">
        <f t="shared" si="688"/>
        <v>-4.2253521126760618E-2</v>
      </c>
      <c r="AM349" s="20">
        <f t="shared" si="689"/>
        <v>2292.9038751887265</v>
      </c>
      <c r="AN349" s="20">
        <f t="shared" si="690"/>
        <v>2.7172503049153245E-2</v>
      </c>
      <c r="AO349" s="4">
        <v>364</v>
      </c>
      <c r="AP349">
        <f t="shared" si="658"/>
        <v>-13</v>
      </c>
      <c r="AQ349">
        <f t="shared" si="659"/>
        <v>-3.4482758620689613E-2</v>
      </c>
      <c r="AR349" s="20">
        <f t="shared" si="691"/>
        <v>91.595369904378458</v>
      </c>
      <c r="AS349" s="4">
        <v>1151</v>
      </c>
      <c r="AT349">
        <f t="shared" si="692"/>
        <v>-78</v>
      </c>
      <c r="AU349">
        <f t="shared" si="693"/>
        <v>-6.3466232709519899E-2</v>
      </c>
      <c r="AV349" s="20">
        <f t="shared" si="694"/>
        <v>289.63261197785607</v>
      </c>
      <c r="AW349" s="30">
        <f t="shared" si="695"/>
        <v>3.432347564703181E-3</v>
      </c>
      <c r="AX349" s="4">
        <v>206</v>
      </c>
      <c r="AY349">
        <f t="shared" si="696"/>
        <v>-11</v>
      </c>
      <c r="AZ349">
        <f t="shared" si="697"/>
        <v>-5.0691244239631339E-2</v>
      </c>
      <c r="BA349" s="20">
        <f t="shared" si="698"/>
        <v>51.836940110719674</v>
      </c>
      <c r="BB349" s="30">
        <f t="shared" si="699"/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 t="shared" si="700"/>
        <v>-504</v>
      </c>
      <c r="BE349" s="30">
        <f t="shared" si="701"/>
        <v>-4.4456205345329458E-2</v>
      </c>
      <c r="BF349" s="20">
        <f t="shared" si="702"/>
        <v>2725.9687971816807</v>
      </c>
      <c r="BG349" s="20">
        <f t="shared" si="703"/>
        <v>3.2304623082910128E-2</v>
      </c>
      <c r="BH349" s="26">
        <v>59348</v>
      </c>
      <c r="BI349">
        <f t="shared" si="665"/>
        <v>216</v>
      </c>
      <c r="BJ349" s="4">
        <v>131170</v>
      </c>
      <c r="BK349">
        <f t="shared" si="666"/>
        <v>294</v>
      </c>
      <c r="BL349" s="4">
        <v>97496</v>
      </c>
      <c r="BM349">
        <f t="shared" si="704"/>
        <v>234</v>
      </c>
      <c r="BN349" s="4">
        <v>39234</v>
      </c>
      <c r="BO349">
        <f t="shared" si="705"/>
        <v>102</v>
      </c>
      <c r="BP349" s="4">
        <v>8091</v>
      </c>
      <c r="BQ349">
        <f t="shared" si="706"/>
        <v>30</v>
      </c>
      <c r="BR349" s="8">
        <v>30</v>
      </c>
      <c r="BS349" s="15">
        <f t="shared" si="707"/>
        <v>0</v>
      </c>
      <c r="BT349" s="8">
        <v>258</v>
      </c>
      <c r="BU349" s="15">
        <f t="shared" si="708"/>
        <v>1</v>
      </c>
      <c r="BV349" s="8">
        <v>1127</v>
      </c>
      <c r="BW349" s="15">
        <f t="shared" si="709"/>
        <v>7</v>
      </c>
      <c r="BX349" s="8">
        <v>2779</v>
      </c>
      <c r="BY349" s="15">
        <f t="shared" si="710"/>
        <v>7</v>
      </c>
      <c r="BZ349" s="13">
        <v>1517</v>
      </c>
      <c r="CA349" s="16">
        <f t="shared" si="711"/>
        <v>2</v>
      </c>
    </row>
    <row r="350" spans="1:79" x14ac:dyDescent="0.2">
      <c r="A350" s="1">
        <v>44247</v>
      </c>
      <c r="B350">
        <v>44247</v>
      </c>
      <c r="C350" s="4">
        <v>336037</v>
      </c>
      <c r="D350">
        <f t="shared" si="661"/>
        <v>698</v>
      </c>
      <c r="E350" s="4">
        <v>5727</v>
      </c>
      <c r="F350">
        <f t="shared" si="662"/>
        <v>16</v>
      </c>
      <c r="G350" s="4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>
        <f t="shared" si="672"/>
        <v>84558.882737795662</v>
      </c>
      <c r="S350">
        <f>+IFERROR(G350/3.974,"")</f>
        <v>80478.359335681933</v>
      </c>
      <c r="T350">
        <f t="shared" si="673"/>
        <v>80478.359335681933</v>
      </c>
      <c r="U350">
        <f t="shared" si="674"/>
        <v>2639.4061399094112</v>
      </c>
      <c r="V350" s="4">
        <v>1840361</v>
      </c>
      <c r="W350">
        <f t="shared" si="675"/>
        <v>9031</v>
      </c>
      <c r="X350">
        <f t="shared" si="676"/>
        <v>-1618</v>
      </c>
      <c r="Y350" s="20">
        <f t="shared" si="677"/>
        <v>463100.40261701052</v>
      </c>
      <c r="Z350" s="4">
        <v>1500774</v>
      </c>
      <c r="AA350">
        <f t="shared" si="678"/>
        <v>8333</v>
      </c>
      <c r="AB350" s="17">
        <f t="shared" si="679"/>
        <v>0.81547805023036246</v>
      </c>
      <c r="AC350" s="16">
        <f t="shared" si="680"/>
        <v>-1440</v>
      </c>
      <c r="AD350">
        <f t="shared" si="681"/>
        <v>339587</v>
      </c>
      <c r="AE350">
        <f t="shared" si="682"/>
        <v>698</v>
      </c>
      <c r="AF350" s="17">
        <f t="shared" si="683"/>
        <v>0.18452194976963759</v>
      </c>
      <c r="AG350" s="16">
        <f t="shared" si="684"/>
        <v>-178</v>
      </c>
      <c r="AH350" s="20">
        <f t="shared" si="685"/>
        <v>7.7289336729044408E-2</v>
      </c>
      <c r="AI350" s="20">
        <f t="shared" si="686"/>
        <v>85452.189229994969</v>
      </c>
      <c r="AJ350" s="4">
        <v>8792</v>
      </c>
      <c r="AK350">
        <f t="shared" si="687"/>
        <v>-320</v>
      </c>
      <c r="AL350">
        <f t="shared" si="688"/>
        <v>-3.5118525021949121E-2</v>
      </c>
      <c r="AM350" s="20">
        <f t="shared" si="689"/>
        <v>2212.3804730749871</v>
      </c>
      <c r="AN350" s="20">
        <f t="shared" si="690"/>
        <v>2.6163785535521386E-2</v>
      </c>
      <c r="AO350" s="4">
        <v>353</v>
      </c>
      <c r="AP350">
        <f t="shared" si="658"/>
        <v>-11</v>
      </c>
      <c r="AQ350">
        <f t="shared" si="659"/>
        <v>-3.0219780219780223E-2</v>
      </c>
      <c r="AR350" s="20">
        <f t="shared" si="691"/>
        <v>88.827377956718664</v>
      </c>
      <c r="AS350" s="4">
        <v>1149</v>
      </c>
      <c r="AT350">
        <f t="shared" si="692"/>
        <v>-2</v>
      </c>
      <c r="AU350">
        <f t="shared" si="693"/>
        <v>-1.7376194613379914E-3</v>
      </c>
      <c r="AV350" s="20">
        <f t="shared" si="694"/>
        <v>289.1293407146452</v>
      </c>
      <c r="AW350" s="30">
        <f t="shared" si="695"/>
        <v>3.4192663307909548E-3</v>
      </c>
      <c r="AX350" s="4">
        <v>195</v>
      </c>
      <c r="AY350">
        <f t="shared" si="696"/>
        <v>-11</v>
      </c>
      <c r="AZ350">
        <f t="shared" si="697"/>
        <v>-5.3398058252427161E-2</v>
      </c>
      <c r="BA350" s="20">
        <f t="shared" si="698"/>
        <v>49.068948163059886</v>
      </c>
      <c r="BB350" s="30">
        <f t="shared" si="699"/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 t="shared" si="700"/>
        <v>-344</v>
      </c>
      <c r="BE350" s="30">
        <f t="shared" si="701"/>
        <v>-3.1754823225329964E-2</v>
      </c>
      <c r="BF350" s="20">
        <f t="shared" si="702"/>
        <v>2639.4061399094112</v>
      </c>
      <c r="BG350" s="20">
        <f t="shared" si="703"/>
        <v>3.1213824668116903E-2</v>
      </c>
      <c r="BH350" s="26">
        <v>59499</v>
      </c>
      <c r="BI350">
        <f t="shared" si="665"/>
        <v>151</v>
      </c>
      <c r="BJ350" s="4">
        <v>131423</v>
      </c>
      <c r="BK350">
        <f t="shared" si="666"/>
        <v>253</v>
      </c>
      <c r="BL350" s="4">
        <v>97704</v>
      </c>
      <c r="BM350">
        <f t="shared" si="704"/>
        <v>208</v>
      </c>
      <c r="BN350" s="4">
        <v>39310</v>
      </c>
      <c r="BO350">
        <f t="shared" si="705"/>
        <v>76</v>
      </c>
      <c r="BP350" s="4">
        <v>8101</v>
      </c>
      <c r="BQ350">
        <f t="shared" si="706"/>
        <v>10</v>
      </c>
      <c r="BR350" s="8">
        <v>30</v>
      </c>
      <c r="BS350" s="15">
        <f t="shared" si="707"/>
        <v>0</v>
      </c>
      <c r="BT350" s="8">
        <v>258</v>
      </c>
      <c r="BU350" s="15">
        <f t="shared" si="708"/>
        <v>0</v>
      </c>
      <c r="BV350" s="8">
        <v>1130</v>
      </c>
      <c r="BW350" s="15">
        <f t="shared" si="709"/>
        <v>3</v>
      </c>
      <c r="BX350" s="8">
        <v>2787</v>
      </c>
      <c r="BY350" s="15">
        <f t="shared" si="710"/>
        <v>8</v>
      </c>
      <c r="BZ350" s="13">
        <v>1522</v>
      </c>
      <c r="CA350" s="16">
        <f t="shared" si="711"/>
        <v>5</v>
      </c>
    </row>
    <row r="351" spans="1:79" x14ac:dyDescent="0.2">
      <c r="A351" s="1">
        <v>44248</v>
      </c>
      <c r="B351">
        <v>44248</v>
      </c>
      <c r="C351" s="4">
        <v>336521</v>
      </c>
      <c r="D351">
        <f t="shared" si="661"/>
        <v>484</v>
      </c>
      <c r="E351" s="4">
        <v>5742</v>
      </c>
      <c r="F351">
        <f t="shared" si="662"/>
        <v>15</v>
      </c>
      <c r="G351" s="4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414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>
        <f t="shared" si="669"/>
        <v>1.4382460529952068E-3</v>
      </c>
      <c r="O351">
        <f t="shared" ref="O351:O414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>
        <f t="shared" si="672"/>
        <v>84680.674383492704</v>
      </c>
      <c r="S351">
        <f t="shared" ref="S351:S414" si="714">+IFERROR(E351/3.974,"")</f>
        <v>1444.8917966784095</v>
      </c>
      <c r="T351">
        <f t="shared" si="673"/>
        <v>80691.49471565173</v>
      </c>
      <c r="U351">
        <f t="shared" si="674"/>
        <v>2544.2878711625567</v>
      </c>
      <c r="V351" s="4">
        <v>1846242</v>
      </c>
      <c r="W351">
        <f t="shared" si="675"/>
        <v>5881</v>
      </c>
      <c r="X351">
        <f t="shared" si="676"/>
        <v>-3150</v>
      </c>
      <c r="Y351" s="20">
        <f t="shared" si="677"/>
        <v>464580.2717664821</v>
      </c>
      <c r="Z351" s="4">
        <v>1506171</v>
      </c>
      <c r="AA351">
        <f t="shared" si="678"/>
        <v>5397</v>
      </c>
      <c r="AB351" s="17">
        <f t="shared" si="679"/>
        <v>0.81580367037473955</v>
      </c>
      <c r="AC351" s="16">
        <f t="shared" si="680"/>
        <v>-2936</v>
      </c>
      <c r="AD351">
        <f t="shared" si="681"/>
        <v>340071</v>
      </c>
      <c r="AE351">
        <f t="shared" si="682"/>
        <v>484</v>
      </c>
      <c r="AF351" s="17">
        <f t="shared" si="683"/>
        <v>0.18419632962526039</v>
      </c>
      <c r="AG351" s="16">
        <f t="shared" si="684"/>
        <v>-214</v>
      </c>
      <c r="AH351" s="20">
        <f t="shared" si="685"/>
        <v>8.2298928753613332E-2</v>
      </c>
      <c r="AI351" s="20">
        <f t="shared" si="686"/>
        <v>85573.980875691996</v>
      </c>
      <c r="AJ351" s="4">
        <v>8392</v>
      </c>
      <c r="AK351">
        <f t="shared" si="687"/>
        <v>-400</v>
      </c>
      <c r="AL351">
        <f t="shared" si="688"/>
        <v>-4.5495905368516887E-2</v>
      </c>
      <c r="AM351" s="20">
        <f t="shared" si="689"/>
        <v>2111.7262204328131</v>
      </c>
      <c r="AN351" s="20">
        <f t="shared" si="690"/>
        <v>2.4937522472594578E-2</v>
      </c>
      <c r="AO351" s="4">
        <v>375</v>
      </c>
      <c r="AP351">
        <f t="shared" si="658"/>
        <v>22</v>
      </c>
      <c r="AQ351">
        <f t="shared" si="659"/>
        <v>6.2322946175637384E-2</v>
      </c>
      <c r="AR351" s="20">
        <f t="shared" si="691"/>
        <v>94.363361852038238</v>
      </c>
      <c r="AS351" s="4">
        <v>1143</v>
      </c>
      <c r="AT351">
        <f t="shared" si="692"/>
        <v>-6</v>
      </c>
      <c r="AU351">
        <f t="shared" si="693"/>
        <v>-5.2219321148825326E-3</v>
      </c>
      <c r="AV351" s="20">
        <f t="shared" si="694"/>
        <v>287.61952692501256</v>
      </c>
      <c r="AW351" s="30">
        <f t="shared" si="695"/>
        <v>3.3965190879618212E-3</v>
      </c>
      <c r="AX351" s="4">
        <v>201</v>
      </c>
      <c r="AY351">
        <f t="shared" si="696"/>
        <v>6</v>
      </c>
      <c r="AZ351">
        <f t="shared" si="697"/>
        <v>3.076923076923066E-2</v>
      </c>
      <c r="BA351" s="20">
        <f t="shared" si="698"/>
        <v>50.578761952692496</v>
      </c>
      <c r="BB351" s="30">
        <f t="shared" si="699"/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 t="shared" si="700"/>
        <v>-378</v>
      </c>
      <c r="BE351" s="30">
        <f t="shared" si="701"/>
        <v>-3.6037753837353415E-2</v>
      </c>
      <c r="BF351" s="20">
        <f t="shared" si="702"/>
        <v>2544.2878711625567</v>
      </c>
      <c r="BG351" s="20">
        <f t="shared" si="703"/>
        <v>3.0045673226930861E-2</v>
      </c>
      <c r="BH351" s="26">
        <v>59624</v>
      </c>
      <c r="BI351">
        <f t="shared" si="665"/>
        <v>125</v>
      </c>
      <c r="BJ351" s="4">
        <v>131554</v>
      </c>
      <c r="BK351">
        <f t="shared" si="666"/>
        <v>131</v>
      </c>
      <c r="BL351" s="4">
        <v>97840</v>
      </c>
      <c r="BM351">
        <f t="shared" si="704"/>
        <v>136</v>
      </c>
      <c r="BN351" s="4">
        <v>39379</v>
      </c>
      <c r="BO351">
        <f t="shared" si="705"/>
        <v>69</v>
      </c>
      <c r="BP351" s="4">
        <v>8124</v>
      </c>
      <c r="BQ351">
        <f t="shared" si="706"/>
        <v>23</v>
      </c>
      <c r="BR351" s="8">
        <v>30</v>
      </c>
      <c r="BS351" s="15">
        <f t="shared" si="707"/>
        <v>0</v>
      </c>
      <c r="BT351" s="8">
        <v>258</v>
      </c>
      <c r="BU351" s="15">
        <f t="shared" si="708"/>
        <v>0</v>
      </c>
      <c r="BV351" s="8">
        <v>1132</v>
      </c>
      <c r="BW351" s="15">
        <f t="shared" si="709"/>
        <v>2</v>
      </c>
      <c r="BX351" s="8">
        <v>2794</v>
      </c>
      <c r="BY351" s="15">
        <f t="shared" si="710"/>
        <v>7</v>
      </c>
      <c r="BZ351" s="13">
        <v>1528</v>
      </c>
      <c r="CA351" s="16">
        <f t="shared" si="711"/>
        <v>6</v>
      </c>
    </row>
    <row r="352" spans="1:79" x14ac:dyDescent="0.2">
      <c r="A352" s="1">
        <v>44249</v>
      </c>
      <c r="B352">
        <v>44249</v>
      </c>
      <c r="C352" s="4">
        <v>337087</v>
      </c>
      <c r="D352">
        <f t="shared" si="661"/>
        <v>566</v>
      </c>
      <c r="E352" s="4">
        <v>5756</v>
      </c>
      <c r="F352">
        <f t="shared" si="662"/>
        <v>14</v>
      </c>
      <c r="G352" s="4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>
        <f t="shared" si="672"/>
        <v>84823.10015098138</v>
      </c>
      <c r="S352">
        <f t="shared" si="714"/>
        <v>1448.4146955208857</v>
      </c>
      <c r="T352">
        <f t="shared" si="673"/>
        <v>80885.505787619521</v>
      </c>
      <c r="U352">
        <f t="shared" si="674"/>
        <v>2489.179667840966</v>
      </c>
      <c r="V352" s="4">
        <v>1856433</v>
      </c>
      <c r="W352">
        <f t="shared" si="675"/>
        <v>10191</v>
      </c>
      <c r="X352">
        <f t="shared" si="676"/>
        <v>4310</v>
      </c>
      <c r="Y352" s="20">
        <f t="shared" si="677"/>
        <v>467144.6904881731</v>
      </c>
      <c r="Z352" s="4">
        <v>1515796</v>
      </c>
      <c r="AA352">
        <f t="shared" si="678"/>
        <v>9625</v>
      </c>
      <c r="AB352" s="17">
        <f t="shared" si="679"/>
        <v>0.8165099413768232</v>
      </c>
      <c r="AC352" s="16">
        <f t="shared" si="680"/>
        <v>4228</v>
      </c>
      <c r="AD352">
        <f t="shared" si="681"/>
        <v>340637</v>
      </c>
      <c r="AE352">
        <f t="shared" si="682"/>
        <v>566</v>
      </c>
      <c r="AF352" s="17">
        <f t="shared" si="683"/>
        <v>0.1834900586231768</v>
      </c>
      <c r="AG352" s="16">
        <f t="shared" si="684"/>
        <v>82</v>
      </c>
      <c r="AH352" s="20">
        <f t="shared" si="685"/>
        <v>5.5539201256010202E-2</v>
      </c>
      <c r="AI352" s="20">
        <f t="shared" si="686"/>
        <v>85716.406643180671</v>
      </c>
      <c r="AJ352" s="4">
        <v>8186</v>
      </c>
      <c r="AK352">
        <f t="shared" si="687"/>
        <v>-206</v>
      </c>
      <c r="AL352">
        <f t="shared" si="688"/>
        <v>-2.454718779790277E-2</v>
      </c>
      <c r="AM352" s="20">
        <f t="shared" si="689"/>
        <v>2059.8892803220933</v>
      </c>
      <c r="AN352" s="20">
        <f t="shared" si="690"/>
        <v>2.4284531886426947E-2</v>
      </c>
      <c r="AO352" s="4">
        <v>367</v>
      </c>
      <c r="AP352">
        <f t="shared" si="658"/>
        <v>-8</v>
      </c>
      <c r="AQ352">
        <f t="shared" si="659"/>
        <v>-2.1333333333333315E-2</v>
      </c>
      <c r="AR352" s="20">
        <f t="shared" si="691"/>
        <v>92.350276799194759</v>
      </c>
      <c r="AS352" s="4">
        <v>1144</v>
      </c>
      <c r="AT352">
        <f t="shared" si="692"/>
        <v>1</v>
      </c>
      <c r="AU352">
        <f t="shared" si="693"/>
        <v>8.7489063867018935E-4</v>
      </c>
      <c r="AV352" s="20">
        <f t="shared" si="694"/>
        <v>287.871162556618</v>
      </c>
      <c r="AW352" s="30">
        <f t="shared" si="695"/>
        <v>3.3937826139839272E-3</v>
      </c>
      <c r="AX352" s="4">
        <v>195</v>
      </c>
      <c r="AY352">
        <f t="shared" si="696"/>
        <v>-6</v>
      </c>
      <c r="AZ352">
        <f t="shared" si="697"/>
        <v>-2.9850746268656692E-2</v>
      </c>
      <c r="BA352" s="20">
        <f t="shared" si="698"/>
        <v>49.068948163059886</v>
      </c>
      <c r="BB352" s="30">
        <f t="shared" si="699"/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 t="shared" si="700"/>
        <v>-219</v>
      </c>
      <c r="BE352" s="30">
        <f t="shared" si="701"/>
        <v>-2.1659578676688773E-2</v>
      </c>
      <c r="BF352" s="20">
        <f t="shared" si="702"/>
        <v>2489.179667840966</v>
      </c>
      <c r="BG352" s="20">
        <f t="shared" si="703"/>
        <v>2.9345539875462418E-2</v>
      </c>
      <c r="BH352" s="26">
        <v>59763</v>
      </c>
      <c r="BI352">
        <f t="shared" si="665"/>
        <v>139</v>
      </c>
      <c r="BJ352" s="4">
        <v>131742</v>
      </c>
      <c r="BK352">
        <f t="shared" si="666"/>
        <v>188</v>
      </c>
      <c r="BL352" s="4">
        <v>97967</v>
      </c>
      <c r="BM352">
        <f t="shared" si="704"/>
        <v>127</v>
      </c>
      <c r="BN352" s="4">
        <v>39469</v>
      </c>
      <c r="BO352">
        <f t="shared" si="705"/>
        <v>90</v>
      </c>
      <c r="BP352" s="4">
        <v>8146</v>
      </c>
      <c r="BQ352">
        <f t="shared" si="706"/>
        <v>22</v>
      </c>
      <c r="BR352" s="8">
        <v>30</v>
      </c>
      <c r="BS352" s="15">
        <f t="shared" si="707"/>
        <v>0</v>
      </c>
      <c r="BT352" s="8">
        <v>258</v>
      </c>
      <c r="BU352" s="15">
        <f t="shared" si="708"/>
        <v>0</v>
      </c>
      <c r="BV352" s="8">
        <v>1133</v>
      </c>
      <c r="BW352" s="15">
        <f t="shared" si="709"/>
        <v>1</v>
      </c>
      <c r="BX352" s="8">
        <v>2803</v>
      </c>
      <c r="BY352" s="15">
        <f t="shared" si="710"/>
        <v>9</v>
      </c>
      <c r="BZ352" s="13">
        <v>1532</v>
      </c>
      <c r="CA352" s="16">
        <f t="shared" si="711"/>
        <v>4</v>
      </c>
    </row>
    <row r="353" spans="1:79" x14ac:dyDescent="0.2">
      <c r="A353" s="1">
        <v>44250</v>
      </c>
      <c r="B353">
        <v>44250</v>
      </c>
      <c r="C353" s="4">
        <v>337805</v>
      </c>
      <c r="D353">
        <f t="shared" si="661"/>
        <v>718</v>
      </c>
      <c r="E353" s="4">
        <v>5772</v>
      </c>
      <c r="F353">
        <f t="shared" si="662"/>
        <v>16</v>
      </c>
      <c r="G353" s="4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>
        <f t="shared" si="672"/>
        <v>85003.774534474083</v>
      </c>
      <c r="S353">
        <f t="shared" si="714"/>
        <v>1452.4408656265728</v>
      </c>
      <c r="T353">
        <f t="shared" si="673"/>
        <v>81086.562657272269</v>
      </c>
      <c r="U353">
        <f t="shared" si="674"/>
        <v>2464.7710115752388</v>
      </c>
      <c r="V353" s="4">
        <v>1865709</v>
      </c>
      <c r="W353">
        <f t="shared" si="675"/>
        <v>9276</v>
      </c>
      <c r="X353">
        <f t="shared" si="676"/>
        <v>-915</v>
      </c>
      <c r="Y353" s="20">
        <f t="shared" si="677"/>
        <v>469478.8626069451</v>
      </c>
      <c r="Z353" s="4">
        <v>1524354</v>
      </c>
      <c r="AA353">
        <f t="shared" si="678"/>
        <v>8558</v>
      </c>
      <c r="AB353" s="17">
        <f t="shared" si="679"/>
        <v>0.81703738364342993</v>
      </c>
      <c r="AC353" s="16">
        <f t="shared" si="680"/>
        <v>-1067</v>
      </c>
      <c r="AD353">
        <f t="shared" si="681"/>
        <v>341355</v>
      </c>
      <c r="AE353">
        <f t="shared" si="682"/>
        <v>718</v>
      </c>
      <c r="AF353" s="17">
        <f t="shared" si="683"/>
        <v>0.18296261635657007</v>
      </c>
      <c r="AG353" s="16">
        <f t="shared" si="684"/>
        <v>152</v>
      </c>
      <c r="AH353" s="20">
        <f t="shared" si="685"/>
        <v>7.7404053471323842E-2</v>
      </c>
      <c r="AI353" s="20">
        <f t="shared" si="686"/>
        <v>85897.081026673375</v>
      </c>
      <c r="AJ353" s="4">
        <v>8163</v>
      </c>
      <c r="AK353">
        <f t="shared" si="687"/>
        <v>-23</v>
      </c>
      <c r="AL353">
        <f t="shared" si="688"/>
        <v>-2.8096750549718719E-3</v>
      </c>
      <c r="AM353" s="20">
        <f t="shared" si="689"/>
        <v>2054.1016607951683</v>
      </c>
      <c r="AN353" s="20">
        <f t="shared" si="690"/>
        <v>2.4164828821361437E-2</v>
      </c>
      <c r="AO353" s="4">
        <v>336</v>
      </c>
      <c r="AP353">
        <f t="shared" si="658"/>
        <v>-31</v>
      </c>
      <c r="AQ353">
        <f t="shared" si="659"/>
        <v>-8.4468664850136266E-2</v>
      </c>
      <c r="AR353" s="20">
        <f t="shared" si="691"/>
        <v>84.549572219426267</v>
      </c>
      <c r="AS353" s="4">
        <v>1115</v>
      </c>
      <c r="AT353">
        <f t="shared" si="692"/>
        <v>-29</v>
      </c>
      <c r="AU353">
        <f t="shared" si="693"/>
        <v>-2.534965034965031E-2</v>
      </c>
      <c r="AV353" s="20">
        <f t="shared" si="694"/>
        <v>280.5737292400604</v>
      </c>
      <c r="AW353" s="30">
        <f t="shared" si="695"/>
        <v>3.3007208300646824E-3</v>
      </c>
      <c r="AX353" s="4">
        <v>181</v>
      </c>
      <c r="AY353">
        <f t="shared" si="696"/>
        <v>-14</v>
      </c>
      <c r="AZ353">
        <f t="shared" si="697"/>
        <v>-7.1794871794871762E-2</v>
      </c>
      <c r="BA353" s="20">
        <f t="shared" si="698"/>
        <v>45.546049320583791</v>
      </c>
      <c r="BB353" s="30">
        <f t="shared" si="699"/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 t="shared" si="700"/>
        <v>-97</v>
      </c>
      <c r="BE353" s="30">
        <f t="shared" si="701"/>
        <v>-9.8059037606146315E-3</v>
      </c>
      <c r="BF353" s="20">
        <f t="shared" si="702"/>
        <v>2464.7710115752388</v>
      </c>
      <c r="BG353" s="20">
        <f t="shared" si="703"/>
        <v>2.8996018412989742E-2</v>
      </c>
      <c r="BH353" s="26">
        <v>59904</v>
      </c>
      <c r="BI353">
        <f t="shared" si="665"/>
        <v>141</v>
      </c>
      <c r="BJ353" s="4">
        <v>132007</v>
      </c>
      <c r="BK353">
        <f t="shared" si="666"/>
        <v>265</v>
      </c>
      <c r="BL353" s="4">
        <v>98181</v>
      </c>
      <c r="BM353">
        <f t="shared" si="704"/>
        <v>214</v>
      </c>
      <c r="BN353" s="4">
        <v>39554</v>
      </c>
      <c r="BO353">
        <f t="shared" si="705"/>
        <v>85</v>
      </c>
      <c r="BP353" s="4">
        <v>8159</v>
      </c>
      <c r="BQ353">
        <f t="shared" si="706"/>
        <v>13</v>
      </c>
      <c r="BR353" s="8">
        <v>30</v>
      </c>
      <c r="BS353" s="15">
        <f t="shared" si="707"/>
        <v>0</v>
      </c>
      <c r="BT353" s="8">
        <v>258</v>
      </c>
      <c r="BU353" s="15">
        <f t="shared" si="708"/>
        <v>0</v>
      </c>
      <c r="BV353" s="8">
        <v>1137</v>
      </c>
      <c r="BW353" s="15">
        <f t="shared" si="709"/>
        <v>4</v>
      </c>
      <c r="BX353" s="8">
        <v>2811</v>
      </c>
      <c r="BY353" s="15">
        <f t="shared" si="710"/>
        <v>8</v>
      </c>
      <c r="BZ353" s="13">
        <v>1536</v>
      </c>
      <c r="CA353" s="16">
        <f t="shared" si="711"/>
        <v>4</v>
      </c>
    </row>
    <row r="354" spans="1:79" x14ac:dyDescent="0.2">
      <c r="A354" s="1">
        <v>44251</v>
      </c>
      <c r="B354">
        <v>44251</v>
      </c>
      <c r="C354" s="4">
        <v>338701</v>
      </c>
      <c r="D354">
        <f t="shared" si="661"/>
        <v>896</v>
      </c>
      <c r="E354" s="4">
        <v>5789</v>
      </c>
      <c r="F354">
        <f t="shared" si="662"/>
        <v>17</v>
      </c>
      <c r="G354" s="4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>
        <f t="shared" si="672"/>
        <v>85229.240060392549</v>
      </c>
      <c r="S354">
        <f t="shared" si="714"/>
        <v>1456.718671363865</v>
      </c>
      <c r="T354">
        <f t="shared" si="673"/>
        <v>81349.521892299948</v>
      </c>
      <c r="U354">
        <f t="shared" si="674"/>
        <v>2422.9994967287366</v>
      </c>
      <c r="V354" s="4">
        <v>1875787</v>
      </c>
      <c r="W354">
        <f t="shared" si="675"/>
        <v>10078</v>
      </c>
      <c r="X354">
        <f t="shared" si="676"/>
        <v>802</v>
      </c>
      <c r="Y354" s="20">
        <f t="shared" si="677"/>
        <v>472014.84650226467</v>
      </c>
      <c r="Z354" s="4">
        <v>1533536</v>
      </c>
      <c r="AA354">
        <f t="shared" si="678"/>
        <v>9182</v>
      </c>
      <c r="AB354" s="17">
        <f t="shared" si="679"/>
        <v>0.81754271673702827</v>
      </c>
      <c r="AC354" s="16">
        <f t="shared" si="680"/>
        <v>624</v>
      </c>
      <c r="AD354">
        <f t="shared" si="681"/>
        <v>342251</v>
      </c>
      <c r="AE354">
        <f t="shared" si="682"/>
        <v>896</v>
      </c>
      <c r="AF354" s="17">
        <f t="shared" si="683"/>
        <v>0.18245728326297175</v>
      </c>
      <c r="AG354" s="16">
        <f t="shared" si="684"/>
        <v>178</v>
      </c>
      <c r="AH354" s="20">
        <f t="shared" si="685"/>
        <v>8.890652907322881E-2</v>
      </c>
      <c r="AI354" s="20">
        <f t="shared" si="686"/>
        <v>86122.546552591841</v>
      </c>
      <c r="AJ354" s="4">
        <v>8072</v>
      </c>
      <c r="AK354">
        <f t="shared" si="687"/>
        <v>-91</v>
      </c>
      <c r="AL354">
        <f t="shared" si="688"/>
        <v>-1.1147862305524892E-2</v>
      </c>
      <c r="AM354" s="20">
        <f t="shared" si="689"/>
        <v>2031.2028183190739</v>
      </c>
      <c r="AN354" s="20">
        <f t="shared" si="690"/>
        <v>2.3832229606644207E-2</v>
      </c>
      <c r="AO354" s="4">
        <v>349</v>
      </c>
      <c r="AP354">
        <f t="shared" si="658"/>
        <v>13</v>
      </c>
      <c r="AQ354">
        <f t="shared" si="659"/>
        <v>3.8690476190476275E-2</v>
      </c>
      <c r="AR354" s="20">
        <f t="shared" si="691"/>
        <v>87.820835430296924</v>
      </c>
      <c r="AS354" s="4">
        <v>1031</v>
      </c>
      <c r="AT354">
        <f t="shared" si="692"/>
        <v>-84</v>
      </c>
      <c r="AU354">
        <f t="shared" si="693"/>
        <v>-7.5336322869955175E-2</v>
      </c>
      <c r="AV354" s="20">
        <f t="shared" si="694"/>
        <v>259.4363361852038</v>
      </c>
      <c r="AW354" s="30">
        <f t="shared" si="695"/>
        <v>3.0439827458436791E-3</v>
      </c>
      <c r="AX354" s="4">
        <v>177</v>
      </c>
      <c r="AY354">
        <f t="shared" si="696"/>
        <v>-4</v>
      </c>
      <c r="AZ354">
        <f t="shared" si="697"/>
        <v>-2.2099447513812209E-2</v>
      </c>
      <c r="BA354" s="20">
        <f t="shared" si="698"/>
        <v>44.539506794162051</v>
      </c>
      <c r="BB354" s="30">
        <f t="shared" si="699"/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 t="shared" si="700"/>
        <v>-166</v>
      </c>
      <c r="BE354" s="30">
        <f t="shared" si="701"/>
        <v>-1.6947422154160341E-2</v>
      </c>
      <c r="BF354" s="20">
        <f t="shared" si="702"/>
        <v>2422.9994967287366</v>
      </c>
      <c r="BG354" s="20">
        <f t="shared" si="703"/>
        <v>2.8429204519620551E-2</v>
      </c>
      <c r="BH354" s="26">
        <v>60098</v>
      </c>
      <c r="BI354">
        <f t="shared" si="665"/>
        <v>194</v>
      </c>
      <c r="BJ354" s="4">
        <v>132320</v>
      </c>
      <c r="BK354">
        <f t="shared" si="666"/>
        <v>313</v>
      </c>
      <c r="BL354" s="4">
        <v>98442</v>
      </c>
      <c r="BM354">
        <f t="shared" si="704"/>
        <v>261</v>
      </c>
      <c r="BN354" s="4">
        <v>39663</v>
      </c>
      <c r="BO354">
        <f t="shared" si="705"/>
        <v>109</v>
      </c>
      <c r="BP354" s="4">
        <v>8178</v>
      </c>
      <c r="BQ354">
        <f t="shared" si="706"/>
        <v>19</v>
      </c>
      <c r="BR354" s="8">
        <v>30</v>
      </c>
      <c r="BS354" s="15">
        <f t="shared" si="707"/>
        <v>0</v>
      </c>
      <c r="BT354" s="8">
        <v>258</v>
      </c>
      <c r="BU354" s="15">
        <f t="shared" si="708"/>
        <v>0</v>
      </c>
      <c r="BV354" s="8">
        <v>1141</v>
      </c>
      <c r="BW354" s="15">
        <f t="shared" si="709"/>
        <v>4</v>
      </c>
      <c r="BX354" s="8">
        <v>2817</v>
      </c>
      <c r="BY354" s="15">
        <f t="shared" si="710"/>
        <v>6</v>
      </c>
      <c r="BZ354" s="13">
        <v>1543</v>
      </c>
      <c r="CA354" s="16">
        <f t="shared" si="711"/>
        <v>7</v>
      </c>
    </row>
    <row r="355" spans="1:79" x14ac:dyDescent="0.2">
      <c r="A355" s="1">
        <v>44252</v>
      </c>
      <c r="B355">
        <v>44252</v>
      </c>
      <c r="C355" s="4">
        <v>339383</v>
      </c>
      <c r="D355">
        <f t="shared" si="661"/>
        <v>682</v>
      </c>
      <c r="E355" s="4">
        <v>5810</v>
      </c>
      <c r="F355">
        <f t="shared" si="662"/>
        <v>21</v>
      </c>
      <c r="G355" s="4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>
        <f t="shared" si="672"/>
        <v>85400.855561147459</v>
      </c>
      <c r="S355">
        <f t="shared" si="714"/>
        <v>1462.0030196275791</v>
      </c>
      <c r="T355">
        <f t="shared" si="673"/>
        <v>81569.199798691494</v>
      </c>
      <c r="U355">
        <f t="shared" si="674"/>
        <v>2369.6527428283844</v>
      </c>
      <c r="V355" s="4">
        <v>1885696</v>
      </c>
      <c r="W355">
        <f t="shared" si="675"/>
        <v>9909</v>
      </c>
      <c r="X355">
        <f t="shared" si="676"/>
        <v>-169</v>
      </c>
      <c r="Y355" s="20">
        <f t="shared" si="677"/>
        <v>474508.30397584295</v>
      </c>
      <c r="Z355" s="4">
        <v>1542763</v>
      </c>
      <c r="AA355">
        <f t="shared" si="678"/>
        <v>9227</v>
      </c>
      <c r="AB355" s="17">
        <f t="shared" si="679"/>
        <v>0.81813982741650826</v>
      </c>
      <c r="AC355" s="16">
        <f t="shared" si="680"/>
        <v>45</v>
      </c>
      <c r="AD355">
        <f t="shared" si="681"/>
        <v>342933</v>
      </c>
      <c r="AE355">
        <f t="shared" si="682"/>
        <v>682</v>
      </c>
      <c r="AF355" s="17">
        <f t="shared" si="683"/>
        <v>0.18186017258349171</v>
      </c>
      <c r="AG355" s="16">
        <f t="shared" si="684"/>
        <v>-214</v>
      </c>
      <c r="AH355" s="20">
        <f t="shared" si="685"/>
        <v>6.8826319507518413E-2</v>
      </c>
      <c r="AI355" s="20">
        <f t="shared" si="686"/>
        <v>86294.16205334675</v>
      </c>
      <c r="AJ355" s="4">
        <v>7888</v>
      </c>
      <c r="AK355">
        <f t="shared" si="687"/>
        <v>-184</v>
      </c>
      <c r="AL355">
        <f t="shared" si="688"/>
        <v>-2.2794846382557021E-2</v>
      </c>
      <c r="AM355" s="20">
        <f t="shared" si="689"/>
        <v>1984.9018621036737</v>
      </c>
      <c r="AN355" s="20">
        <f t="shared" si="690"/>
        <v>2.3242177716621043E-2</v>
      </c>
      <c r="AO355" s="4">
        <v>341</v>
      </c>
      <c r="AP355">
        <f t="shared" si="658"/>
        <v>-8</v>
      </c>
      <c r="AQ355">
        <f t="shared" si="659"/>
        <v>-2.2922636103151817E-2</v>
      </c>
      <c r="AR355" s="20">
        <f t="shared" si="691"/>
        <v>85.807750377453445</v>
      </c>
      <c r="AS355" s="4">
        <v>1016</v>
      </c>
      <c r="AT355">
        <f t="shared" si="692"/>
        <v>-15</v>
      </c>
      <c r="AU355">
        <f t="shared" si="693"/>
        <v>-1.4548981571290032E-2</v>
      </c>
      <c r="AV355" s="20">
        <f t="shared" si="694"/>
        <v>255.66180171112228</v>
      </c>
      <c r="AW355" s="30">
        <f t="shared" si="695"/>
        <v>2.993667920903522E-3</v>
      </c>
      <c r="AX355" s="4">
        <v>172</v>
      </c>
      <c r="AY355">
        <f t="shared" si="696"/>
        <v>-5</v>
      </c>
      <c r="AZ355">
        <f t="shared" si="697"/>
        <v>-2.8248587570621431E-2</v>
      </c>
      <c r="BA355" s="20">
        <f t="shared" si="698"/>
        <v>43.281328636134873</v>
      </c>
      <c r="BB355" s="30">
        <f t="shared" si="699"/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 t="shared" si="700"/>
        <v>-212</v>
      </c>
      <c r="BE355" s="30">
        <f t="shared" si="701"/>
        <v>-2.2016824176965377E-2</v>
      </c>
      <c r="BF355" s="20">
        <f t="shared" si="702"/>
        <v>2369.6527428283844</v>
      </c>
      <c r="BG355" s="20">
        <f t="shared" si="703"/>
        <v>2.774741221569731E-2</v>
      </c>
      <c r="BH355" s="26">
        <v>60247</v>
      </c>
      <c r="BI355">
        <f t="shared" si="665"/>
        <v>149</v>
      </c>
      <c r="BJ355" s="4">
        <v>132558</v>
      </c>
      <c r="BK355">
        <f t="shared" si="666"/>
        <v>238</v>
      </c>
      <c r="BL355" s="4">
        <v>98634</v>
      </c>
      <c r="BM355">
        <f t="shared" si="704"/>
        <v>192</v>
      </c>
      <c r="BN355" s="4">
        <v>39752</v>
      </c>
      <c r="BO355">
        <f t="shared" si="705"/>
        <v>89</v>
      </c>
      <c r="BP355" s="4">
        <v>8192</v>
      </c>
      <c r="BQ355">
        <f t="shared" si="706"/>
        <v>14</v>
      </c>
      <c r="BR355" s="8">
        <v>30</v>
      </c>
      <c r="BS355" s="15">
        <f t="shared" si="707"/>
        <v>0</v>
      </c>
      <c r="BT355" s="8">
        <v>259</v>
      </c>
      <c r="BU355" s="15">
        <f t="shared" si="708"/>
        <v>1</v>
      </c>
      <c r="BV355" s="8">
        <v>1146</v>
      </c>
      <c r="BW355" s="15">
        <f t="shared" si="709"/>
        <v>5</v>
      </c>
      <c r="BX355" s="8">
        <v>2827</v>
      </c>
      <c r="BY355" s="15">
        <f t="shared" si="710"/>
        <v>10</v>
      </c>
      <c r="BZ355" s="13">
        <v>1548</v>
      </c>
      <c r="CA355" s="16">
        <f t="shared" si="711"/>
        <v>5</v>
      </c>
    </row>
    <row r="356" spans="1:79" x14ac:dyDescent="0.2">
      <c r="A356" s="1">
        <v>44253</v>
      </c>
      <c r="B356">
        <v>44253</v>
      </c>
      <c r="C356" s="4">
        <v>339781</v>
      </c>
      <c r="D356">
        <f t="shared" si="661"/>
        <v>398</v>
      </c>
      <c r="E356" s="4">
        <v>5820</v>
      </c>
      <c r="F356">
        <f t="shared" si="662"/>
        <v>10</v>
      </c>
      <c r="G356" s="4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>
        <f t="shared" si="672"/>
        <v>85501.006542526418</v>
      </c>
      <c r="S356">
        <f t="shared" si="714"/>
        <v>1464.5193759436336</v>
      </c>
      <c r="T356">
        <f t="shared" si="673"/>
        <v>81740.31202818318</v>
      </c>
      <c r="U356">
        <f t="shared" si="674"/>
        <v>2296.1751383995975</v>
      </c>
      <c r="V356" s="4">
        <v>1891638</v>
      </c>
      <c r="W356">
        <f t="shared" si="675"/>
        <v>5942</v>
      </c>
      <c r="X356">
        <f t="shared" si="676"/>
        <v>-3967</v>
      </c>
      <c r="Y356" s="20">
        <f t="shared" si="677"/>
        <v>476003.52289884246</v>
      </c>
      <c r="Z356" s="4">
        <v>1548307</v>
      </c>
      <c r="AA356">
        <f t="shared" si="678"/>
        <v>5544</v>
      </c>
      <c r="AB356" s="17">
        <f t="shared" si="679"/>
        <v>0.81850068564915701</v>
      </c>
      <c r="AC356" s="16">
        <f t="shared" si="680"/>
        <v>-3683</v>
      </c>
      <c r="AD356">
        <f t="shared" si="681"/>
        <v>343331</v>
      </c>
      <c r="AE356">
        <f t="shared" si="682"/>
        <v>398</v>
      </c>
      <c r="AF356" s="17">
        <f t="shared" si="683"/>
        <v>0.18149931435084302</v>
      </c>
      <c r="AG356" s="16">
        <f t="shared" si="684"/>
        <v>-284</v>
      </c>
      <c r="AH356" s="20">
        <f t="shared" si="685"/>
        <v>6.6980814540558736E-2</v>
      </c>
      <c r="AI356" s="20">
        <f t="shared" si="686"/>
        <v>86394.31303472571</v>
      </c>
      <c r="AJ356" s="4">
        <v>7620</v>
      </c>
      <c r="AK356">
        <f t="shared" si="687"/>
        <v>-268</v>
      </c>
      <c r="AL356">
        <f t="shared" si="688"/>
        <v>-3.3975659229208977E-2</v>
      </c>
      <c r="AM356" s="20">
        <f t="shared" si="689"/>
        <v>1917.4635128334171</v>
      </c>
      <c r="AN356" s="20">
        <f t="shared" si="690"/>
        <v>2.242620982338624E-2</v>
      </c>
      <c r="AO356" s="4">
        <v>352</v>
      </c>
      <c r="AP356">
        <f t="shared" si="658"/>
        <v>11</v>
      </c>
      <c r="AQ356">
        <f t="shared" si="659"/>
        <v>3.2258064516129004E-2</v>
      </c>
      <c r="AR356" s="20">
        <f t="shared" si="691"/>
        <v>88.575742325113225</v>
      </c>
      <c r="AS356" s="4">
        <v>986</v>
      </c>
      <c r="AT356">
        <f t="shared" si="692"/>
        <v>-30</v>
      </c>
      <c r="AU356">
        <f t="shared" si="693"/>
        <v>-2.9527559055118058E-2</v>
      </c>
      <c r="AV356" s="20">
        <f t="shared" si="694"/>
        <v>248.11273276295921</v>
      </c>
      <c r="AW356" s="30">
        <f t="shared" si="695"/>
        <v>2.9018691451258311E-3</v>
      </c>
      <c r="AX356" s="4">
        <v>167</v>
      </c>
      <c r="AY356">
        <f t="shared" si="696"/>
        <v>-5</v>
      </c>
      <c r="AZ356">
        <f t="shared" si="697"/>
        <v>-2.9069767441860517E-2</v>
      </c>
      <c r="BA356" s="20">
        <f t="shared" si="698"/>
        <v>42.023150478107695</v>
      </c>
      <c r="BB356" s="30">
        <f t="shared" si="699"/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 t="shared" si="700"/>
        <v>-292</v>
      </c>
      <c r="BE356" s="30">
        <f t="shared" si="701"/>
        <v>-3.1007751937984551E-2</v>
      </c>
      <c r="BF356" s="20">
        <f t="shared" si="702"/>
        <v>2296.1751383995975</v>
      </c>
      <c r="BG356" s="20">
        <f t="shared" si="703"/>
        <v>2.6855533417112786E-2</v>
      </c>
      <c r="BH356" s="26">
        <v>60350</v>
      </c>
      <c r="BI356">
        <f t="shared" si="665"/>
        <v>103</v>
      </c>
      <c r="BJ356" s="4">
        <v>132690</v>
      </c>
      <c r="BK356">
        <f t="shared" si="666"/>
        <v>132</v>
      </c>
      <c r="BL356" s="4">
        <v>98737</v>
      </c>
      <c r="BM356">
        <f t="shared" si="704"/>
        <v>103</v>
      </c>
      <c r="BN356" s="4">
        <v>39804</v>
      </c>
      <c r="BO356">
        <f t="shared" si="705"/>
        <v>52</v>
      </c>
      <c r="BP356" s="4">
        <v>8200</v>
      </c>
      <c r="BQ356">
        <f t="shared" si="706"/>
        <v>8</v>
      </c>
      <c r="BR356" s="8">
        <v>30</v>
      </c>
      <c r="BS356" s="15">
        <f t="shared" si="707"/>
        <v>0</v>
      </c>
      <c r="BT356" s="8">
        <v>260</v>
      </c>
      <c r="BU356" s="15">
        <f t="shared" si="708"/>
        <v>1</v>
      </c>
      <c r="BV356" s="8">
        <v>1150</v>
      </c>
      <c r="BW356" s="15">
        <f t="shared" si="709"/>
        <v>4</v>
      </c>
      <c r="BX356" s="8">
        <v>2831</v>
      </c>
      <c r="BY356" s="15">
        <f t="shared" si="710"/>
        <v>4</v>
      </c>
      <c r="BZ356" s="13">
        <v>1549</v>
      </c>
      <c r="CA356" s="16">
        <f t="shared" si="711"/>
        <v>1</v>
      </c>
    </row>
    <row r="357" spans="1:79" x14ac:dyDescent="0.2">
      <c r="A357" s="1">
        <v>44254</v>
      </c>
      <c r="B357">
        <v>44254</v>
      </c>
      <c r="C357" s="4">
        <v>340445</v>
      </c>
      <c r="D357">
        <f t="shared" si="661"/>
        <v>664</v>
      </c>
      <c r="E357" s="4">
        <v>5831</v>
      </c>
      <c r="F357">
        <f t="shared" si="662"/>
        <v>11</v>
      </c>
      <c r="G357" s="4">
        <v>325491</v>
      </c>
      <c r="H357">
        <f t="shared" si="663"/>
        <v>655</v>
      </c>
      <c r="I357">
        <f t="shared" si="660"/>
        <v>9123</v>
      </c>
      <c r="J357">
        <f t="shared" ref="J357:J420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>
        <f t="shared" si="672"/>
        <v>85668.092601912431</v>
      </c>
      <c r="S357">
        <f t="shared" si="714"/>
        <v>1467.2873678912933</v>
      </c>
      <c r="T357">
        <f t="shared" si="673"/>
        <v>81905.133366884751</v>
      </c>
      <c r="U357">
        <f t="shared" si="674"/>
        <v>2295.6718671363865</v>
      </c>
      <c r="V357" s="4">
        <v>1903339</v>
      </c>
      <c r="W357">
        <f t="shared" si="675"/>
        <v>11701</v>
      </c>
      <c r="X357">
        <f t="shared" si="676"/>
        <v>5759</v>
      </c>
      <c r="Y357" s="20">
        <f t="shared" si="677"/>
        <v>478947.91142425768</v>
      </c>
      <c r="Z357" s="4">
        <v>1559344</v>
      </c>
      <c r="AA357">
        <f t="shared" si="678"/>
        <v>11037</v>
      </c>
      <c r="AB357" s="17">
        <f t="shared" si="679"/>
        <v>0.81926761338889187</v>
      </c>
      <c r="AC357" s="16">
        <f t="shared" si="680"/>
        <v>5493</v>
      </c>
      <c r="AD357">
        <f t="shared" si="681"/>
        <v>343995</v>
      </c>
      <c r="AE357">
        <f t="shared" si="682"/>
        <v>664</v>
      </c>
      <c r="AF357" s="17">
        <f t="shared" si="683"/>
        <v>0.18073238661110816</v>
      </c>
      <c r="AG357" s="16">
        <f t="shared" si="684"/>
        <v>266</v>
      </c>
      <c r="AH357" s="20">
        <f t="shared" si="685"/>
        <v>5.6747286556704558E-2</v>
      </c>
      <c r="AI357" s="20">
        <f t="shared" si="686"/>
        <v>86561.399094111723</v>
      </c>
      <c r="AJ357" s="4">
        <v>7659</v>
      </c>
      <c r="AK357">
        <f t="shared" si="687"/>
        <v>39</v>
      </c>
      <c r="AL357">
        <f t="shared" si="688"/>
        <v>5.1181102362205522E-3</v>
      </c>
      <c r="AM357" s="20">
        <f t="shared" si="689"/>
        <v>1927.2773024660291</v>
      </c>
      <c r="AN357" s="20">
        <f t="shared" si="690"/>
        <v>2.2497025951328409E-2</v>
      </c>
      <c r="AO357" s="4">
        <v>328</v>
      </c>
      <c r="AP357">
        <f t="shared" si="658"/>
        <v>-24</v>
      </c>
      <c r="AQ357">
        <f t="shared" si="659"/>
        <v>-6.8181818181818232E-2</v>
      </c>
      <c r="AR357" s="20">
        <f t="shared" si="691"/>
        <v>82.536487166582788</v>
      </c>
      <c r="AS357" s="4">
        <v>968</v>
      </c>
      <c r="AT357">
        <f t="shared" si="692"/>
        <v>-18</v>
      </c>
      <c r="AU357">
        <f t="shared" si="693"/>
        <v>-1.8255578093306246E-2</v>
      </c>
      <c r="AV357" s="20">
        <f t="shared" si="694"/>
        <v>243.58329139406138</v>
      </c>
      <c r="AW357" s="30">
        <f t="shared" si="695"/>
        <v>2.8433373966426294E-3</v>
      </c>
      <c r="AX357" s="4">
        <v>168</v>
      </c>
      <c r="AY357">
        <f t="shared" si="696"/>
        <v>1</v>
      </c>
      <c r="AZ357">
        <f t="shared" si="697"/>
        <v>5.9880239520957446E-3</v>
      </c>
      <c r="BA357" s="20">
        <f t="shared" si="698"/>
        <v>42.274786109713133</v>
      </c>
      <c r="BB357" s="30">
        <f t="shared" si="699"/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 t="shared" si="700"/>
        <v>-2</v>
      </c>
      <c r="BE357" s="30">
        <f t="shared" si="701"/>
        <v>-2.1917808219173995E-4</v>
      </c>
      <c r="BF357" s="20">
        <f t="shared" si="702"/>
        <v>2295.6718671363865</v>
      </c>
      <c r="BG357" s="20">
        <f t="shared" si="703"/>
        <v>2.6797280030548255E-2</v>
      </c>
      <c r="BH357" s="26">
        <v>60516</v>
      </c>
      <c r="BI357">
        <f t="shared" si="665"/>
        <v>166</v>
      </c>
      <c r="BJ357" s="4">
        <v>132922</v>
      </c>
      <c r="BK357">
        <f t="shared" si="666"/>
        <v>232</v>
      </c>
      <c r="BL357" s="4">
        <v>98912</v>
      </c>
      <c r="BM357">
        <f t="shared" si="704"/>
        <v>175</v>
      </c>
      <c r="BN357" s="4">
        <v>39881</v>
      </c>
      <c r="BO357">
        <f t="shared" si="705"/>
        <v>77</v>
      </c>
      <c r="BP357" s="4">
        <v>8214</v>
      </c>
      <c r="BQ357">
        <f t="shared" si="706"/>
        <v>14</v>
      </c>
      <c r="BR357" s="8">
        <v>30</v>
      </c>
      <c r="BS357" s="15">
        <f t="shared" si="707"/>
        <v>0</v>
      </c>
      <c r="BT357" s="8">
        <v>261</v>
      </c>
      <c r="BU357" s="15">
        <f t="shared" si="708"/>
        <v>1</v>
      </c>
      <c r="BV357" s="8">
        <v>1153</v>
      </c>
      <c r="BW357" s="15">
        <f t="shared" si="709"/>
        <v>3</v>
      </c>
      <c r="BX357" s="8">
        <v>2835</v>
      </c>
      <c r="BY357" s="15">
        <f t="shared" si="710"/>
        <v>4</v>
      </c>
      <c r="BZ357" s="13">
        <v>1552</v>
      </c>
      <c r="CA357" s="16">
        <f t="shared" si="711"/>
        <v>3</v>
      </c>
    </row>
    <row r="358" spans="1:79" x14ac:dyDescent="0.2">
      <c r="A358" s="1">
        <v>44255</v>
      </c>
      <c r="B358">
        <v>44255</v>
      </c>
      <c r="C358" s="4">
        <v>340915</v>
      </c>
      <c r="D358">
        <f t="shared" si="661"/>
        <v>470</v>
      </c>
      <c r="E358" s="4">
        <v>5845</v>
      </c>
      <c r="F358">
        <f t="shared" si="662"/>
        <v>14</v>
      </c>
      <c r="G358" s="4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>
        <f t="shared" si="672"/>
        <v>85786.361348766979</v>
      </c>
      <c r="S358">
        <f t="shared" si="714"/>
        <v>1470.8102667337694</v>
      </c>
      <c r="T358">
        <f t="shared" si="673"/>
        <v>82086.814292903873</v>
      </c>
      <c r="U358">
        <f t="shared" si="674"/>
        <v>2228.7367891293407</v>
      </c>
      <c r="V358" s="4">
        <v>1908448</v>
      </c>
      <c r="W358">
        <f t="shared" si="675"/>
        <v>5109</v>
      </c>
      <c r="X358">
        <f t="shared" si="676"/>
        <v>-6592</v>
      </c>
      <c r="Y358" s="20">
        <f t="shared" si="677"/>
        <v>480233.51786612981</v>
      </c>
      <c r="Z358" s="4">
        <v>1563983</v>
      </c>
      <c r="AA358">
        <f t="shared" si="678"/>
        <v>4639</v>
      </c>
      <c r="AB358" s="17">
        <f t="shared" si="679"/>
        <v>0.81950516859772971</v>
      </c>
      <c r="AC358" s="16">
        <f t="shared" si="680"/>
        <v>-6398</v>
      </c>
      <c r="AD358">
        <f t="shared" si="681"/>
        <v>344465</v>
      </c>
      <c r="AE358">
        <f t="shared" si="682"/>
        <v>470</v>
      </c>
      <c r="AF358" s="17">
        <f t="shared" si="683"/>
        <v>0.18049483140227032</v>
      </c>
      <c r="AG358" s="16">
        <f t="shared" si="684"/>
        <v>-194</v>
      </c>
      <c r="AH358" s="20">
        <f t="shared" si="685"/>
        <v>9.1994519475435507E-2</v>
      </c>
      <c r="AI358" s="20">
        <f t="shared" si="686"/>
        <v>86679.667840966271</v>
      </c>
      <c r="AJ358" s="4">
        <v>7335</v>
      </c>
      <c r="AK358">
        <f t="shared" si="687"/>
        <v>-324</v>
      </c>
      <c r="AL358">
        <f t="shared" si="688"/>
        <v>-4.2303172737955363E-2</v>
      </c>
      <c r="AM358" s="20">
        <f t="shared" si="689"/>
        <v>1845.747357825868</v>
      </c>
      <c r="AN358" s="20">
        <f t="shared" si="690"/>
        <v>2.1515627062464251E-2</v>
      </c>
      <c r="AO358" s="4">
        <v>337</v>
      </c>
      <c r="AP358">
        <f t="shared" si="658"/>
        <v>9</v>
      </c>
      <c r="AQ358">
        <f t="shared" si="659"/>
        <v>2.7439024390243816E-2</v>
      </c>
      <c r="AR358" s="20">
        <f t="shared" si="691"/>
        <v>84.801207851031705</v>
      </c>
      <c r="AS358" s="4">
        <v>1015</v>
      </c>
      <c r="AT358">
        <f t="shared" si="692"/>
        <v>47</v>
      </c>
      <c r="AU358">
        <f t="shared" si="693"/>
        <v>4.8553719008264551E-2</v>
      </c>
      <c r="AV358" s="20">
        <f t="shared" si="694"/>
        <v>255.41016607951684</v>
      </c>
      <c r="AW358" s="30">
        <f t="shared" si="695"/>
        <v>2.9772817271167301E-3</v>
      </c>
      <c r="AX358" s="4">
        <v>170</v>
      </c>
      <c r="AY358">
        <f t="shared" si="696"/>
        <v>2</v>
      </c>
      <c r="AZ358">
        <f t="shared" si="697"/>
        <v>1.1904761904761862E-2</v>
      </c>
      <c r="BA358" s="20">
        <f t="shared" si="698"/>
        <v>42.778057372924003</v>
      </c>
      <c r="BB358" s="30">
        <f t="shared" si="699"/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 t="shared" si="700"/>
        <v>-266</v>
      </c>
      <c r="BE358" s="30">
        <f t="shared" si="701"/>
        <v>-2.9157075523402409E-2</v>
      </c>
      <c r="BF358" s="20">
        <f t="shared" si="702"/>
        <v>2228.7367891293407</v>
      </c>
      <c r="BG358" s="20">
        <f t="shared" si="703"/>
        <v>2.5980083011894462E-2</v>
      </c>
      <c r="BH358" s="26">
        <v>60660</v>
      </c>
      <c r="BI358">
        <f t="shared" si="665"/>
        <v>144</v>
      </c>
      <c r="BJ358" s="4">
        <v>133068</v>
      </c>
      <c r="BK358">
        <f t="shared" si="666"/>
        <v>146</v>
      </c>
      <c r="BL358" s="4">
        <v>99021</v>
      </c>
      <c r="BM358">
        <f t="shared" si="704"/>
        <v>109</v>
      </c>
      <c r="BN358" s="4">
        <v>39936</v>
      </c>
      <c r="BO358">
        <f t="shared" si="705"/>
        <v>55</v>
      </c>
      <c r="BP358" s="4">
        <v>8230</v>
      </c>
      <c r="BQ358">
        <f t="shared" si="706"/>
        <v>16</v>
      </c>
      <c r="BR358" s="8">
        <v>30</v>
      </c>
      <c r="BS358" s="15">
        <f t="shared" si="707"/>
        <v>0</v>
      </c>
      <c r="BT358" s="8">
        <v>261</v>
      </c>
      <c r="BU358" s="15">
        <f t="shared" si="708"/>
        <v>0</v>
      </c>
      <c r="BV358" s="8">
        <v>1157</v>
      </c>
      <c r="BW358" s="15">
        <f t="shared" si="709"/>
        <v>4</v>
      </c>
      <c r="BX358" s="8">
        <v>2843</v>
      </c>
      <c r="BY358" s="15">
        <f t="shared" si="710"/>
        <v>8</v>
      </c>
      <c r="BZ358" s="13">
        <v>1554</v>
      </c>
      <c r="CA358" s="16">
        <f t="shared" si="711"/>
        <v>2</v>
      </c>
    </row>
    <row r="359" spans="1:79" x14ac:dyDescent="0.2">
      <c r="A359" s="1">
        <v>44256</v>
      </c>
      <c r="B359">
        <v>44256</v>
      </c>
      <c r="C359" s="4">
        <v>341420</v>
      </c>
      <c r="D359">
        <f t="shared" si="661"/>
        <v>505</v>
      </c>
      <c r="E359" s="4">
        <v>5858</v>
      </c>
      <c r="F359">
        <f t="shared" si="662"/>
        <v>13</v>
      </c>
      <c r="G359" s="4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>
        <f t="shared" si="672"/>
        <v>85913.437342727731</v>
      </c>
      <c r="S359">
        <f t="shared" si="714"/>
        <v>1474.0815299446401</v>
      </c>
      <c r="T359">
        <f t="shared" si="673"/>
        <v>82339.456467035721</v>
      </c>
      <c r="U359">
        <f t="shared" si="674"/>
        <v>2099.8993457473575</v>
      </c>
      <c r="V359" s="4">
        <v>1913569</v>
      </c>
      <c r="W359">
        <f t="shared" si="675"/>
        <v>5121</v>
      </c>
      <c r="X359">
        <f t="shared" si="676"/>
        <v>12</v>
      </c>
      <c r="Y359" s="20">
        <f t="shared" si="677"/>
        <v>481522.14393558126</v>
      </c>
      <c r="Z359" s="4">
        <v>1568599</v>
      </c>
      <c r="AA359">
        <f t="shared" si="678"/>
        <v>4616</v>
      </c>
      <c r="AB359" s="17">
        <f t="shared" si="679"/>
        <v>0.81972429528279356</v>
      </c>
      <c r="AC359" s="16">
        <f t="shared" si="680"/>
        <v>-23</v>
      </c>
      <c r="AD359">
        <f t="shared" si="681"/>
        <v>344970</v>
      </c>
      <c r="AE359">
        <f t="shared" si="682"/>
        <v>505</v>
      </c>
      <c r="AF359" s="17">
        <f t="shared" si="683"/>
        <v>0.18027570471720644</v>
      </c>
      <c r="AG359" s="16">
        <f t="shared" si="684"/>
        <v>35</v>
      </c>
      <c r="AH359" s="20">
        <f t="shared" si="685"/>
        <v>9.8613552040617072E-2</v>
      </c>
      <c r="AI359" s="20">
        <f t="shared" si="686"/>
        <v>86806.743834927023</v>
      </c>
      <c r="AJ359" s="4">
        <v>6704</v>
      </c>
      <c r="AK359">
        <f t="shared" si="687"/>
        <v>-631</v>
      </c>
      <c r="AL359">
        <f t="shared" si="688"/>
        <v>-8.6025903203817311E-2</v>
      </c>
      <c r="AM359" s="20">
        <f t="shared" si="689"/>
        <v>1686.9652742828384</v>
      </c>
      <c r="AN359" s="20">
        <f t="shared" si="690"/>
        <v>1.9635639388436529E-2</v>
      </c>
      <c r="AO359" s="4">
        <v>339</v>
      </c>
      <c r="AP359">
        <f t="shared" si="658"/>
        <v>2</v>
      </c>
      <c r="AQ359">
        <f t="shared" si="659"/>
        <v>5.9347181008901906E-3</v>
      </c>
      <c r="AR359" s="20">
        <f t="shared" si="691"/>
        <v>85.304479114242568</v>
      </c>
      <c r="AS359" s="4">
        <v>1036</v>
      </c>
      <c r="AT359">
        <f t="shared" si="692"/>
        <v>21</v>
      </c>
      <c r="AU359">
        <f t="shared" si="693"/>
        <v>2.0689655172413834E-2</v>
      </c>
      <c r="AV359" s="20">
        <f t="shared" si="694"/>
        <v>260.69451434323099</v>
      </c>
      <c r="AW359" s="30">
        <f t="shared" si="695"/>
        <v>3.0343858004803466E-3</v>
      </c>
      <c r="AX359" s="4">
        <v>166</v>
      </c>
      <c r="AY359">
        <f t="shared" si="696"/>
        <v>-4</v>
      </c>
      <c r="AZ359">
        <f t="shared" si="697"/>
        <v>-2.352941176470591E-2</v>
      </c>
      <c r="BA359" s="20">
        <f t="shared" si="698"/>
        <v>41.771514846502264</v>
      </c>
      <c r="BB359" s="30">
        <f t="shared" si="699"/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 t="shared" si="700"/>
        <v>-612</v>
      </c>
      <c r="BE359" s="30">
        <f t="shared" si="701"/>
        <v>-6.9097888675623831E-2</v>
      </c>
      <c r="BF359" s="20">
        <f t="shared" si="702"/>
        <v>2074.7357825868144</v>
      </c>
      <c r="BG359" s="20">
        <f t="shared" si="703"/>
        <v>2.4149141819459902E-2</v>
      </c>
      <c r="BH359" s="26">
        <v>60808</v>
      </c>
      <c r="BI359">
        <f t="shared" si="665"/>
        <v>148</v>
      </c>
      <c r="BJ359" s="4">
        <v>133217</v>
      </c>
      <c r="BK359">
        <f t="shared" si="666"/>
        <v>149</v>
      </c>
      <c r="BL359" s="4">
        <v>99160</v>
      </c>
      <c r="BM359">
        <f t="shared" si="704"/>
        <v>139</v>
      </c>
      <c r="BN359" s="4">
        <v>39985</v>
      </c>
      <c r="BO359">
        <f t="shared" si="705"/>
        <v>49</v>
      </c>
      <c r="BP359" s="4">
        <v>8250</v>
      </c>
      <c r="BQ359">
        <f t="shared" si="706"/>
        <v>20</v>
      </c>
      <c r="BR359" s="8">
        <v>30</v>
      </c>
      <c r="BS359" s="15">
        <f t="shared" si="707"/>
        <v>0</v>
      </c>
      <c r="BT359" s="8">
        <v>262</v>
      </c>
      <c r="BU359" s="15">
        <f t="shared" si="708"/>
        <v>1</v>
      </c>
      <c r="BV359" s="8">
        <v>1160</v>
      </c>
      <c r="BW359" s="15">
        <f t="shared" si="709"/>
        <v>3</v>
      </c>
      <c r="BX359" s="8">
        <v>2848</v>
      </c>
      <c r="BY359" s="15">
        <f t="shared" si="710"/>
        <v>5</v>
      </c>
      <c r="BZ359" s="13">
        <v>1558</v>
      </c>
      <c r="CA359" s="16">
        <f t="shared" si="711"/>
        <v>4</v>
      </c>
    </row>
    <row r="360" spans="1:79" x14ac:dyDescent="0.2">
      <c r="A360" s="1">
        <v>44257</v>
      </c>
      <c r="B360">
        <v>44257</v>
      </c>
      <c r="C360" s="4">
        <v>342019</v>
      </c>
      <c r="D360">
        <f t="shared" si="661"/>
        <v>599</v>
      </c>
      <c r="E360" s="4">
        <v>5871</v>
      </c>
      <c r="F360">
        <f t="shared" si="662"/>
        <v>13</v>
      </c>
      <c r="G360" s="4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>
        <f t="shared" si="672"/>
        <v>86064.167086059388</v>
      </c>
      <c r="S360">
        <f t="shared" si="714"/>
        <v>1477.3527931555107</v>
      </c>
      <c r="T360">
        <f t="shared" si="673"/>
        <v>82561.650729743327</v>
      </c>
      <c r="U360">
        <f t="shared" si="674"/>
        <v>2025.1635631605434</v>
      </c>
      <c r="V360" s="4">
        <v>1921987</v>
      </c>
      <c r="W360">
        <f t="shared" si="675"/>
        <v>8418</v>
      </c>
      <c r="X360">
        <f t="shared" si="676"/>
        <v>3297</v>
      </c>
      <c r="Y360" s="20">
        <f t="shared" si="677"/>
        <v>483640.41268243582</v>
      </c>
      <c r="Z360" s="4">
        <v>1576418</v>
      </c>
      <c r="AA360">
        <f t="shared" si="678"/>
        <v>7819</v>
      </c>
      <c r="AB360" s="17">
        <f t="shared" si="679"/>
        <v>0.82020221780896541</v>
      </c>
      <c r="AC360" s="16">
        <f t="shared" si="680"/>
        <v>3203</v>
      </c>
      <c r="AD360">
        <f t="shared" si="681"/>
        <v>345569</v>
      </c>
      <c r="AE360">
        <f t="shared" si="682"/>
        <v>599</v>
      </c>
      <c r="AF360" s="17">
        <f t="shared" si="683"/>
        <v>0.17979778219103459</v>
      </c>
      <c r="AG360" s="16">
        <f t="shared" si="684"/>
        <v>94</v>
      </c>
      <c r="AH360" s="20">
        <f t="shared" si="685"/>
        <v>7.1157044428605376E-2</v>
      </c>
      <c r="AI360" s="20">
        <f t="shared" si="686"/>
        <v>86957.473578258679</v>
      </c>
      <c r="AJ360" s="4">
        <v>6537</v>
      </c>
      <c r="AK360">
        <f t="shared" si="687"/>
        <v>-167</v>
      </c>
      <c r="AL360">
        <f t="shared" si="688"/>
        <v>-2.4910501193317391E-2</v>
      </c>
      <c r="AM360" s="20">
        <f t="shared" si="689"/>
        <v>1644.9421238047307</v>
      </c>
      <c r="AN360" s="20">
        <f t="shared" si="690"/>
        <v>1.9112973255871749E-2</v>
      </c>
      <c r="AO360" s="4">
        <v>315</v>
      </c>
      <c r="AP360">
        <f t="shared" si="658"/>
        <v>-24</v>
      </c>
      <c r="AQ360">
        <f t="shared" si="659"/>
        <v>-7.0796460176991149E-2</v>
      </c>
      <c r="AR360" s="20">
        <f t="shared" si="691"/>
        <v>79.265223955712131</v>
      </c>
      <c r="AS360" s="4">
        <v>1026</v>
      </c>
      <c r="AT360">
        <f t="shared" si="692"/>
        <v>-10</v>
      </c>
      <c r="AU360">
        <f t="shared" si="693"/>
        <v>-9.6525096525096332E-3</v>
      </c>
      <c r="AV360" s="20">
        <f t="shared" si="694"/>
        <v>258.17815802717661</v>
      </c>
      <c r="AW360" s="30">
        <f t="shared" si="695"/>
        <v>2.9998333425920783E-3</v>
      </c>
      <c r="AX360" s="4">
        <v>170</v>
      </c>
      <c r="AY360">
        <f t="shared" si="696"/>
        <v>4</v>
      </c>
      <c r="AZ360">
        <f t="shared" si="697"/>
        <v>2.4096385542168752E-2</v>
      </c>
      <c r="BA360" s="20">
        <f t="shared" si="698"/>
        <v>42.778057372924003</v>
      </c>
      <c r="BB360" s="30">
        <f t="shared" si="699"/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 t="shared" si="700"/>
        <v>-197</v>
      </c>
      <c r="BE360" s="30">
        <f t="shared" si="701"/>
        <v>-2.3893268647665278E-2</v>
      </c>
      <c r="BF360" s="20">
        <f t="shared" si="702"/>
        <v>2025.1635631605434</v>
      </c>
      <c r="BG360" s="20">
        <f t="shared" si="703"/>
        <v>2.3530856472886011E-2</v>
      </c>
      <c r="BH360" s="26">
        <v>60939</v>
      </c>
      <c r="BI360">
        <f t="shared" si="665"/>
        <v>131</v>
      </c>
      <c r="BJ360" s="4">
        <v>133417</v>
      </c>
      <c r="BK360">
        <f t="shared" si="666"/>
        <v>200</v>
      </c>
      <c r="BL360" s="4">
        <v>99339</v>
      </c>
      <c r="BM360">
        <f t="shared" si="704"/>
        <v>179</v>
      </c>
      <c r="BN360" s="4">
        <v>40053</v>
      </c>
      <c r="BO360">
        <f t="shared" si="705"/>
        <v>68</v>
      </c>
      <c r="BP360" s="4">
        <v>8271</v>
      </c>
      <c r="BQ360">
        <f t="shared" si="706"/>
        <v>21</v>
      </c>
      <c r="BR360" s="8">
        <v>30</v>
      </c>
      <c r="BS360" s="15">
        <f t="shared" si="707"/>
        <v>0</v>
      </c>
      <c r="BT360" s="8">
        <v>263</v>
      </c>
      <c r="BU360" s="15">
        <f t="shared" si="708"/>
        <v>1</v>
      </c>
      <c r="BV360" s="8">
        <v>1162</v>
      </c>
      <c r="BW360" s="15">
        <f t="shared" si="709"/>
        <v>2</v>
      </c>
      <c r="BX360" s="8">
        <v>2855</v>
      </c>
      <c r="BY360" s="15">
        <f t="shared" si="710"/>
        <v>7</v>
      </c>
      <c r="BZ360" s="13">
        <v>1561</v>
      </c>
      <c r="CA360" s="16">
        <f t="shared" si="711"/>
        <v>3</v>
      </c>
    </row>
    <row r="361" spans="1:79" x14ac:dyDescent="0.2">
      <c r="A361" s="1">
        <v>44258</v>
      </c>
      <c r="B361">
        <v>44258</v>
      </c>
      <c r="C361" s="4">
        <v>342741</v>
      </c>
      <c r="D361">
        <f t="shared" si="661"/>
        <v>722</v>
      </c>
      <c r="E361" s="4">
        <v>5884</v>
      </c>
      <c r="F361">
        <f t="shared" si="662"/>
        <v>13</v>
      </c>
      <c r="G361" s="4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>
        <f t="shared" si="672"/>
        <v>86245.84801207851</v>
      </c>
      <c r="S361">
        <f t="shared" si="714"/>
        <v>1480.6240563663814</v>
      </c>
      <c r="T361">
        <f t="shared" si="673"/>
        <v>82774.282838449915</v>
      </c>
      <c r="U361">
        <f t="shared" si="674"/>
        <v>1990.9411172622042</v>
      </c>
      <c r="V361" s="4">
        <v>1932067</v>
      </c>
      <c r="W361">
        <f t="shared" si="675"/>
        <v>10080</v>
      </c>
      <c r="X361">
        <f t="shared" si="676"/>
        <v>1662</v>
      </c>
      <c r="Y361" s="20">
        <f t="shared" si="677"/>
        <v>486176.89984901861</v>
      </c>
      <c r="Z361" s="4">
        <v>1585776</v>
      </c>
      <c r="AA361">
        <f t="shared" si="678"/>
        <v>9358</v>
      </c>
      <c r="AB361" s="17">
        <f t="shared" si="679"/>
        <v>0.82076656761903188</v>
      </c>
      <c r="AC361" s="16">
        <f t="shared" si="680"/>
        <v>1539</v>
      </c>
      <c r="AD361">
        <f t="shared" si="681"/>
        <v>346291</v>
      </c>
      <c r="AE361">
        <f t="shared" si="682"/>
        <v>722</v>
      </c>
      <c r="AF361" s="17">
        <f t="shared" si="683"/>
        <v>0.17923343238096814</v>
      </c>
      <c r="AG361" s="16">
        <f t="shared" si="684"/>
        <v>123</v>
      </c>
      <c r="AH361" s="20">
        <f t="shared" si="685"/>
        <v>7.1626984126984122E-2</v>
      </c>
      <c r="AI361" s="20">
        <f t="shared" si="686"/>
        <v>87139.154504277802</v>
      </c>
      <c r="AJ361" s="4">
        <v>6427</v>
      </c>
      <c r="AK361">
        <f t="shared" si="687"/>
        <v>-110</v>
      </c>
      <c r="AL361">
        <f t="shared" si="688"/>
        <v>-1.6827290806180173E-2</v>
      </c>
      <c r="AM361" s="20">
        <f t="shared" si="689"/>
        <v>1617.2622043281328</v>
      </c>
      <c r="AN361" s="20">
        <f t="shared" si="690"/>
        <v>1.8751768828357274E-2</v>
      </c>
      <c r="AO361" s="4">
        <v>313</v>
      </c>
      <c r="AP361">
        <f t="shared" si="658"/>
        <v>-2</v>
      </c>
      <c r="AQ361">
        <f t="shared" si="659"/>
        <v>-6.3492063492063266E-3</v>
      </c>
      <c r="AR361" s="20">
        <f t="shared" si="691"/>
        <v>78.761952692501254</v>
      </c>
      <c r="AS361" s="4">
        <v>1009</v>
      </c>
      <c r="AT361">
        <f t="shared" si="692"/>
        <v>-17</v>
      </c>
      <c r="AU361">
        <f t="shared" si="693"/>
        <v>-1.6569200779727122E-2</v>
      </c>
      <c r="AV361" s="20">
        <f t="shared" si="694"/>
        <v>253.90035228988424</v>
      </c>
      <c r="AW361" s="30">
        <f t="shared" si="695"/>
        <v>2.9439139175062219E-3</v>
      </c>
      <c r="AX361" s="4">
        <v>163</v>
      </c>
      <c r="AY361">
        <f t="shared" si="696"/>
        <v>-7</v>
      </c>
      <c r="AZ361">
        <f t="shared" si="697"/>
        <v>-4.1176470588235259E-2</v>
      </c>
      <c r="BA361" s="20">
        <f t="shared" si="698"/>
        <v>41.016607951685955</v>
      </c>
      <c r="BB361" s="30">
        <f t="shared" si="699"/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 t="shared" si="700"/>
        <v>-136</v>
      </c>
      <c r="BE361" s="30">
        <f t="shared" si="701"/>
        <v>-1.6898608349900646E-2</v>
      </c>
      <c r="BF361" s="20">
        <f t="shared" si="702"/>
        <v>1990.9411172622042</v>
      </c>
      <c r="BG361" s="20">
        <f t="shared" si="703"/>
        <v>2.3084486536480899E-2</v>
      </c>
      <c r="BH361" s="26">
        <v>61118</v>
      </c>
      <c r="BI361">
        <f t="shared" si="665"/>
        <v>179</v>
      </c>
      <c r="BJ361" s="4">
        <v>133668</v>
      </c>
      <c r="BK361">
        <f t="shared" si="666"/>
        <v>251</v>
      </c>
      <c r="BL361" s="4">
        <v>99520</v>
      </c>
      <c r="BM361">
        <f t="shared" si="704"/>
        <v>181</v>
      </c>
      <c r="BN361" s="4">
        <v>40138</v>
      </c>
      <c r="BO361">
        <f t="shared" si="705"/>
        <v>85</v>
      </c>
      <c r="BP361" s="4">
        <v>8297</v>
      </c>
      <c r="BQ361">
        <f t="shared" si="706"/>
        <v>26</v>
      </c>
      <c r="BR361" s="8">
        <v>30</v>
      </c>
      <c r="BS361" s="15">
        <f t="shared" si="707"/>
        <v>0</v>
      </c>
      <c r="BT361" s="8">
        <v>263</v>
      </c>
      <c r="BU361" s="15">
        <f t="shared" si="708"/>
        <v>0</v>
      </c>
      <c r="BV361" s="8">
        <v>1165</v>
      </c>
      <c r="BW361" s="15">
        <f t="shared" si="709"/>
        <v>3</v>
      </c>
      <c r="BX361" s="8">
        <v>2862</v>
      </c>
      <c r="BY361" s="15">
        <f t="shared" si="710"/>
        <v>7</v>
      </c>
      <c r="BZ361" s="13">
        <v>1564</v>
      </c>
      <c r="CA361" s="16">
        <f t="shared" si="711"/>
        <v>3</v>
      </c>
    </row>
    <row r="362" spans="1:79" x14ac:dyDescent="0.2">
      <c r="A362" s="1">
        <v>44259</v>
      </c>
      <c r="B362">
        <v>44259</v>
      </c>
      <c r="C362" s="4">
        <v>343281</v>
      </c>
      <c r="D362">
        <f t="shared" si="661"/>
        <v>540</v>
      </c>
      <c r="E362" s="4">
        <v>5895</v>
      </c>
      <c r="F362">
        <f t="shared" si="662"/>
        <v>11</v>
      </c>
      <c r="G362" s="4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>
        <f t="shared" si="672"/>
        <v>86381.731253145437</v>
      </c>
      <c r="S362">
        <f t="shared" si="714"/>
        <v>1483.3920483140412</v>
      </c>
      <c r="T362">
        <f t="shared" si="673"/>
        <v>82966.532460996474</v>
      </c>
      <c r="U362">
        <f t="shared" si="674"/>
        <v>1931.8067438349269</v>
      </c>
      <c r="V362" s="4">
        <v>1940572</v>
      </c>
      <c r="W362">
        <f t="shared" si="675"/>
        <v>8505</v>
      </c>
      <c r="X362">
        <f t="shared" si="676"/>
        <v>-1575</v>
      </c>
      <c r="Y362" s="20">
        <f t="shared" si="677"/>
        <v>488317.06089582283</v>
      </c>
      <c r="Z362" s="4">
        <v>1593741</v>
      </c>
      <c r="AA362">
        <f t="shared" si="678"/>
        <v>7965</v>
      </c>
      <c r="AB362" s="17">
        <f t="shared" si="679"/>
        <v>0.82127383060252335</v>
      </c>
      <c r="AC362" s="16">
        <f t="shared" si="680"/>
        <v>-1393</v>
      </c>
      <c r="AD362">
        <f t="shared" si="681"/>
        <v>346831</v>
      </c>
      <c r="AE362">
        <f t="shared" si="682"/>
        <v>540</v>
      </c>
      <c r="AF362" s="17">
        <f t="shared" si="683"/>
        <v>0.17872616939747663</v>
      </c>
      <c r="AG362" s="16">
        <f t="shared" si="684"/>
        <v>-182</v>
      </c>
      <c r="AH362" s="20">
        <f t="shared" si="685"/>
        <v>6.3492063492063489E-2</v>
      </c>
      <c r="AI362" s="20">
        <f t="shared" si="686"/>
        <v>87275.037745344744</v>
      </c>
      <c r="AJ362" s="4">
        <v>6540</v>
      </c>
      <c r="AK362">
        <f t="shared" si="687"/>
        <v>113</v>
      </c>
      <c r="AL362">
        <f t="shared" si="688"/>
        <v>1.7582075618484572E-2</v>
      </c>
      <c r="AM362" s="20">
        <f t="shared" si="689"/>
        <v>1645.697030699547</v>
      </c>
      <c r="AN362" s="20">
        <f t="shared" si="690"/>
        <v>1.9051447647845353E-2</v>
      </c>
      <c r="AO362" s="4">
        <v>277</v>
      </c>
      <c r="AP362">
        <f t="shared" si="658"/>
        <v>-36</v>
      </c>
      <c r="AQ362">
        <f t="shared" si="659"/>
        <v>-0.11501597444089462</v>
      </c>
      <c r="AR362" s="20">
        <f t="shared" si="691"/>
        <v>69.703069954705583</v>
      </c>
      <c r="AS362" s="4">
        <v>709</v>
      </c>
      <c r="AT362">
        <f t="shared" si="692"/>
        <v>-300</v>
      </c>
      <c r="AU362">
        <f t="shared" si="693"/>
        <v>-0.29732408325074333</v>
      </c>
      <c r="AV362" s="20">
        <f t="shared" si="694"/>
        <v>178.40966280825364</v>
      </c>
      <c r="AW362" s="30">
        <f t="shared" si="695"/>
        <v>2.0653633612113692E-3</v>
      </c>
      <c r="AX362" s="4">
        <v>151</v>
      </c>
      <c r="AY362">
        <f t="shared" si="696"/>
        <v>-12</v>
      </c>
      <c r="AZ362">
        <f t="shared" si="697"/>
        <v>-7.361963190184051E-2</v>
      </c>
      <c r="BA362" s="20">
        <f t="shared" si="698"/>
        <v>37.99698037242073</v>
      </c>
      <c r="BB362" s="30">
        <f t="shared" si="699"/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 t="shared" si="700"/>
        <v>-235</v>
      </c>
      <c r="BE362" s="30">
        <f t="shared" si="701"/>
        <v>-2.9701718907987895E-2</v>
      </c>
      <c r="BF362" s="20">
        <f t="shared" si="702"/>
        <v>1931.8067438349269</v>
      </c>
      <c r="BG362" s="20">
        <f t="shared" si="703"/>
        <v>2.2363602995796445E-2</v>
      </c>
      <c r="BH362" s="26">
        <v>61238</v>
      </c>
      <c r="BI362">
        <f t="shared" si="665"/>
        <v>120</v>
      </c>
      <c r="BJ362" s="4">
        <v>133864</v>
      </c>
      <c r="BK362">
        <f t="shared" si="666"/>
        <v>196</v>
      </c>
      <c r="BL362" s="4">
        <v>99658</v>
      </c>
      <c r="BM362">
        <f t="shared" si="704"/>
        <v>138</v>
      </c>
      <c r="BN362" s="4">
        <v>40207</v>
      </c>
      <c r="BO362">
        <f t="shared" si="705"/>
        <v>69</v>
      </c>
      <c r="BP362" s="4">
        <v>8314</v>
      </c>
      <c r="BQ362">
        <f t="shared" si="706"/>
        <v>17</v>
      </c>
      <c r="BR362" s="8">
        <v>30</v>
      </c>
      <c r="BS362" s="15">
        <f t="shared" si="707"/>
        <v>0</v>
      </c>
      <c r="BT362" s="8">
        <v>263</v>
      </c>
      <c r="BU362" s="15">
        <f t="shared" si="708"/>
        <v>0</v>
      </c>
      <c r="BV362" s="8">
        <v>1166</v>
      </c>
      <c r="BW362" s="15">
        <f t="shared" si="709"/>
        <v>1</v>
      </c>
      <c r="BX362" s="8">
        <v>2865</v>
      </c>
      <c r="BY362" s="15">
        <f t="shared" si="710"/>
        <v>3</v>
      </c>
      <c r="BZ362" s="13">
        <v>1571</v>
      </c>
      <c r="CA362" s="16">
        <f t="shared" si="711"/>
        <v>7</v>
      </c>
    </row>
    <row r="363" spans="1:79" x14ac:dyDescent="0.2">
      <c r="A363" s="1">
        <v>44260</v>
      </c>
      <c r="B363">
        <v>44260</v>
      </c>
      <c r="C363" s="4">
        <v>343743</v>
      </c>
      <c r="D363">
        <f t="shared" si="661"/>
        <v>462</v>
      </c>
      <c r="E363" s="4">
        <v>5907</v>
      </c>
      <c r="F363">
        <f t="shared" si="662"/>
        <v>12</v>
      </c>
      <c r="G363" s="4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>
        <f t="shared" si="672"/>
        <v>86497.986914947149</v>
      </c>
      <c r="S363">
        <f t="shared" si="714"/>
        <v>1486.4116758933064</v>
      </c>
      <c r="T363">
        <f t="shared" si="673"/>
        <v>83159.033719174637</v>
      </c>
      <c r="U363">
        <f t="shared" si="674"/>
        <v>1852.5415198792148</v>
      </c>
      <c r="V363" s="4">
        <v>1949472</v>
      </c>
      <c r="W363">
        <f t="shared" si="675"/>
        <v>8900</v>
      </c>
      <c r="X363">
        <f t="shared" si="676"/>
        <v>395</v>
      </c>
      <c r="Y363" s="20">
        <f t="shared" si="677"/>
        <v>490556.61801711121</v>
      </c>
      <c r="Z363" s="4">
        <v>1602179</v>
      </c>
      <c r="AA363">
        <f t="shared" si="678"/>
        <v>8438</v>
      </c>
      <c r="AB363" s="17">
        <f t="shared" si="679"/>
        <v>0.82185278885770097</v>
      </c>
      <c r="AC363" s="16">
        <f t="shared" si="680"/>
        <v>473</v>
      </c>
      <c r="AD363">
        <f t="shared" si="681"/>
        <v>347293</v>
      </c>
      <c r="AE363">
        <f t="shared" si="682"/>
        <v>462</v>
      </c>
      <c r="AF363" s="17">
        <f t="shared" si="683"/>
        <v>0.17814721114229903</v>
      </c>
      <c r="AG363" s="16">
        <f t="shared" si="684"/>
        <v>-78</v>
      </c>
      <c r="AH363" s="20">
        <f t="shared" si="685"/>
        <v>5.1910112359550564E-2</v>
      </c>
      <c r="AI363" s="20">
        <f t="shared" si="686"/>
        <v>87391.293407146441</v>
      </c>
      <c r="AJ363" s="4">
        <v>6208</v>
      </c>
      <c r="AK363">
        <f t="shared" si="687"/>
        <v>-332</v>
      </c>
      <c r="AL363">
        <f t="shared" si="688"/>
        <v>-5.0764525993883813E-2</v>
      </c>
      <c r="AM363" s="20">
        <f t="shared" si="689"/>
        <v>1562.1540010065426</v>
      </c>
      <c r="AN363" s="20">
        <f t="shared" si="690"/>
        <v>1.8060004130993214E-2</v>
      </c>
      <c r="AO363" s="4">
        <v>265</v>
      </c>
      <c r="AP363">
        <f t="shared" si="658"/>
        <v>-12</v>
      </c>
      <c r="AQ363">
        <f t="shared" si="659"/>
        <v>-4.3321299638989119E-2</v>
      </c>
      <c r="AR363" s="20">
        <f t="shared" si="691"/>
        <v>66.683442375440364</v>
      </c>
      <c r="AS363" s="4">
        <v>740</v>
      </c>
      <c r="AT363">
        <f t="shared" si="692"/>
        <v>31</v>
      </c>
      <c r="AU363">
        <f t="shared" si="693"/>
        <v>4.37235543018335E-2</v>
      </c>
      <c r="AV363" s="20">
        <f t="shared" si="694"/>
        <v>186.21036738802212</v>
      </c>
      <c r="AW363" s="30">
        <f t="shared" si="695"/>
        <v>2.1527711109753508E-3</v>
      </c>
      <c r="AX363" s="4">
        <v>149</v>
      </c>
      <c r="AY363">
        <f t="shared" si="696"/>
        <v>-2</v>
      </c>
      <c r="AZ363">
        <f t="shared" si="697"/>
        <v>-1.3245033112582738E-2</v>
      </c>
      <c r="BA363" s="20">
        <f t="shared" si="698"/>
        <v>37.49370910920986</v>
      </c>
      <c r="BB363" s="30">
        <f t="shared" si="699"/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 t="shared" si="700"/>
        <v>-315</v>
      </c>
      <c r="BE363" s="30">
        <f t="shared" si="701"/>
        <v>-4.1031652989448997E-2</v>
      </c>
      <c r="BF363" s="20">
        <f t="shared" si="702"/>
        <v>1852.5415198792148</v>
      </c>
      <c r="BG363" s="20">
        <f t="shared" si="703"/>
        <v>2.1417163404054772E-2</v>
      </c>
      <c r="BH363" s="26">
        <v>61322</v>
      </c>
      <c r="BI363">
        <f t="shared" si="665"/>
        <v>84</v>
      </c>
      <c r="BJ363" s="4">
        <v>134021</v>
      </c>
      <c r="BK363">
        <f t="shared" si="666"/>
        <v>157</v>
      </c>
      <c r="BL363" s="4">
        <v>99796</v>
      </c>
      <c r="BM363">
        <f t="shared" si="704"/>
        <v>138</v>
      </c>
      <c r="BN363" s="4">
        <v>40278</v>
      </c>
      <c r="BO363">
        <f t="shared" si="705"/>
        <v>71</v>
      </c>
      <c r="BP363" s="4">
        <v>8326</v>
      </c>
      <c r="BQ363">
        <f t="shared" si="706"/>
        <v>12</v>
      </c>
      <c r="BR363" s="8">
        <v>30</v>
      </c>
      <c r="BS363" s="15">
        <f t="shared" si="707"/>
        <v>0</v>
      </c>
      <c r="BT363" s="8">
        <v>263</v>
      </c>
      <c r="BU363" s="15">
        <f t="shared" si="708"/>
        <v>0</v>
      </c>
      <c r="BV363" s="8">
        <v>1168</v>
      </c>
      <c r="BW363" s="15">
        <f t="shared" si="709"/>
        <v>2</v>
      </c>
      <c r="BX363" s="8">
        <v>2870</v>
      </c>
      <c r="BY363" s="15">
        <f t="shared" si="710"/>
        <v>5</v>
      </c>
      <c r="BZ363" s="13">
        <v>1576</v>
      </c>
      <c r="CA363" s="16">
        <f t="shared" si="711"/>
        <v>5</v>
      </c>
    </row>
    <row r="364" spans="1:79" x14ac:dyDescent="0.2">
      <c r="A364" s="1">
        <v>44261</v>
      </c>
      <c r="B364">
        <v>44261</v>
      </c>
      <c r="C364" s="4">
        <v>344477</v>
      </c>
      <c r="D364">
        <f t="shared" si="661"/>
        <v>734</v>
      </c>
      <c r="E364" s="4">
        <v>5910</v>
      </c>
      <c r="F364">
        <f t="shared" si="662"/>
        <v>3</v>
      </c>
      <c r="G364" s="4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>
        <f t="shared" si="672"/>
        <v>86682.68746854554</v>
      </c>
      <c r="S364">
        <f t="shared" si="714"/>
        <v>1487.1665827881227</v>
      </c>
      <c r="T364">
        <f t="shared" si="673"/>
        <v>83350.025163563158</v>
      </c>
      <c r="U364">
        <f t="shared" si="674"/>
        <v>1845.4957221942627</v>
      </c>
      <c r="V364" s="4">
        <v>1959066</v>
      </c>
      <c r="W364">
        <f t="shared" si="675"/>
        <v>9594</v>
      </c>
      <c r="X364">
        <f t="shared" si="676"/>
        <v>694</v>
      </c>
      <c r="Y364" s="20">
        <f t="shared" si="677"/>
        <v>492970.81026673375</v>
      </c>
      <c r="Z364" s="4">
        <v>1611039</v>
      </c>
      <c r="AA364">
        <f t="shared" si="678"/>
        <v>8860</v>
      </c>
      <c r="AB364" s="17">
        <f t="shared" si="679"/>
        <v>0.82235054867983004</v>
      </c>
      <c r="AC364" s="16">
        <f t="shared" si="680"/>
        <v>422</v>
      </c>
      <c r="AD364">
        <f t="shared" si="681"/>
        <v>348027</v>
      </c>
      <c r="AE364">
        <f t="shared" si="682"/>
        <v>734</v>
      </c>
      <c r="AF364" s="17">
        <f t="shared" si="683"/>
        <v>0.1776494513201699</v>
      </c>
      <c r="AG364" s="16">
        <f t="shared" si="684"/>
        <v>272</v>
      </c>
      <c r="AH364" s="20">
        <f t="shared" si="685"/>
        <v>7.650614967688138E-2</v>
      </c>
      <c r="AI364" s="20">
        <f t="shared" si="686"/>
        <v>87575.993960744832</v>
      </c>
      <c r="AJ364" s="4">
        <v>6230</v>
      </c>
      <c r="AK364">
        <f t="shared" si="687"/>
        <v>22</v>
      </c>
      <c r="AL364">
        <f t="shared" si="688"/>
        <v>3.5438144329897892E-3</v>
      </c>
      <c r="AM364" s="20">
        <f t="shared" si="689"/>
        <v>1567.6899849018621</v>
      </c>
      <c r="AN364" s="20">
        <f t="shared" si="690"/>
        <v>1.8085387413383187E-2</v>
      </c>
      <c r="AO364" s="4">
        <v>257</v>
      </c>
      <c r="AP364">
        <f t="shared" si="658"/>
        <v>-8</v>
      </c>
      <c r="AQ364">
        <f t="shared" si="659"/>
        <v>-3.0188679245283012E-2</v>
      </c>
      <c r="AR364" s="20">
        <f t="shared" si="691"/>
        <v>64.670357322596871</v>
      </c>
      <c r="AS364" s="4">
        <v>717</v>
      </c>
      <c r="AT364">
        <f t="shared" si="692"/>
        <v>-23</v>
      </c>
      <c r="AU364">
        <f t="shared" si="693"/>
        <v>-3.1081081081081097E-2</v>
      </c>
      <c r="AV364" s="20">
        <f t="shared" si="694"/>
        <v>180.42274786109712</v>
      </c>
      <c r="AW364" s="30">
        <f t="shared" si="695"/>
        <v>2.0814161758259623E-3</v>
      </c>
      <c r="AX364" s="4">
        <v>130</v>
      </c>
      <c r="AY364">
        <f t="shared" si="696"/>
        <v>-19</v>
      </c>
      <c r="AZ364">
        <f t="shared" si="697"/>
        <v>-0.12751677852348997</v>
      </c>
      <c r="BA364" s="20">
        <f t="shared" si="698"/>
        <v>32.712632108706593</v>
      </c>
      <c r="BB364" s="30">
        <f t="shared" si="699"/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 t="shared" si="700"/>
        <v>-28</v>
      </c>
      <c r="BE364" s="30">
        <f t="shared" si="701"/>
        <v>-3.80331431676173E-3</v>
      </c>
      <c r="BF364" s="20">
        <f t="shared" si="702"/>
        <v>1845.4957221942627</v>
      </c>
      <c r="BG364" s="20">
        <f t="shared" si="703"/>
        <v>2.1290245792897639E-2</v>
      </c>
      <c r="BH364" s="26">
        <v>61504</v>
      </c>
      <c r="BI364">
        <f t="shared" si="665"/>
        <v>182</v>
      </c>
      <c r="BJ364" s="4">
        <v>134288</v>
      </c>
      <c r="BK364">
        <f t="shared" si="666"/>
        <v>267</v>
      </c>
      <c r="BL364" s="4">
        <v>99983</v>
      </c>
      <c r="BM364">
        <f t="shared" si="704"/>
        <v>187</v>
      </c>
      <c r="BN364" s="4">
        <v>40359</v>
      </c>
      <c r="BO364">
        <f t="shared" si="705"/>
        <v>81</v>
      </c>
      <c r="BP364" s="4">
        <v>8343</v>
      </c>
      <c r="BQ364">
        <f t="shared" si="706"/>
        <v>17</v>
      </c>
      <c r="BR364" s="8">
        <v>30</v>
      </c>
      <c r="BS364" s="15">
        <f t="shared" si="707"/>
        <v>0</v>
      </c>
      <c r="BT364" s="8">
        <v>263</v>
      </c>
      <c r="BU364" s="15">
        <f t="shared" si="708"/>
        <v>0</v>
      </c>
      <c r="BV364" s="8">
        <v>1168</v>
      </c>
      <c r="BW364" s="15">
        <f t="shared" si="709"/>
        <v>0</v>
      </c>
      <c r="BX364" s="8">
        <v>2871</v>
      </c>
      <c r="BY364" s="15">
        <f t="shared" si="710"/>
        <v>1</v>
      </c>
      <c r="BZ364" s="13">
        <v>1578</v>
      </c>
      <c r="CA364" s="16">
        <f t="shared" si="711"/>
        <v>2</v>
      </c>
    </row>
    <row r="365" spans="1:79" x14ac:dyDescent="0.2">
      <c r="A365" s="1">
        <v>44262</v>
      </c>
      <c r="B365">
        <v>44262</v>
      </c>
      <c r="C365" s="4">
        <v>344834</v>
      </c>
      <c r="D365">
        <f t="shared" si="661"/>
        <v>357</v>
      </c>
      <c r="E365" s="4">
        <v>5923</v>
      </c>
      <c r="F365">
        <f t="shared" si="662"/>
        <v>13</v>
      </c>
      <c r="G365" s="4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>
        <f t="shared" si="672"/>
        <v>86772.521389028683</v>
      </c>
      <c r="S365">
        <f t="shared" si="714"/>
        <v>1490.4378459989935</v>
      </c>
      <c r="T365">
        <f t="shared" si="673"/>
        <v>83483.140412682435</v>
      </c>
      <c r="U365">
        <f t="shared" si="674"/>
        <v>1798.943130347257</v>
      </c>
      <c r="V365" s="4">
        <v>1963971</v>
      </c>
      <c r="W365">
        <f t="shared" si="675"/>
        <v>4905</v>
      </c>
      <c r="X365">
        <f t="shared" si="676"/>
        <v>-4689</v>
      </c>
      <c r="Y365" s="20">
        <f t="shared" si="677"/>
        <v>494205.08303975838</v>
      </c>
      <c r="Z365" s="4">
        <v>1615587</v>
      </c>
      <c r="AA365">
        <f t="shared" si="678"/>
        <v>4548</v>
      </c>
      <c r="AB365" s="17">
        <f t="shared" si="679"/>
        <v>0.82261245201685773</v>
      </c>
      <c r="AC365" s="16">
        <f t="shared" si="680"/>
        <v>-4312</v>
      </c>
      <c r="AD365">
        <f t="shared" si="681"/>
        <v>348384</v>
      </c>
      <c r="AE365">
        <f t="shared" si="682"/>
        <v>357</v>
      </c>
      <c r="AF365" s="17">
        <f t="shared" si="683"/>
        <v>0.17738754798314232</v>
      </c>
      <c r="AG365" s="16">
        <f t="shared" si="684"/>
        <v>-377</v>
      </c>
      <c r="AH365" s="20">
        <f t="shared" si="685"/>
        <v>7.2782874617736998E-2</v>
      </c>
      <c r="AI365" s="20">
        <f t="shared" si="686"/>
        <v>87665.827881227975</v>
      </c>
      <c r="AJ365" s="4">
        <v>6101</v>
      </c>
      <c r="AK365">
        <f t="shared" si="687"/>
        <v>-129</v>
      </c>
      <c r="AL365">
        <f t="shared" si="688"/>
        <v>-2.0706260032102741E-2</v>
      </c>
      <c r="AM365" s="20">
        <f t="shared" si="689"/>
        <v>1535.2289884247609</v>
      </c>
      <c r="AN365" s="20">
        <f t="shared" si="690"/>
        <v>1.7692570918180921E-2</v>
      </c>
      <c r="AO365" s="4">
        <v>248</v>
      </c>
      <c r="AP365">
        <f t="shared" si="658"/>
        <v>-9</v>
      </c>
      <c r="AQ365">
        <f t="shared" si="659"/>
        <v>-3.5019455252918275E-2</v>
      </c>
      <c r="AR365" s="20">
        <f t="shared" si="691"/>
        <v>62.405636638147961</v>
      </c>
      <c r="AS365" s="4">
        <v>682</v>
      </c>
      <c r="AT365">
        <f t="shared" si="692"/>
        <v>-35</v>
      </c>
      <c r="AU365">
        <f t="shared" si="693"/>
        <v>-4.8814504881450449E-2</v>
      </c>
      <c r="AV365" s="20">
        <f t="shared" si="694"/>
        <v>171.61550075490689</v>
      </c>
      <c r="AW365" s="30">
        <f t="shared" si="695"/>
        <v>1.9777632136042268E-3</v>
      </c>
      <c r="AX365" s="4">
        <v>118</v>
      </c>
      <c r="AY365">
        <f t="shared" si="696"/>
        <v>-12</v>
      </c>
      <c r="AZ365">
        <f t="shared" si="697"/>
        <v>-9.2307692307692313E-2</v>
      </c>
      <c r="BA365" s="20">
        <f t="shared" si="698"/>
        <v>29.693004529441367</v>
      </c>
      <c r="BB365" s="30">
        <f t="shared" si="699"/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 t="shared" si="700"/>
        <v>-185</v>
      </c>
      <c r="BE365" s="30">
        <f t="shared" si="701"/>
        <v>-2.5224979547313842E-2</v>
      </c>
      <c r="BF365" s="20">
        <f t="shared" si="702"/>
        <v>1798.943130347257</v>
      </c>
      <c r="BG365" s="20">
        <f t="shared" si="703"/>
        <v>2.0731714390112344E-2</v>
      </c>
      <c r="BH365" s="26">
        <v>61595</v>
      </c>
      <c r="BI365">
        <f t="shared" si="665"/>
        <v>91</v>
      </c>
      <c r="BJ365" s="4">
        <v>134418</v>
      </c>
      <c r="BK365">
        <f t="shared" si="666"/>
        <v>130</v>
      </c>
      <c r="BL365" s="4">
        <v>100067</v>
      </c>
      <c r="BM365">
        <f t="shared" si="704"/>
        <v>84</v>
      </c>
      <c r="BN365" s="4">
        <v>40402</v>
      </c>
      <c r="BO365">
        <f t="shared" si="705"/>
        <v>43</v>
      </c>
      <c r="BP365" s="4">
        <v>8352</v>
      </c>
      <c r="BQ365">
        <f t="shared" si="706"/>
        <v>9</v>
      </c>
      <c r="BR365" s="8">
        <v>30</v>
      </c>
      <c r="BS365" s="15">
        <f t="shared" si="707"/>
        <v>0</v>
      </c>
      <c r="BT365" s="8">
        <v>263</v>
      </c>
      <c r="BU365" s="15">
        <f t="shared" si="708"/>
        <v>0</v>
      </c>
      <c r="BV365" s="8">
        <v>1169</v>
      </c>
      <c r="BW365" s="15">
        <f t="shared" si="709"/>
        <v>1</v>
      </c>
      <c r="BX365" s="8">
        <v>2875</v>
      </c>
      <c r="BY365" s="15">
        <f t="shared" si="710"/>
        <v>4</v>
      </c>
      <c r="BZ365" s="13">
        <v>1586</v>
      </c>
      <c r="CA365" s="16">
        <f t="shared" si="711"/>
        <v>8</v>
      </c>
    </row>
    <row r="366" spans="1:79" x14ac:dyDescent="0.2">
      <c r="A366" s="1">
        <v>44263</v>
      </c>
      <c r="B366">
        <v>44263</v>
      </c>
      <c r="C366" s="4">
        <v>345236</v>
      </c>
      <c r="D366">
        <f t="shared" si="661"/>
        <v>402</v>
      </c>
      <c r="E366" s="4">
        <v>5934</v>
      </c>
      <c r="F366">
        <f t="shared" si="662"/>
        <v>11</v>
      </c>
      <c r="G366" s="4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>
        <f t="shared" si="672"/>
        <v>86873.678912934061</v>
      </c>
      <c r="S366">
        <f t="shared" si="714"/>
        <v>1493.2058379466532</v>
      </c>
      <c r="T366">
        <f t="shared" si="673"/>
        <v>83598.137896326109</v>
      </c>
      <c r="U366">
        <f t="shared" si="674"/>
        <v>1782.3351786612984</v>
      </c>
      <c r="V366" s="4">
        <v>1968196</v>
      </c>
      <c r="W366">
        <f t="shared" si="675"/>
        <v>4225</v>
      </c>
      <c r="X366">
        <f t="shared" si="676"/>
        <v>-680</v>
      </c>
      <c r="Y366" s="20">
        <f t="shared" si="677"/>
        <v>495268.24358329136</v>
      </c>
      <c r="Z366" s="4">
        <v>1619410</v>
      </c>
      <c r="AA366">
        <f t="shared" si="678"/>
        <v>3823</v>
      </c>
      <c r="AB366" s="17">
        <f t="shared" si="679"/>
        <v>0.8227889905273662</v>
      </c>
      <c r="AC366" s="16">
        <f t="shared" si="680"/>
        <v>-725</v>
      </c>
      <c r="AD366">
        <f t="shared" si="681"/>
        <v>348786</v>
      </c>
      <c r="AE366">
        <f t="shared" si="682"/>
        <v>402</v>
      </c>
      <c r="AF366" s="17">
        <f t="shared" si="683"/>
        <v>0.17721100947263382</v>
      </c>
      <c r="AG366" s="16">
        <f t="shared" si="684"/>
        <v>45</v>
      </c>
      <c r="AH366" s="20">
        <f t="shared" si="685"/>
        <v>9.5147928994082837E-2</v>
      </c>
      <c r="AI366" s="20">
        <f t="shared" si="686"/>
        <v>87766.985405133368</v>
      </c>
      <c r="AJ366" s="4">
        <v>6030</v>
      </c>
      <c r="AK366">
        <f t="shared" si="687"/>
        <v>-71</v>
      </c>
      <c r="AL366">
        <f t="shared" si="688"/>
        <v>-1.163743648582205E-2</v>
      </c>
      <c r="AM366" s="20">
        <f t="shared" si="689"/>
        <v>1517.3628585807749</v>
      </c>
      <c r="AN366" s="20">
        <f t="shared" si="690"/>
        <v>1.7466312899002422E-2</v>
      </c>
      <c r="AO366" s="4">
        <v>233</v>
      </c>
      <c r="AP366">
        <f t="shared" si="658"/>
        <v>-15</v>
      </c>
      <c r="AQ366">
        <f t="shared" si="659"/>
        <v>-6.0483870967741882E-2</v>
      </c>
      <c r="AR366" s="20">
        <f t="shared" si="691"/>
        <v>58.631102164066426</v>
      </c>
      <c r="AS366" s="4">
        <v>703</v>
      </c>
      <c r="AT366">
        <f t="shared" si="692"/>
        <v>21</v>
      </c>
      <c r="AU366">
        <f t="shared" si="693"/>
        <v>3.0791788856304958E-2</v>
      </c>
      <c r="AV366" s="20">
        <f t="shared" si="694"/>
        <v>176.89984901862104</v>
      </c>
      <c r="AW366" s="30">
        <f t="shared" si="695"/>
        <v>2.0362882202319575E-3</v>
      </c>
      <c r="AX366" s="4">
        <v>117</v>
      </c>
      <c r="AY366">
        <f t="shared" si="696"/>
        <v>-1</v>
      </c>
      <c r="AZ366">
        <f t="shared" si="697"/>
        <v>-8.4745762711864181E-3</v>
      </c>
      <c r="BA366" s="20">
        <f t="shared" si="698"/>
        <v>29.441368897835932</v>
      </c>
      <c r="BB366" s="30">
        <f t="shared" si="699"/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 t="shared" si="700"/>
        <v>-66</v>
      </c>
      <c r="BE366" s="30">
        <f t="shared" si="701"/>
        <v>-9.2320604280319296E-3</v>
      </c>
      <c r="BF366" s="20">
        <f t="shared" si="702"/>
        <v>1782.3351786612984</v>
      </c>
      <c r="BG366" s="20">
        <f t="shared" si="703"/>
        <v>2.0516400375395382E-2</v>
      </c>
      <c r="BH366" s="26">
        <v>61709</v>
      </c>
      <c r="BI366">
        <f t="shared" si="665"/>
        <v>114</v>
      </c>
      <c r="BJ366" s="4">
        <v>134520</v>
      </c>
      <c r="BK366">
        <f t="shared" si="666"/>
        <v>102</v>
      </c>
      <c r="BL366" s="4">
        <v>100181</v>
      </c>
      <c r="BM366">
        <f t="shared" si="704"/>
        <v>114</v>
      </c>
      <c r="BN366" s="4">
        <v>40458</v>
      </c>
      <c r="BO366">
        <f t="shared" si="705"/>
        <v>56</v>
      </c>
      <c r="BP366" s="4">
        <v>8368</v>
      </c>
      <c r="BQ366">
        <f t="shared" si="706"/>
        <v>16</v>
      </c>
      <c r="BR366" s="8">
        <v>30</v>
      </c>
      <c r="BS366" s="15">
        <f t="shared" si="707"/>
        <v>0</v>
      </c>
      <c r="BT366" s="8">
        <v>263</v>
      </c>
      <c r="BU366" s="15">
        <f t="shared" si="708"/>
        <v>0</v>
      </c>
      <c r="BV366" s="8">
        <v>1175</v>
      </c>
      <c r="BW366" s="15">
        <f t="shared" si="709"/>
        <v>6</v>
      </c>
      <c r="BX366" s="8">
        <v>2878</v>
      </c>
      <c r="BY366" s="15">
        <f t="shared" si="710"/>
        <v>3</v>
      </c>
      <c r="BZ366" s="13">
        <v>1588</v>
      </c>
      <c r="CA366" s="16">
        <f t="shared" si="711"/>
        <v>2</v>
      </c>
    </row>
    <row r="367" spans="1:79" x14ac:dyDescent="0.2">
      <c r="A367" s="1">
        <v>44264</v>
      </c>
      <c r="B367">
        <v>44264</v>
      </c>
      <c r="C367" s="4">
        <v>345759</v>
      </c>
      <c r="D367">
        <f t="shared" si="661"/>
        <v>523</v>
      </c>
      <c r="E367" s="4">
        <v>5944</v>
      </c>
      <c r="F367">
        <f t="shared" si="662"/>
        <v>10</v>
      </c>
      <c r="G367" s="4">
        <v>333005</v>
      </c>
      <c r="H367">
        <f t="shared" si="663"/>
        <v>786</v>
      </c>
      <c r="I367">
        <f t="shared" si="660"/>
        <v>6810</v>
      </c>
      <c r="J367">
        <f t="shared" si="715"/>
        <v>-273</v>
      </c>
      <c r="K367">
        <f t="shared" si="712"/>
        <v>1.7191164944368766E-2</v>
      </c>
      <c r="L367">
        <f t="shared" si="667"/>
        <v>0.96311303538013471</v>
      </c>
      <c r="M367">
        <f t="shared" si="668"/>
        <v>1.9695799675496516E-2</v>
      </c>
      <c r="N367">
        <f t="shared" si="669"/>
        <v>1.5126142775748427E-3</v>
      </c>
      <c r="O367">
        <f t="shared" si="713"/>
        <v>1.6823687752355316E-3</v>
      </c>
      <c r="P367">
        <f t="shared" si="670"/>
        <v>2.3603249200462454E-3</v>
      </c>
      <c r="Q367">
        <f t="shared" si="671"/>
        <v>-4.0088105726872249E-2</v>
      </c>
      <c r="R367">
        <f t="shared" si="672"/>
        <v>87005.284348263711</v>
      </c>
      <c r="S367">
        <f t="shared" si="714"/>
        <v>1495.7221942627075</v>
      </c>
      <c r="T367">
        <f t="shared" si="673"/>
        <v>83795.923502767982</v>
      </c>
      <c r="U367">
        <f t="shared" si="674"/>
        <v>1713.6386512330146</v>
      </c>
      <c r="V367" s="4">
        <v>1977198</v>
      </c>
      <c r="W367">
        <f t="shared" si="675"/>
        <v>9002</v>
      </c>
      <c r="X367">
        <f t="shared" si="676"/>
        <v>4777</v>
      </c>
      <c r="Y367" s="20">
        <f t="shared" si="677"/>
        <v>497533.46753900353</v>
      </c>
      <c r="Z367" s="4">
        <v>1627889</v>
      </c>
      <c r="AA367">
        <f t="shared" si="678"/>
        <v>8479</v>
      </c>
      <c r="AB367" s="17">
        <f t="shared" si="679"/>
        <v>0.8233313001530449</v>
      </c>
      <c r="AC367" s="16">
        <f t="shared" si="680"/>
        <v>4656</v>
      </c>
      <c r="AD367">
        <f t="shared" si="681"/>
        <v>349309</v>
      </c>
      <c r="AE367">
        <f t="shared" si="682"/>
        <v>523</v>
      </c>
      <c r="AF367" s="17">
        <f t="shared" si="683"/>
        <v>0.17666869984695513</v>
      </c>
      <c r="AG367" s="16">
        <f t="shared" si="684"/>
        <v>121</v>
      </c>
      <c r="AH367" s="20">
        <f t="shared" si="685"/>
        <v>5.8098200399911128E-2</v>
      </c>
      <c r="AI367" s="20">
        <f t="shared" si="686"/>
        <v>87898.590840463003</v>
      </c>
      <c r="AJ367" s="4">
        <v>5731</v>
      </c>
      <c r="AK367">
        <f t="shared" si="687"/>
        <v>-299</v>
      </c>
      <c r="AL367">
        <f t="shared" si="688"/>
        <v>-4.9585406301824175E-2</v>
      </c>
      <c r="AM367" s="20">
        <f t="shared" si="689"/>
        <v>1442.1238047307497</v>
      </c>
      <c r="AN367" s="20">
        <f t="shared" si="690"/>
        <v>1.6575128919276143E-2</v>
      </c>
      <c r="AO367" s="4">
        <v>213</v>
      </c>
      <c r="AP367">
        <f t="shared" si="658"/>
        <v>-20</v>
      </c>
      <c r="AQ367">
        <f t="shared" si="659"/>
        <v>-8.5836909871244593E-2</v>
      </c>
      <c r="AR367" s="20">
        <f t="shared" si="691"/>
        <v>53.598389531957721</v>
      </c>
      <c r="AS367" s="4">
        <v>755</v>
      </c>
      <c r="AT367">
        <f t="shared" si="692"/>
        <v>52</v>
      </c>
      <c r="AU367">
        <f t="shared" si="693"/>
        <v>7.3968705547653002E-2</v>
      </c>
      <c r="AV367" s="20">
        <f t="shared" si="694"/>
        <v>189.98490186210367</v>
      </c>
      <c r="AW367" s="30">
        <f t="shared" si="695"/>
        <v>2.1836018729808914E-3</v>
      </c>
      <c r="AX367" s="4">
        <v>111</v>
      </c>
      <c r="AY367">
        <f t="shared" si="696"/>
        <v>-6</v>
      </c>
      <c r="AZ367">
        <f t="shared" si="697"/>
        <v>-5.1282051282051322E-2</v>
      </c>
      <c r="BA367" s="20">
        <f t="shared" si="698"/>
        <v>27.93155510820332</v>
      </c>
      <c r="BB367" s="30">
        <f t="shared" si="699"/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 t="shared" si="700"/>
        <v>-273</v>
      </c>
      <c r="BE367" s="30">
        <f t="shared" si="701"/>
        <v>-3.8542990258365051E-2</v>
      </c>
      <c r="BF367" s="20">
        <f t="shared" si="702"/>
        <v>1713.6386512330146</v>
      </c>
      <c r="BG367" s="20">
        <f t="shared" si="703"/>
        <v>1.9695799675496516E-2</v>
      </c>
      <c r="BH367" s="26">
        <v>61814</v>
      </c>
      <c r="BI367">
        <f t="shared" si="665"/>
        <v>105</v>
      </c>
      <c r="BJ367" s="4">
        <v>134720</v>
      </c>
      <c r="BK367">
        <f t="shared" si="666"/>
        <v>200</v>
      </c>
      <c r="BL367" s="4">
        <v>100323</v>
      </c>
      <c r="BM367">
        <f t="shared" si="704"/>
        <v>142</v>
      </c>
      <c r="BN367" s="4">
        <v>40522</v>
      </c>
      <c r="BO367">
        <f t="shared" si="705"/>
        <v>64</v>
      </c>
      <c r="BP367" s="4">
        <v>8380</v>
      </c>
      <c r="BQ367">
        <f t="shared" si="706"/>
        <v>12</v>
      </c>
      <c r="BR367" s="8">
        <v>30</v>
      </c>
      <c r="BS367" s="15">
        <f t="shared" si="707"/>
        <v>0</v>
      </c>
      <c r="BT367" s="8">
        <v>263</v>
      </c>
      <c r="BU367" s="15">
        <f t="shared" si="708"/>
        <v>0</v>
      </c>
      <c r="BV367" s="8">
        <v>1178</v>
      </c>
      <c r="BW367" s="15">
        <f t="shared" si="709"/>
        <v>3</v>
      </c>
      <c r="BX367" s="8">
        <v>2883</v>
      </c>
      <c r="BY367" s="15">
        <f t="shared" si="710"/>
        <v>5</v>
      </c>
      <c r="BZ367" s="13">
        <v>1589</v>
      </c>
      <c r="CA367" s="16">
        <f t="shared" si="711"/>
        <v>1</v>
      </c>
    </row>
    <row r="368" spans="1:79" x14ac:dyDescent="0.2">
      <c r="A368" s="1">
        <v>44265</v>
      </c>
      <c r="B368">
        <v>44265</v>
      </c>
      <c r="C368" s="4">
        <v>346301</v>
      </c>
      <c r="D368">
        <f t="shared" si="661"/>
        <v>542</v>
      </c>
      <c r="E368" s="4">
        <v>5957</v>
      </c>
      <c r="F368">
        <f t="shared" si="662"/>
        <v>13</v>
      </c>
      <c r="G368" s="4">
        <v>333675</v>
      </c>
      <c r="H368">
        <f t="shared" si="663"/>
        <v>670</v>
      </c>
      <c r="I368">
        <f t="shared" si="660"/>
        <v>6669</v>
      </c>
      <c r="J368">
        <f t="shared" si="715"/>
        <v>-141</v>
      </c>
      <c r="K368">
        <f t="shared" si="712"/>
        <v>1.7201798435465102E-2</v>
      </c>
      <c r="L368">
        <f t="shared" si="667"/>
        <v>0.96354038827494004</v>
      </c>
      <c r="M368">
        <f t="shared" si="668"/>
        <v>1.9257813289594888E-2</v>
      </c>
      <c r="N368">
        <f t="shared" si="669"/>
        <v>1.565112431093182E-3</v>
      </c>
      <c r="O368">
        <f t="shared" si="713"/>
        <v>2.1823065301326172E-3</v>
      </c>
      <c r="P368">
        <f t="shared" si="670"/>
        <v>2.0079418595939161E-3</v>
      </c>
      <c r="Q368">
        <f t="shared" si="671"/>
        <v>-2.1142600089968509E-2</v>
      </c>
      <c r="R368">
        <f t="shared" si="672"/>
        <v>87141.670860593862</v>
      </c>
      <c r="S368">
        <f t="shared" si="714"/>
        <v>1498.9934574735782</v>
      </c>
      <c r="T368">
        <f t="shared" si="673"/>
        <v>83964.519375943622</v>
      </c>
      <c r="U368">
        <f t="shared" si="674"/>
        <v>1678.1580271766481</v>
      </c>
      <c r="V368" s="4">
        <v>1986095</v>
      </c>
      <c r="W368">
        <f t="shared" si="675"/>
        <v>8897</v>
      </c>
      <c r="X368">
        <f t="shared" si="676"/>
        <v>-105</v>
      </c>
      <c r="Y368" s="20">
        <f t="shared" si="677"/>
        <v>499772.26975339703</v>
      </c>
      <c r="Z368" s="4">
        <v>1636244</v>
      </c>
      <c r="AA368">
        <f t="shared" si="678"/>
        <v>8355</v>
      </c>
      <c r="AB368" s="17">
        <f t="shared" si="679"/>
        <v>0.82384981584465999</v>
      </c>
      <c r="AC368" s="16">
        <f t="shared" si="680"/>
        <v>-124</v>
      </c>
      <c r="AD368">
        <f t="shared" si="681"/>
        <v>349851</v>
      </c>
      <c r="AE368">
        <f t="shared" si="682"/>
        <v>542</v>
      </c>
      <c r="AF368" s="17">
        <f t="shared" si="683"/>
        <v>0.17615018415534001</v>
      </c>
      <c r="AG368" s="16">
        <f t="shared" si="684"/>
        <v>19</v>
      </c>
      <c r="AH368" s="20">
        <f t="shared" si="685"/>
        <v>6.0919411037428345E-2</v>
      </c>
      <c r="AI368" s="20">
        <f t="shared" si="686"/>
        <v>88034.977352793154</v>
      </c>
      <c r="AJ368" s="4">
        <v>5608</v>
      </c>
      <c r="AK368">
        <f t="shared" si="687"/>
        <v>-123</v>
      </c>
      <c r="AL368">
        <f t="shared" si="688"/>
        <v>-2.1462222997731595E-2</v>
      </c>
      <c r="AM368" s="20">
        <f t="shared" si="689"/>
        <v>1411.1726220432813</v>
      </c>
      <c r="AN368" s="20">
        <f t="shared" si="690"/>
        <v>1.6194004637584067E-2</v>
      </c>
      <c r="AO368" s="4">
        <v>214</v>
      </c>
      <c r="AP368">
        <f t="shared" si="658"/>
        <v>1</v>
      </c>
      <c r="AQ368">
        <f t="shared" si="659"/>
        <v>4.6948356807512415E-3</v>
      </c>
      <c r="AR368" s="20">
        <f t="shared" si="691"/>
        <v>53.85002516356316</v>
      </c>
      <c r="AS368" s="4">
        <v>740</v>
      </c>
      <c r="AT368">
        <f t="shared" si="692"/>
        <v>-15</v>
      </c>
      <c r="AU368">
        <f t="shared" si="693"/>
        <v>-1.9867549668874163E-2</v>
      </c>
      <c r="AV368" s="20">
        <f t="shared" si="694"/>
        <v>186.21036738802212</v>
      </c>
      <c r="AW368" s="30">
        <f t="shared" si="695"/>
        <v>2.13686937086523E-3</v>
      </c>
      <c r="AX368" s="4">
        <v>107</v>
      </c>
      <c r="AY368">
        <f t="shared" si="696"/>
        <v>-4</v>
      </c>
      <c r="AZ368">
        <f t="shared" si="697"/>
        <v>-3.6036036036036001E-2</v>
      </c>
      <c r="BA368" s="20">
        <f t="shared" si="698"/>
        <v>26.92501258178158</v>
      </c>
      <c r="BB368" s="30">
        <f t="shared" si="699"/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 t="shared" si="700"/>
        <v>-141</v>
      </c>
      <c r="BE368" s="30">
        <f t="shared" si="701"/>
        <v>-2.0704845814978001E-2</v>
      </c>
      <c r="BF368" s="20">
        <f t="shared" si="702"/>
        <v>1678.1580271766481</v>
      </c>
      <c r="BG368" s="20">
        <f t="shared" si="703"/>
        <v>1.9257813289594888E-2</v>
      </c>
      <c r="BH368" s="26">
        <v>61940</v>
      </c>
      <c r="BI368">
        <f t="shared" si="665"/>
        <v>126</v>
      </c>
      <c r="BJ368" s="4">
        <v>134927</v>
      </c>
      <c r="BK368">
        <f t="shared" si="666"/>
        <v>207</v>
      </c>
      <c r="BL368" s="4">
        <v>100464</v>
      </c>
      <c r="BM368">
        <f t="shared" si="704"/>
        <v>141</v>
      </c>
      <c r="BN368" s="4">
        <v>40576</v>
      </c>
      <c r="BO368">
        <f t="shared" si="705"/>
        <v>54</v>
      </c>
      <c r="BP368" s="4">
        <v>8394</v>
      </c>
      <c r="BQ368">
        <f t="shared" si="706"/>
        <v>14</v>
      </c>
      <c r="BR368" s="8">
        <v>31</v>
      </c>
      <c r="BS368" s="15">
        <f t="shared" si="707"/>
        <v>1</v>
      </c>
      <c r="BT368" s="8">
        <v>264</v>
      </c>
      <c r="BU368" s="15">
        <f t="shared" si="708"/>
        <v>1</v>
      </c>
      <c r="BV368" s="8">
        <v>1183</v>
      </c>
      <c r="BW368" s="15">
        <f t="shared" si="709"/>
        <v>5</v>
      </c>
      <c r="BX368" s="8">
        <v>2889</v>
      </c>
      <c r="BY368" s="15">
        <f t="shared" si="710"/>
        <v>6</v>
      </c>
      <c r="BZ368" s="13">
        <v>1590</v>
      </c>
      <c r="CA368" s="16">
        <f t="shared" si="711"/>
        <v>1</v>
      </c>
    </row>
    <row r="369" spans="1:79" x14ac:dyDescent="0.2">
      <c r="A369" s="1">
        <v>44266</v>
      </c>
      <c r="B369">
        <v>44266</v>
      </c>
      <c r="C369" s="4">
        <v>346775</v>
      </c>
      <c r="D369">
        <f t="shared" si="661"/>
        <v>474</v>
      </c>
      <c r="E369" s="4">
        <v>5972</v>
      </c>
      <c r="F369">
        <f t="shared" si="662"/>
        <v>15</v>
      </c>
      <c r="G369" s="4">
        <v>334256</v>
      </c>
      <c r="H369">
        <f t="shared" si="663"/>
        <v>581</v>
      </c>
      <c r="I369">
        <f t="shared" si="660"/>
        <v>6547</v>
      </c>
      <c r="J369">
        <f t="shared" si="715"/>
        <v>-122</v>
      </c>
      <c r="K369">
        <f t="shared" si="712"/>
        <v>1.7221541345252684E-2</v>
      </c>
      <c r="L369">
        <f t="shared" si="667"/>
        <v>0.96389878163074039</v>
      </c>
      <c r="M369">
        <f t="shared" si="668"/>
        <v>1.8879677024006922E-2</v>
      </c>
      <c r="N369">
        <f t="shared" si="669"/>
        <v>1.3668805421382742E-3</v>
      </c>
      <c r="O369">
        <f t="shared" si="713"/>
        <v>2.5117213663764233E-3</v>
      </c>
      <c r="P369">
        <f t="shared" si="670"/>
        <v>1.7381886936958498E-3</v>
      </c>
      <c r="Q369">
        <f t="shared" si="671"/>
        <v>-1.8634489078967465E-2</v>
      </c>
      <c r="R369">
        <f t="shared" si="672"/>
        <v>87260.946149974829</v>
      </c>
      <c r="S369">
        <f t="shared" si="714"/>
        <v>1502.7679919476598</v>
      </c>
      <c r="T369">
        <f t="shared" si="673"/>
        <v>84110.719677906382</v>
      </c>
      <c r="U369">
        <f t="shared" si="674"/>
        <v>1647.458480120785</v>
      </c>
      <c r="V369" s="4">
        <v>1995370</v>
      </c>
      <c r="W369">
        <f t="shared" si="675"/>
        <v>9275</v>
      </c>
      <c r="X369">
        <f t="shared" si="676"/>
        <v>378</v>
      </c>
      <c r="Y369" s="20">
        <f t="shared" si="677"/>
        <v>502106.19023653748</v>
      </c>
      <c r="Z369" s="4">
        <v>1645045</v>
      </c>
      <c r="AA369">
        <f t="shared" si="678"/>
        <v>8801</v>
      </c>
      <c r="AB369" s="17">
        <f t="shared" si="679"/>
        <v>0.82443105789903626</v>
      </c>
      <c r="AC369" s="16">
        <f t="shared" si="680"/>
        <v>446</v>
      </c>
      <c r="AD369">
        <f t="shared" si="681"/>
        <v>350325</v>
      </c>
      <c r="AE369">
        <f t="shared" si="682"/>
        <v>474</v>
      </c>
      <c r="AF369" s="17">
        <f t="shared" si="683"/>
        <v>0.17556894210096374</v>
      </c>
      <c r="AG369" s="16">
        <f t="shared" si="684"/>
        <v>-68</v>
      </c>
      <c r="AH369" s="20">
        <f t="shared" si="685"/>
        <v>5.1105121293800536E-2</v>
      </c>
      <c r="AI369" s="20">
        <f t="shared" si="686"/>
        <v>88154.25264217412</v>
      </c>
      <c r="AJ369" s="4">
        <v>5512</v>
      </c>
      <c r="AK369">
        <f t="shared" si="687"/>
        <v>-96</v>
      </c>
      <c r="AL369">
        <f t="shared" si="688"/>
        <v>-1.7118402282453649E-2</v>
      </c>
      <c r="AM369" s="20">
        <f t="shared" si="689"/>
        <v>1387.0156014091594</v>
      </c>
      <c r="AN369" s="20">
        <f t="shared" si="690"/>
        <v>1.5895032802249298E-2</v>
      </c>
      <c r="AO369" s="4">
        <v>195</v>
      </c>
      <c r="AP369">
        <f t="shared" si="658"/>
        <v>-19</v>
      </c>
      <c r="AQ369">
        <f t="shared" si="659"/>
        <v>-8.8785046728971917E-2</v>
      </c>
      <c r="AR369" s="20">
        <f t="shared" si="691"/>
        <v>49.068948163059886</v>
      </c>
      <c r="AS369" s="4">
        <v>732</v>
      </c>
      <c r="AT369">
        <f t="shared" si="692"/>
        <v>-8</v>
      </c>
      <c r="AU369">
        <f t="shared" si="693"/>
        <v>-1.0810810810810811E-2</v>
      </c>
      <c r="AV369" s="20">
        <f t="shared" si="694"/>
        <v>184.19728233517864</v>
      </c>
      <c r="AW369" s="30">
        <f t="shared" si="695"/>
        <v>2.1108788119097396E-3</v>
      </c>
      <c r="AX369" s="4">
        <v>108</v>
      </c>
      <c r="AY369">
        <f t="shared" si="696"/>
        <v>1</v>
      </c>
      <c r="AZ369">
        <f t="shared" si="697"/>
        <v>9.3457943925232545E-3</v>
      </c>
      <c r="BA369" s="20">
        <f t="shared" si="698"/>
        <v>27.176648213387015</v>
      </c>
      <c r="BB369" s="30">
        <f t="shared" si="699"/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 t="shared" si="700"/>
        <v>-122</v>
      </c>
      <c r="BE369" s="30">
        <f t="shared" si="701"/>
        <v>-1.8293597240965687E-2</v>
      </c>
      <c r="BF369" s="20">
        <f t="shared" si="702"/>
        <v>1647.458480120785</v>
      </c>
      <c r="BG369" s="20">
        <f t="shared" si="703"/>
        <v>1.8879677024006922E-2</v>
      </c>
      <c r="BH369" s="26">
        <v>62051</v>
      </c>
      <c r="BI369">
        <f t="shared" si="665"/>
        <v>111</v>
      </c>
      <c r="BJ369" s="4">
        <v>135091</v>
      </c>
      <c r="BK369">
        <f t="shared" si="666"/>
        <v>164</v>
      </c>
      <c r="BL369" s="4">
        <v>100599</v>
      </c>
      <c r="BM369">
        <f t="shared" si="704"/>
        <v>135</v>
      </c>
      <c r="BN369" s="4">
        <v>40628</v>
      </c>
      <c r="BO369">
        <f t="shared" si="705"/>
        <v>52</v>
      </c>
      <c r="BP369" s="4">
        <v>8406</v>
      </c>
      <c r="BQ369">
        <f t="shared" si="706"/>
        <v>12</v>
      </c>
      <c r="BR369" s="8">
        <v>31</v>
      </c>
      <c r="BS369" s="15">
        <f t="shared" si="707"/>
        <v>0</v>
      </c>
      <c r="BT369" s="8">
        <v>264</v>
      </c>
      <c r="BU369" s="15">
        <f t="shared" si="708"/>
        <v>0</v>
      </c>
      <c r="BV369" s="8">
        <v>1185</v>
      </c>
      <c r="BW369" s="15">
        <f t="shared" si="709"/>
        <v>2</v>
      </c>
      <c r="BX369" s="8">
        <v>2897</v>
      </c>
      <c r="BY369" s="15">
        <f t="shared" si="710"/>
        <v>8</v>
      </c>
      <c r="BZ369" s="13">
        <v>1595</v>
      </c>
      <c r="CA369" s="16">
        <f t="shared" si="711"/>
        <v>5</v>
      </c>
    </row>
    <row r="370" spans="1:79" x14ac:dyDescent="0.2">
      <c r="A370" s="1">
        <v>44267</v>
      </c>
      <c r="B370">
        <v>44267</v>
      </c>
      <c r="C370" s="4">
        <v>347226</v>
      </c>
      <c r="D370">
        <f t="shared" si="661"/>
        <v>451</v>
      </c>
      <c r="E370" s="4">
        <v>5981</v>
      </c>
      <c r="F370">
        <f t="shared" si="662"/>
        <v>9</v>
      </c>
      <c r="G370" s="4">
        <v>334795</v>
      </c>
      <c r="H370">
        <f t="shared" si="663"/>
        <v>539</v>
      </c>
      <c r="I370">
        <f t="shared" si="660"/>
        <v>6450</v>
      </c>
      <c r="J370">
        <f t="shared" si="715"/>
        <v>-97</v>
      </c>
      <c r="K370">
        <f t="shared" si="712"/>
        <v>1.722509259099261E-2</v>
      </c>
      <c r="L370">
        <f t="shared" si="667"/>
        <v>0.96419910951368848</v>
      </c>
      <c r="M370">
        <f t="shared" si="668"/>
        <v>1.85757978953189E-2</v>
      </c>
      <c r="N370">
        <f t="shared" si="669"/>
        <v>1.2988658683393524E-3</v>
      </c>
      <c r="O370">
        <f t="shared" si="713"/>
        <v>1.5047650894499248E-3</v>
      </c>
      <c r="P370">
        <f t="shared" si="670"/>
        <v>1.609940411296465E-3</v>
      </c>
      <c r="Q370">
        <f t="shared" si="671"/>
        <v>-1.5038759689922481E-2</v>
      </c>
      <c r="R370">
        <f t="shared" si="672"/>
        <v>87374.43381982889</v>
      </c>
      <c r="S370">
        <f t="shared" si="714"/>
        <v>1505.0327126321085</v>
      </c>
      <c r="T370">
        <f t="shared" si="673"/>
        <v>84246.351283341719</v>
      </c>
      <c r="U370">
        <f t="shared" si="674"/>
        <v>1623.0498238550579</v>
      </c>
      <c r="V370" s="4">
        <v>2003801</v>
      </c>
      <c r="W370">
        <f t="shared" si="675"/>
        <v>8431</v>
      </c>
      <c r="X370">
        <f t="shared" si="676"/>
        <v>-844</v>
      </c>
      <c r="Y370" s="20">
        <f t="shared" si="677"/>
        <v>504227.73024660291</v>
      </c>
      <c r="Z370" s="4">
        <v>1653025</v>
      </c>
      <c r="AA370">
        <f t="shared" si="678"/>
        <v>7980</v>
      </c>
      <c r="AB370" s="17">
        <f t="shared" si="679"/>
        <v>0.82494469261169145</v>
      </c>
      <c r="AC370" s="16">
        <f t="shared" si="680"/>
        <v>-821</v>
      </c>
      <c r="AD370">
        <f t="shared" si="681"/>
        <v>350776</v>
      </c>
      <c r="AE370">
        <f t="shared" si="682"/>
        <v>451</v>
      </c>
      <c r="AF370" s="17">
        <f t="shared" si="683"/>
        <v>0.17505530738830852</v>
      </c>
      <c r="AG370" s="16">
        <f t="shared" si="684"/>
        <v>-23</v>
      </c>
      <c r="AH370" s="20">
        <f t="shared" si="685"/>
        <v>5.3493061321314199E-2</v>
      </c>
      <c r="AI370" s="20">
        <f t="shared" si="686"/>
        <v>88267.740312028182</v>
      </c>
      <c r="AJ370" s="4">
        <v>5397</v>
      </c>
      <c r="AK370">
        <f t="shared" si="687"/>
        <v>-115</v>
      </c>
      <c r="AL370">
        <f t="shared" si="688"/>
        <v>-2.0863570391872255E-2</v>
      </c>
      <c r="AM370" s="20">
        <f t="shared" si="689"/>
        <v>1358.0775037745343</v>
      </c>
      <c r="AN370" s="20">
        <f t="shared" si="690"/>
        <v>1.5543190890083117E-2</v>
      </c>
      <c r="AO370" s="4">
        <v>196</v>
      </c>
      <c r="AP370">
        <f t="shared" si="658"/>
        <v>1</v>
      </c>
      <c r="AQ370">
        <f t="shared" si="659"/>
        <v>5.12820512820511E-3</v>
      </c>
      <c r="AR370" s="20">
        <f t="shared" si="691"/>
        <v>49.320583794665325</v>
      </c>
      <c r="AS370" s="4">
        <v>746</v>
      </c>
      <c r="AT370">
        <f t="shared" si="692"/>
        <v>14</v>
      </c>
      <c r="AU370">
        <f t="shared" si="693"/>
        <v>1.91256830601092E-2</v>
      </c>
      <c r="AV370" s="20">
        <f t="shared" si="694"/>
        <v>187.72018117765475</v>
      </c>
      <c r="AW370" s="30">
        <f t="shared" si="695"/>
        <v>2.1484566247919222E-3</v>
      </c>
      <c r="AX370" s="4">
        <v>111</v>
      </c>
      <c r="AY370">
        <f t="shared" si="696"/>
        <v>3</v>
      </c>
      <c r="AZ370">
        <f t="shared" si="697"/>
        <v>2.7777777777777679E-2</v>
      </c>
      <c r="BA370" s="20">
        <f t="shared" si="698"/>
        <v>27.93155510820332</v>
      </c>
      <c r="BB370" s="30">
        <f t="shared" si="699"/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 t="shared" si="700"/>
        <v>-97</v>
      </c>
      <c r="BE370" s="30">
        <f t="shared" si="701"/>
        <v>-1.4815946234916777E-2</v>
      </c>
      <c r="BF370" s="20">
        <f t="shared" si="702"/>
        <v>1623.0498238550579</v>
      </c>
      <c r="BG370" s="20">
        <f t="shared" si="703"/>
        <v>1.85757978953189E-2</v>
      </c>
      <c r="BH370" s="26">
        <v>62142</v>
      </c>
      <c r="BI370">
        <f t="shared" si="665"/>
        <v>91</v>
      </c>
      <c r="BJ370" s="4">
        <v>135259</v>
      </c>
      <c r="BK370">
        <f t="shared" si="666"/>
        <v>168</v>
      </c>
      <c r="BL370" s="4">
        <v>100729</v>
      </c>
      <c r="BM370">
        <f t="shared" si="704"/>
        <v>130</v>
      </c>
      <c r="BN370" s="4">
        <v>40680</v>
      </c>
      <c r="BO370">
        <f t="shared" si="705"/>
        <v>52</v>
      </c>
      <c r="BP370" s="4">
        <v>8416</v>
      </c>
      <c r="BQ370">
        <f t="shared" si="706"/>
        <v>10</v>
      </c>
      <c r="BR370" s="8">
        <v>31</v>
      </c>
      <c r="BS370" s="15">
        <f t="shared" si="707"/>
        <v>0</v>
      </c>
      <c r="BT370" s="8">
        <v>264</v>
      </c>
      <c r="BU370" s="15">
        <f t="shared" si="708"/>
        <v>0</v>
      </c>
      <c r="BV370" s="8">
        <v>1188</v>
      </c>
      <c r="BW370" s="15">
        <f t="shared" si="709"/>
        <v>3</v>
      </c>
      <c r="BX370" s="8">
        <v>2901</v>
      </c>
      <c r="BY370" s="15">
        <f t="shared" si="710"/>
        <v>4</v>
      </c>
      <c r="BZ370" s="13">
        <v>1597</v>
      </c>
      <c r="CA370" s="16">
        <f t="shared" si="711"/>
        <v>2</v>
      </c>
    </row>
    <row r="371" spans="1:79" x14ac:dyDescent="0.2">
      <c r="A371" s="1">
        <v>44268</v>
      </c>
      <c r="B371">
        <v>44268</v>
      </c>
      <c r="C371" s="4">
        <v>347641</v>
      </c>
      <c r="D371">
        <f t="shared" si="661"/>
        <v>415</v>
      </c>
      <c r="E371" s="4">
        <v>5987</v>
      </c>
      <c r="F371">
        <f t="shared" si="662"/>
        <v>6</v>
      </c>
      <c r="G371" s="4">
        <v>335402</v>
      </c>
      <c r="H371">
        <f t="shared" si="663"/>
        <v>607</v>
      </c>
      <c r="I371">
        <f t="shared" si="660"/>
        <v>6252</v>
      </c>
      <c r="J371">
        <f t="shared" si="715"/>
        <v>-198</v>
      </c>
      <c r="K371">
        <f t="shared" si="712"/>
        <v>1.7221789144548545E-2</v>
      </c>
      <c r="L371">
        <f t="shared" si="667"/>
        <v>0.96479414108232342</v>
      </c>
      <c r="M371">
        <f t="shared" si="668"/>
        <v>1.7984069773128025E-2</v>
      </c>
      <c r="N371">
        <f t="shared" si="669"/>
        <v>1.193760229662209E-3</v>
      </c>
      <c r="O371">
        <f t="shared" si="713"/>
        <v>1.0021713713044931E-3</v>
      </c>
      <c r="P371">
        <f t="shared" si="670"/>
        <v>1.8097685762160035E-3</v>
      </c>
      <c r="Q371">
        <f t="shared" si="671"/>
        <v>-3.166986564299424E-2</v>
      </c>
      <c r="R371">
        <f t="shared" si="672"/>
        <v>87478.862606945142</v>
      </c>
      <c r="S371">
        <f t="shared" si="714"/>
        <v>1506.5425264217413</v>
      </c>
      <c r="T371">
        <f t="shared" si="673"/>
        <v>84399.094111726212</v>
      </c>
      <c r="U371">
        <f t="shared" si="674"/>
        <v>1573.2259687971816</v>
      </c>
      <c r="V371" s="4">
        <v>2012111</v>
      </c>
      <c r="W371">
        <f t="shared" si="675"/>
        <v>8310</v>
      </c>
      <c r="X371">
        <f t="shared" si="676"/>
        <v>-121</v>
      </c>
      <c r="Y371" s="20">
        <f t="shared" si="677"/>
        <v>506318.82234524406</v>
      </c>
      <c r="Z371" s="4">
        <v>1660920</v>
      </c>
      <c r="AA371">
        <f t="shared" si="678"/>
        <v>7895</v>
      </c>
      <c r="AB371" s="17">
        <f t="shared" si="679"/>
        <v>0.82546141838099385</v>
      </c>
      <c r="AC371" s="16">
        <f t="shared" si="680"/>
        <v>-85</v>
      </c>
      <c r="AD371">
        <f t="shared" si="681"/>
        <v>351191</v>
      </c>
      <c r="AE371">
        <f t="shared" si="682"/>
        <v>415</v>
      </c>
      <c r="AF371" s="17">
        <f t="shared" si="683"/>
        <v>0.17453858161900612</v>
      </c>
      <c r="AG371" s="16">
        <f t="shared" si="684"/>
        <v>-36</v>
      </c>
      <c r="AH371" s="20">
        <f t="shared" si="685"/>
        <v>4.9939831528279181E-2</v>
      </c>
      <c r="AI371" s="20">
        <f t="shared" si="686"/>
        <v>88372.169099144434</v>
      </c>
      <c r="AJ371" s="4">
        <v>5230</v>
      </c>
      <c r="AK371">
        <f t="shared" si="687"/>
        <v>-167</v>
      </c>
      <c r="AL371">
        <f t="shared" si="688"/>
        <v>-3.0943116546229388E-2</v>
      </c>
      <c r="AM371" s="20">
        <f t="shared" si="689"/>
        <v>1316.0543532964266</v>
      </c>
      <c r="AN371" s="20">
        <f t="shared" si="690"/>
        <v>1.5044255424417717E-2</v>
      </c>
      <c r="AO371" s="4">
        <v>188</v>
      </c>
      <c r="AP371">
        <f t="shared" si="658"/>
        <v>-8</v>
      </c>
      <c r="AQ371">
        <f t="shared" si="659"/>
        <v>-4.081632653061229E-2</v>
      </c>
      <c r="AR371" s="20">
        <f t="shared" si="691"/>
        <v>47.307498741821838</v>
      </c>
      <c r="AS371" s="4">
        <v>723</v>
      </c>
      <c r="AT371">
        <f t="shared" si="692"/>
        <v>-23</v>
      </c>
      <c r="AU371">
        <f t="shared" si="693"/>
        <v>-3.0831099195710476E-2</v>
      </c>
      <c r="AV371" s="20">
        <f t="shared" si="694"/>
        <v>181.93256165072972</v>
      </c>
      <c r="AW371" s="30">
        <f t="shared" si="695"/>
        <v>2.0797316772187399E-3</v>
      </c>
      <c r="AX371" s="4">
        <v>111</v>
      </c>
      <c r="AY371">
        <f t="shared" si="696"/>
        <v>0</v>
      </c>
      <c r="AZ371">
        <f t="shared" si="697"/>
        <v>0</v>
      </c>
      <c r="BA371" s="20">
        <f t="shared" si="698"/>
        <v>27.93155510820332</v>
      </c>
      <c r="BB371" s="30">
        <f t="shared" si="699"/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 t="shared" si="700"/>
        <v>-198</v>
      </c>
      <c r="BE371" s="30">
        <f t="shared" si="701"/>
        <v>-3.0697674418604604E-2</v>
      </c>
      <c r="BF371" s="20">
        <f t="shared" si="702"/>
        <v>1573.2259687971816</v>
      </c>
      <c r="BG371" s="20">
        <f t="shared" si="703"/>
        <v>1.7984069773128025E-2</v>
      </c>
      <c r="BH371" s="26">
        <v>62241</v>
      </c>
      <c r="BI371">
        <f t="shared" si="665"/>
        <v>99</v>
      </c>
      <c r="BJ371" s="4">
        <v>135398</v>
      </c>
      <c r="BK371">
        <f t="shared" si="666"/>
        <v>139</v>
      </c>
      <c r="BL371" s="4">
        <v>100839</v>
      </c>
      <c r="BM371">
        <f t="shared" si="704"/>
        <v>110</v>
      </c>
      <c r="BN371" s="4">
        <v>40733</v>
      </c>
      <c r="BO371">
        <f t="shared" si="705"/>
        <v>53</v>
      </c>
      <c r="BP371" s="4">
        <v>8430</v>
      </c>
      <c r="BQ371">
        <f t="shared" si="706"/>
        <v>14</v>
      </c>
      <c r="BR371" s="8">
        <v>31</v>
      </c>
      <c r="BS371" s="15">
        <f t="shared" si="707"/>
        <v>0</v>
      </c>
      <c r="BT371" s="8">
        <v>265</v>
      </c>
      <c r="BU371" s="15">
        <f t="shared" si="708"/>
        <v>1</v>
      </c>
      <c r="BV371" s="8">
        <v>1189</v>
      </c>
      <c r="BW371" s="15">
        <f t="shared" si="709"/>
        <v>1</v>
      </c>
      <c r="BX371" s="8">
        <v>2901</v>
      </c>
      <c r="BY371" s="15">
        <f t="shared" si="710"/>
        <v>0</v>
      </c>
      <c r="BZ371" s="13">
        <v>1601</v>
      </c>
      <c r="CA371" s="16">
        <f t="shared" si="711"/>
        <v>4</v>
      </c>
    </row>
    <row r="372" spans="1:79" x14ac:dyDescent="0.2">
      <c r="A372" s="1">
        <v>44269</v>
      </c>
      <c r="B372">
        <v>44269</v>
      </c>
      <c r="C372" s="4">
        <v>347919</v>
      </c>
      <c r="D372">
        <f t="shared" si="661"/>
        <v>278</v>
      </c>
      <c r="E372" s="4">
        <v>5994</v>
      </c>
      <c r="F372">
        <f t="shared" si="662"/>
        <v>7</v>
      </c>
      <c r="G372" s="4">
        <v>335850</v>
      </c>
      <c r="H372">
        <f t="shared" si="663"/>
        <v>448</v>
      </c>
      <c r="I372">
        <f t="shared" si="660"/>
        <v>6075</v>
      </c>
      <c r="J372">
        <f t="shared" si="715"/>
        <v>-177</v>
      </c>
      <c r="K372">
        <f t="shared" si="712"/>
        <v>1.7228147930983935E-2</v>
      </c>
      <c r="L372">
        <f t="shared" si="667"/>
        <v>0.96531089132815395</v>
      </c>
      <c r="M372">
        <f t="shared" si="668"/>
        <v>1.7460960740862098E-2</v>
      </c>
      <c r="N372">
        <f t="shared" si="669"/>
        <v>7.9903655735961531E-4</v>
      </c>
      <c r="O372">
        <f t="shared" si="713"/>
        <v>1.1678345011678344E-3</v>
      </c>
      <c r="P372">
        <f t="shared" si="670"/>
        <v>1.3339288372785469E-3</v>
      </c>
      <c r="Q372">
        <f t="shared" si="671"/>
        <v>-2.9135802469135802E-2</v>
      </c>
      <c r="R372">
        <f t="shared" si="672"/>
        <v>87548.81731253145</v>
      </c>
      <c r="S372">
        <f t="shared" si="714"/>
        <v>1508.3039758429793</v>
      </c>
      <c r="T372">
        <f t="shared" si="673"/>
        <v>84511.826874685445</v>
      </c>
      <c r="U372">
        <f t="shared" si="674"/>
        <v>1528.6864620030196</v>
      </c>
      <c r="V372" s="4">
        <v>2017331</v>
      </c>
      <c r="W372">
        <f t="shared" si="675"/>
        <v>5220</v>
      </c>
      <c r="X372">
        <f t="shared" si="676"/>
        <v>-3090</v>
      </c>
      <c r="Y372" s="20">
        <f t="shared" si="677"/>
        <v>507632.36034222442</v>
      </c>
      <c r="Z372" s="4">
        <v>1665862</v>
      </c>
      <c r="AA372">
        <f t="shared" si="678"/>
        <v>4942</v>
      </c>
      <c r="AB372" s="17">
        <f t="shared" si="679"/>
        <v>0.82577524461776475</v>
      </c>
      <c r="AC372" s="16">
        <f t="shared" si="680"/>
        <v>-2953</v>
      </c>
      <c r="AD372">
        <f t="shared" si="681"/>
        <v>351469</v>
      </c>
      <c r="AE372">
        <f t="shared" si="682"/>
        <v>278</v>
      </c>
      <c r="AF372" s="17">
        <f t="shared" si="683"/>
        <v>0.17422475538223525</v>
      </c>
      <c r="AG372" s="16">
        <f t="shared" si="684"/>
        <v>-137</v>
      </c>
      <c r="AH372" s="20">
        <f t="shared" si="685"/>
        <v>5.3256704980842909E-2</v>
      </c>
      <c r="AI372" s="20">
        <f t="shared" si="686"/>
        <v>88442.123804730742</v>
      </c>
      <c r="AJ372" s="4">
        <v>5083</v>
      </c>
      <c r="AK372">
        <f t="shared" si="687"/>
        <v>-147</v>
      </c>
      <c r="AL372">
        <f t="shared" si="688"/>
        <v>-2.810707456978967E-2</v>
      </c>
      <c r="AM372" s="20">
        <f t="shared" si="689"/>
        <v>1279.0639154504277</v>
      </c>
      <c r="AN372" s="20">
        <f t="shared" si="690"/>
        <v>1.4609722377909801E-2</v>
      </c>
      <c r="AO372" s="4">
        <v>199</v>
      </c>
      <c r="AP372">
        <f t="shared" si="658"/>
        <v>11</v>
      </c>
      <c r="AQ372">
        <f t="shared" si="659"/>
        <v>5.8510638297872397E-2</v>
      </c>
      <c r="AR372" s="20">
        <f t="shared" si="691"/>
        <v>50.075490689481626</v>
      </c>
      <c r="AS372" s="4">
        <v>689</v>
      </c>
      <c r="AT372">
        <f t="shared" si="692"/>
        <v>-34</v>
      </c>
      <c r="AU372">
        <f t="shared" si="693"/>
        <v>-4.7026279391424675E-2</v>
      </c>
      <c r="AV372" s="20">
        <f t="shared" si="694"/>
        <v>173.37695017614493</v>
      </c>
      <c r="AW372" s="30">
        <f t="shared" si="695"/>
        <v>1.9803460000747302E-3</v>
      </c>
      <c r="AX372" s="4">
        <v>104</v>
      </c>
      <c r="AY372">
        <f t="shared" si="696"/>
        <v>-7</v>
      </c>
      <c r="AZ372">
        <f t="shared" si="697"/>
        <v>-6.3063063063063085E-2</v>
      </c>
      <c r="BA372" s="20">
        <f t="shared" si="698"/>
        <v>26.170105686965272</v>
      </c>
      <c r="BB372" s="30">
        <f t="shared" si="699"/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 t="shared" si="700"/>
        <v>-177</v>
      </c>
      <c r="BE372" s="30">
        <f t="shared" si="701"/>
        <v>-2.831094049904026E-2</v>
      </c>
      <c r="BF372" s="20">
        <f t="shared" si="702"/>
        <v>1528.6864620030196</v>
      </c>
      <c r="BG372" s="20">
        <f t="shared" si="703"/>
        <v>1.7460960740862098E-2</v>
      </c>
      <c r="BH372" s="26">
        <v>62297</v>
      </c>
      <c r="BI372">
        <f t="shared" si="665"/>
        <v>56</v>
      </c>
      <c r="BJ372" s="4">
        <v>135507</v>
      </c>
      <c r="BK372">
        <f t="shared" si="666"/>
        <v>109</v>
      </c>
      <c r="BL372" s="4">
        <v>100908</v>
      </c>
      <c r="BM372">
        <f t="shared" si="704"/>
        <v>69</v>
      </c>
      <c r="BN372" s="4">
        <v>40769</v>
      </c>
      <c r="BO372">
        <f t="shared" si="705"/>
        <v>36</v>
      </c>
      <c r="BP372" s="4">
        <v>8438</v>
      </c>
      <c r="BQ372">
        <f t="shared" si="706"/>
        <v>8</v>
      </c>
      <c r="BR372" s="8">
        <v>31</v>
      </c>
      <c r="BS372" s="15">
        <f t="shared" si="707"/>
        <v>0</v>
      </c>
      <c r="BT372" s="8">
        <v>265</v>
      </c>
      <c r="BU372" s="15">
        <f t="shared" si="708"/>
        <v>0</v>
      </c>
      <c r="BV372" s="8">
        <v>1192</v>
      </c>
      <c r="BW372" s="15">
        <f t="shared" si="709"/>
        <v>3</v>
      </c>
      <c r="BX372" s="8">
        <v>2902</v>
      </c>
      <c r="BY372" s="15">
        <f t="shared" si="710"/>
        <v>1</v>
      </c>
      <c r="BZ372" s="13">
        <v>1604</v>
      </c>
      <c r="CA372" s="16">
        <f t="shared" si="711"/>
        <v>3</v>
      </c>
    </row>
    <row r="373" spans="1:79" x14ac:dyDescent="0.2">
      <c r="A373" s="1">
        <v>44270</v>
      </c>
      <c r="B373">
        <v>44270</v>
      </c>
      <c r="C373" s="4">
        <v>348155</v>
      </c>
      <c r="D373">
        <f t="shared" si="661"/>
        <v>236</v>
      </c>
      <c r="E373" s="4">
        <v>6005</v>
      </c>
      <c r="F373">
        <f t="shared" si="662"/>
        <v>11</v>
      </c>
      <c r="G373" s="4">
        <v>336277</v>
      </c>
      <c r="H373">
        <f t="shared" si="663"/>
        <v>427</v>
      </c>
      <c r="I373">
        <f t="shared" si="660"/>
        <v>5873</v>
      </c>
      <c r="J373">
        <f t="shared" si="715"/>
        <v>-202</v>
      </c>
      <c r="K373">
        <f t="shared" si="712"/>
        <v>1.7248064798724705E-2</v>
      </c>
      <c r="L373">
        <f t="shared" si="667"/>
        <v>0.96588301187689396</v>
      </c>
      <c r="M373">
        <f t="shared" si="668"/>
        <v>1.686892332438138E-2</v>
      </c>
      <c r="N373">
        <f t="shared" si="669"/>
        <v>6.7785899958351886E-4</v>
      </c>
      <c r="O373">
        <f t="shared" si="713"/>
        <v>1.8318068276436303E-3</v>
      </c>
      <c r="P373">
        <f t="shared" si="670"/>
        <v>1.2697865152835311E-3</v>
      </c>
      <c r="Q373">
        <f t="shared" si="671"/>
        <v>-3.4394687553209603E-2</v>
      </c>
      <c r="R373">
        <f t="shared" si="672"/>
        <v>87608.203321590336</v>
      </c>
      <c r="S373">
        <f t="shared" si="714"/>
        <v>1511.0719677906391</v>
      </c>
      <c r="T373">
        <f t="shared" si="673"/>
        <v>84619.275289380967</v>
      </c>
      <c r="U373">
        <f t="shared" si="674"/>
        <v>1477.8560644187216</v>
      </c>
      <c r="V373" s="4">
        <v>2020905</v>
      </c>
      <c r="W373">
        <f t="shared" si="675"/>
        <v>3574</v>
      </c>
      <c r="X373">
        <f t="shared" si="676"/>
        <v>-1646</v>
      </c>
      <c r="Y373" s="20">
        <f t="shared" si="677"/>
        <v>508531.70608958224</v>
      </c>
      <c r="Z373" s="4">
        <v>1669200</v>
      </c>
      <c r="AA373">
        <f t="shared" si="678"/>
        <v>3338</v>
      </c>
      <c r="AB373" s="17">
        <f t="shared" si="679"/>
        <v>0.82596658427783587</v>
      </c>
      <c r="AC373" s="16">
        <f t="shared" si="680"/>
        <v>-1604</v>
      </c>
      <c r="AD373">
        <f t="shared" si="681"/>
        <v>351705</v>
      </c>
      <c r="AE373">
        <f t="shared" si="682"/>
        <v>236</v>
      </c>
      <c r="AF373" s="17">
        <f t="shared" si="683"/>
        <v>0.17403341572216408</v>
      </c>
      <c r="AG373" s="16">
        <f t="shared" si="684"/>
        <v>-42</v>
      </c>
      <c r="AH373" s="20">
        <f t="shared" si="685"/>
        <v>6.603245663122552E-2</v>
      </c>
      <c r="AI373" s="20">
        <f t="shared" si="686"/>
        <v>88501.509813789628</v>
      </c>
      <c r="AJ373" s="4">
        <v>4882</v>
      </c>
      <c r="AK373">
        <f t="shared" si="687"/>
        <v>-201</v>
      </c>
      <c r="AL373">
        <f t="shared" si="688"/>
        <v>-3.9543576627975585E-2</v>
      </c>
      <c r="AM373" s="20">
        <f t="shared" si="689"/>
        <v>1228.4851534977352</v>
      </c>
      <c r="AN373" s="20">
        <f t="shared" si="690"/>
        <v>1.4022489982909911E-2</v>
      </c>
      <c r="AO373" s="4">
        <v>210</v>
      </c>
      <c r="AP373">
        <f t="shared" si="658"/>
        <v>11</v>
      </c>
      <c r="AQ373">
        <f t="shared" si="659"/>
        <v>5.5276381909547645E-2</v>
      </c>
      <c r="AR373" s="20">
        <f t="shared" si="691"/>
        <v>52.843482637141413</v>
      </c>
      <c r="AS373" s="4">
        <v>683</v>
      </c>
      <c r="AT373">
        <f t="shared" si="692"/>
        <v>-6</v>
      </c>
      <c r="AU373">
        <f t="shared" si="693"/>
        <v>-8.7082728592162706E-3</v>
      </c>
      <c r="AV373" s="20">
        <f t="shared" si="694"/>
        <v>171.86713638651233</v>
      </c>
      <c r="AW373" s="30">
        <f t="shared" si="695"/>
        <v>1.9617699013370483E-3</v>
      </c>
      <c r="AX373" s="4">
        <v>98</v>
      </c>
      <c r="AY373">
        <f t="shared" si="696"/>
        <v>-6</v>
      </c>
      <c r="AZ373">
        <f t="shared" si="697"/>
        <v>-5.7692307692307709E-2</v>
      </c>
      <c r="BA373" s="20">
        <f t="shared" si="698"/>
        <v>24.660291897332662</v>
      </c>
      <c r="BB373" s="30">
        <f t="shared" si="699"/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 t="shared" si="700"/>
        <v>-202</v>
      </c>
      <c r="BE373" s="30">
        <f t="shared" si="701"/>
        <v>-3.3251028806584371E-2</v>
      </c>
      <c r="BF373" s="20">
        <f t="shared" si="702"/>
        <v>1477.8560644187216</v>
      </c>
      <c r="BG373" s="20">
        <f t="shared" si="703"/>
        <v>1.686892332438138E-2</v>
      </c>
      <c r="BH373" s="26">
        <v>62359</v>
      </c>
      <c r="BI373">
        <f t="shared" si="665"/>
        <v>62</v>
      </c>
      <c r="BJ373" s="4">
        <v>135600</v>
      </c>
      <c r="BK373">
        <f t="shared" si="666"/>
        <v>93</v>
      </c>
      <c r="BL373" s="4">
        <v>100961</v>
      </c>
      <c r="BM373">
        <f t="shared" si="704"/>
        <v>53</v>
      </c>
      <c r="BN373" s="4">
        <v>40792</v>
      </c>
      <c r="BO373">
        <f t="shared" si="705"/>
        <v>23</v>
      </c>
      <c r="BP373" s="4">
        <v>8443</v>
      </c>
      <c r="BQ373">
        <f t="shared" si="706"/>
        <v>5</v>
      </c>
      <c r="BR373" s="8">
        <v>31</v>
      </c>
      <c r="BS373" s="15">
        <f t="shared" si="707"/>
        <v>0</v>
      </c>
      <c r="BT373" s="8">
        <v>265</v>
      </c>
      <c r="BU373" s="15">
        <f t="shared" si="708"/>
        <v>0</v>
      </c>
      <c r="BV373" s="8">
        <v>1195</v>
      </c>
      <c r="BW373" s="15">
        <f t="shared" si="709"/>
        <v>3</v>
      </c>
      <c r="BX373" s="8">
        <v>2907</v>
      </c>
      <c r="BY373" s="15">
        <f t="shared" si="710"/>
        <v>5</v>
      </c>
      <c r="BZ373" s="13">
        <v>1607</v>
      </c>
      <c r="CA373" s="16">
        <f t="shared" si="711"/>
        <v>3</v>
      </c>
    </row>
    <row r="374" spans="1:79" x14ac:dyDescent="0.2">
      <c r="A374" s="1">
        <v>44271</v>
      </c>
      <c r="B374">
        <v>44271</v>
      </c>
      <c r="C374" s="4">
        <v>348580</v>
      </c>
      <c r="D374">
        <f t="shared" si="661"/>
        <v>425</v>
      </c>
      <c r="E374" s="4">
        <v>6009</v>
      </c>
      <c r="F374">
        <f t="shared" si="662"/>
        <v>4</v>
      </c>
      <c r="G374" s="4">
        <v>337010</v>
      </c>
      <c r="H374">
        <f t="shared" si="663"/>
        <v>733</v>
      </c>
      <c r="I374">
        <f t="shared" si="660"/>
        <v>5561</v>
      </c>
      <c r="J374">
        <f t="shared" si="715"/>
        <v>-312</v>
      </c>
      <c r="K374">
        <f t="shared" si="712"/>
        <v>1.7238510528429628E-2</v>
      </c>
      <c r="L374">
        <f t="shared" si="667"/>
        <v>0.96680819324114986</v>
      </c>
      <c r="M374">
        <f t="shared" si="668"/>
        <v>1.5953296230420563E-2</v>
      </c>
      <c r="N374">
        <f t="shared" si="669"/>
        <v>1.2192323139594927E-3</v>
      </c>
      <c r="O374">
        <f t="shared" si="713"/>
        <v>6.6566816442003662E-4</v>
      </c>
      <c r="P374">
        <f t="shared" si="670"/>
        <v>2.1750096436307527E-3</v>
      </c>
      <c r="Q374">
        <f t="shared" si="671"/>
        <v>-5.6105017083258407E-2</v>
      </c>
      <c r="R374">
        <f t="shared" si="672"/>
        <v>87715.148465022648</v>
      </c>
      <c r="S374">
        <f t="shared" si="714"/>
        <v>1512.0785103170608</v>
      </c>
      <c r="T374">
        <f t="shared" si="673"/>
        <v>84803.724207347754</v>
      </c>
      <c r="U374">
        <f t="shared" si="674"/>
        <v>1399.3457473578258</v>
      </c>
      <c r="V374" s="4">
        <v>2030053</v>
      </c>
      <c r="W374">
        <f t="shared" si="675"/>
        <v>9148</v>
      </c>
      <c r="X374">
        <f t="shared" si="676"/>
        <v>5574</v>
      </c>
      <c r="Y374" s="20">
        <f t="shared" si="677"/>
        <v>510833.66884750879</v>
      </c>
      <c r="Z374" s="4">
        <v>1677923</v>
      </c>
      <c r="AA374">
        <f t="shared" si="678"/>
        <v>8723</v>
      </c>
      <c r="AB374" s="17">
        <f t="shared" si="679"/>
        <v>0.82654147453293092</v>
      </c>
      <c r="AC374" s="16">
        <f t="shared" si="680"/>
        <v>5385</v>
      </c>
      <c r="AD374">
        <f t="shared" si="681"/>
        <v>352130</v>
      </c>
      <c r="AE374">
        <f t="shared" si="682"/>
        <v>425</v>
      </c>
      <c r="AF374" s="17">
        <f t="shared" si="683"/>
        <v>0.17345852546706908</v>
      </c>
      <c r="AG374" s="16">
        <f t="shared" si="684"/>
        <v>189</v>
      </c>
      <c r="AH374" s="20">
        <f t="shared" si="685"/>
        <v>4.6458242238740712E-2</v>
      </c>
      <c r="AI374" s="20">
        <f t="shared" si="686"/>
        <v>88608.45495722194</v>
      </c>
      <c r="AJ374" s="4">
        <v>4624</v>
      </c>
      <c r="AK374">
        <f t="shared" si="687"/>
        <v>-258</v>
      </c>
      <c r="AL374">
        <f t="shared" si="688"/>
        <v>-5.284719377304381E-2</v>
      </c>
      <c r="AM374" s="20">
        <f t="shared" si="689"/>
        <v>1163.5631605435328</v>
      </c>
      <c r="AN374" s="20">
        <f t="shared" si="690"/>
        <v>1.3265247575879281E-2</v>
      </c>
      <c r="AO374" s="4">
        <v>194</v>
      </c>
      <c r="AP374">
        <f t="shared" si="658"/>
        <v>-16</v>
      </c>
      <c r="AQ374">
        <f t="shared" si="659"/>
        <v>-7.6190476190476142E-2</v>
      </c>
      <c r="AR374" s="20">
        <f t="shared" si="691"/>
        <v>48.817312531454455</v>
      </c>
      <c r="AS374" s="4">
        <v>646</v>
      </c>
      <c r="AT374">
        <f t="shared" si="692"/>
        <v>-37</v>
      </c>
      <c r="AU374">
        <f t="shared" si="693"/>
        <v>-5.4172767203513938E-2</v>
      </c>
      <c r="AV374" s="20">
        <f t="shared" si="694"/>
        <v>162.55661801711122</v>
      </c>
      <c r="AW374" s="30">
        <f t="shared" si="695"/>
        <v>1.8532331172184291E-3</v>
      </c>
      <c r="AX374" s="4">
        <v>97</v>
      </c>
      <c r="AY374">
        <f t="shared" si="696"/>
        <v>-1</v>
      </c>
      <c r="AZ374">
        <f t="shared" si="697"/>
        <v>-1.0204081632653073E-2</v>
      </c>
      <c r="BA374" s="20">
        <f t="shared" si="698"/>
        <v>24.408656265727227</v>
      </c>
      <c r="BB374" s="30">
        <f t="shared" si="699"/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 t="shared" si="700"/>
        <v>-312</v>
      </c>
      <c r="BE374" s="30">
        <f t="shared" si="701"/>
        <v>-5.3124467903967298E-2</v>
      </c>
      <c r="BF374" s="20">
        <f t="shared" si="702"/>
        <v>1399.3457473578258</v>
      </c>
      <c r="BG374" s="20">
        <f t="shared" si="703"/>
        <v>1.5953296230420563E-2</v>
      </c>
      <c r="BH374" s="26">
        <v>62442</v>
      </c>
      <c r="BI374">
        <f t="shared" si="665"/>
        <v>83</v>
      </c>
      <c r="BJ374" s="4">
        <v>135763</v>
      </c>
      <c r="BK374">
        <f t="shared" si="666"/>
        <v>163</v>
      </c>
      <c r="BL374" s="4">
        <v>101068</v>
      </c>
      <c r="BM374">
        <f t="shared" si="704"/>
        <v>107</v>
      </c>
      <c r="BN374" s="4">
        <v>40853</v>
      </c>
      <c r="BO374">
        <f t="shared" si="705"/>
        <v>61</v>
      </c>
      <c r="BP374" s="4">
        <v>8454</v>
      </c>
      <c r="BQ374">
        <f t="shared" si="706"/>
        <v>11</v>
      </c>
      <c r="BR374" s="8">
        <v>31</v>
      </c>
      <c r="BS374" s="15">
        <f t="shared" si="707"/>
        <v>0</v>
      </c>
      <c r="BT374" s="8">
        <v>266</v>
      </c>
      <c r="BU374" s="15">
        <f t="shared" si="708"/>
        <v>1</v>
      </c>
      <c r="BV374" s="8">
        <v>1197</v>
      </c>
      <c r="BW374" s="15">
        <f t="shared" si="709"/>
        <v>2</v>
      </c>
      <c r="BX374" s="8">
        <v>2908</v>
      </c>
      <c r="BY374" s="15">
        <f t="shared" si="710"/>
        <v>1</v>
      </c>
      <c r="BZ374" s="13">
        <v>1607</v>
      </c>
      <c r="CA374" s="16">
        <f t="shared" si="711"/>
        <v>0</v>
      </c>
    </row>
    <row r="375" spans="1:79" x14ac:dyDescent="0.2">
      <c r="A375" s="1">
        <v>44272</v>
      </c>
      <c r="B375">
        <v>44272</v>
      </c>
      <c r="C375" s="4">
        <v>349020</v>
      </c>
      <c r="D375">
        <f t="shared" si="661"/>
        <v>440</v>
      </c>
      <c r="E375" s="4">
        <v>6018</v>
      </c>
      <c r="F375">
        <f t="shared" si="662"/>
        <v>9</v>
      </c>
      <c r="G375" s="4">
        <v>337630</v>
      </c>
      <c r="H375">
        <f t="shared" si="663"/>
        <v>620</v>
      </c>
      <c r="I375">
        <f t="shared" si="660"/>
        <v>5372</v>
      </c>
      <c r="J375">
        <f t="shared" si="715"/>
        <v>-189</v>
      </c>
      <c r="K375">
        <f t="shared" si="712"/>
        <v>1.7242564895994499E-2</v>
      </c>
      <c r="L375">
        <f t="shared" si="667"/>
        <v>0.96736576700475618</v>
      </c>
      <c r="M375">
        <f t="shared" si="668"/>
        <v>1.5391668099249326E-2</v>
      </c>
      <c r="N375">
        <f t="shared" si="669"/>
        <v>1.260672740817145E-3</v>
      </c>
      <c r="O375">
        <f t="shared" si="713"/>
        <v>1.4955134596211367E-3</v>
      </c>
      <c r="P375">
        <f t="shared" si="670"/>
        <v>1.8363297100376151E-3</v>
      </c>
      <c r="Q375">
        <f t="shared" si="671"/>
        <v>-3.5182427401340283E-2</v>
      </c>
      <c r="R375">
        <f t="shared" si="672"/>
        <v>87825.86814292903</v>
      </c>
      <c r="S375">
        <f t="shared" si="714"/>
        <v>1514.3432310015098</v>
      </c>
      <c r="T375">
        <f t="shared" si="673"/>
        <v>84959.738298943121</v>
      </c>
      <c r="U375">
        <f t="shared" si="674"/>
        <v>1351.7866129843985</v>
      </c>
      <c r="V375" s="4">
        <v>2038760</v>
      </c>
      <c r="W375">
        <f t="shared" si="675"/>
        <v>8707</v>
      </c>
      <c r="X375">
        <f t="shared" si="676"/>
        <v>-441</v>
      </c>
      <c r="Y375" s="20">
        <f t="shared" si="677"/>
        <v>513024.66029189731</v>
      </c>
      <c r="Z375" s="4">
        <v>1686190</v>
      </c>
      <c r="AA375">
        <f t="shared" si="678"/>
        <v>8267</v>
      </c>
      <c r="AB375" s="17">
        <f t="shared" si="679"/>
        <v>0.82706645215719354</v>
      </c>
      <c r="AC375" s="16">
        <f t="shared" si="680"/>
        <v>-456</v>
      </c>
      <c r="AD375">
        <f t="shared" si="681"/>
        <v>352570</v>
      </c>
      <c r="AE375">
        <f t="shared" si="682"/>
        <v>440</v>
      </c>
      <c r="AF375" s="17">
        <f t="shared" si="683"/>
        <v>0.1729335478428064</v>
      </c>
      <c r="AG375" s="16">
        <f t="shared" si="684"/>
        <v>15</v>
      </c>
      <c r="AH375" s="20">
        <f t="shared" si="685"/>
        <v>5.0534053060755715E-2</v>
      </c>
      <c r="AI375" s="20">
        <f t="shared" si="686"/>
        <v>88719.174635128336</v>
      </c>
      <c r="AJ375" s="4">
        <v>4441</v>
      </c>
      <c r="AK375">
        <f t="shared" si="687"/>
        <v>-183</v>
      </c>
      <c r="AL375">
        <f t="shared" si="688"/>
        <v>-3.9576124567474058E-2</v>
      </c>
      <c r="AM375" s="20">
        <f t="shared" si="689"/>
        <v>1117.5138399597383</v>
      </c>
      <c r="AN375" s="20">
        <f t="shared" si="690"/>
        <v>1.2724199186293049E-2</v>
      </c>
      <c r="AO375" s="4">
        <v>194</v>
      </c>
      <c r="AP375">
        <f t="shared" si="658"/>
        <v>0</v>
      </c>
      <c r="AQ375">
        <f t="shared" si="659"/>
        <v>0</v>
      </c>
      <c r="AR375" s="20">
        <f t="shared" si="691"/>
        <v>48.817312531454455</v>
      </c>
      <c r="AS375" s="4">
        <v>643</v>
      </c>
      <c r="AT375">
        <f t="shared" si="692"/>
        <v>-3</v>
      </c>
      <c r="AU375">
        <f t="shared" si="693"/>
        <v>-4.6439628482972672E-3</v>
      </c>
      <c r="AV375" s="20">
        <f t="shared" si="694"/>
        <v>161.8017111222949</v>
      </c>
      <c r="AW375" s="30">
        <f t="shared" si="695"/>
        <v>1.8423013007850552E-3</v>
      </c>
      <c r="AX375" s="4">
        <v>94</v>
      </c>
      <c r="AY375">
        <f t="shared" si="696"/>
        <v>-3</v>
      </c>
      <c r="AZ375">
        <f t="shared" si="697"/>
        <v>-3.0927835051546393E-2</v>
      </c>
      <c r="BA375" s="20">
        <f t="shared" si="698"/>
        <v>23.653749370910919</v>
      </c>
      <c r="BB375" s="30">
        <f t="shared" si="699"/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 t="shared" si="700"/>
        <v>-189</v>
      </c>
      <c r="BE375" s="30">
        <f t="shared" si="701"/>
        <v>-3.3986693040820026E-2</v>
      </c>
      <c r="BF375" s="20">
        <f t="shared" si="702"/>
        <v>1351.7866129843985</v>
      </c>
      <c r="BG375" s="20">
        <f t="shared" si="703"/>
        <v>1.5391668099249326E-2</v>
      </c>
      <c r="BH375" s="26">
        <v>62539</v>
      </c>
      <c r="BI375">
        <f t="shared" si="665"/>
        <v>97</v>
      </c>
      <c r="BJ375" s="4">
        <v>135913</v>
      </c>
      <c r="BK375">
        <f t="shared" si="666"/>
        <v>150</v>
      </c>
      <c r="BL375" s="4">
        <v>101187</v>
      </c>
      <c r="BM375">
        <f t="shared" si="704"/>
        <v>119</v>
      </c>
      <c r="BN375" s="4">
        <v>40916</v>
      </c>
      <c r="BO375">
        <f t="shared" si="705"/>
        <v>63</v>
      </c>
      <c r="BP375" s="4">
        <v>8465</v>
      </c>
      <c r="BQ375">
        <f t="shared" si="706"/>
        <v>11</v>
      </c>
      <c r="BR375" s="8">
        <v>31</v>
      </c>
      <c r="BS375" s="15">
        <f t="shared" si="707"/>
        <v>0</v>
      </c>
      <c r="BT375" s="8">
        <v>268</v>
      </c>
      <c r="BU375" s="15">
        <f t="shared" si="708"/>
        <v>2</v>
      </c>
      <c r="BV375" s="8">
        <v>1198</v>
      </c>
      <c r="BW375" s="15">
        <f t="shared" si="709"/>
        <v>1</v>
      </c>
      <c r="BX375" s="8">
        <v>2911</v>
      </c>
      <c r="BY375" s="15">
        <f t="shared" si="710"/>
        <v>3</v>
      </c>
      <c r="BZ375" s="13">
        <v>1610</v>
      </c>
      <c r="CA375" s="16">
        <f t="shared" si="711"/>
        <v>3</v>
      </c>
    </row>
    <row r="376" spans="1:79" x14ac:dyDescent="0.2">
      <c r="A376" s="1">
        <v>44273</v>
      </c>
      <c r="B376">
        <v>44273</v>
      </c>
      <c r="C376" s="4">
        <v>349505</v>
      </c>
      <c r="D376">
        <f t="shared" si="661"/>
        <v>485</v>
      </c>
      <c r="E376" s="4">
        <v>6025</v>
      </c>
      <c r="F376">
        <f t="shared" si="662"/>
        <v>7</v>
      </c>
      <c r="G376" s="4">
        <v>338181</v>
      </c>
      <c r="H376">
        <f t="shared" si="663"/>
        <v>551</v>
      </c>
      <c r="I376">
        <f t="shared" si="660"/>
        <v>5299</v>
      </c>
      <c r="J376">
        <f t="shared" si="715"/>
        <v>-73</v>
      </c>
      <c r="K376">
        <f t="shared" si="712"/>
        <v>1.7238666113503383E-2</v>
      </c>
      <c r="L376">
        <f t="shared" si="667"/>
        <v>0.96759989127480295</v>
      </c>
      <c r="M376">
        <f t="shared" si="668"/>
        <v>1.5161442611693681E-2</v>
      </c>
      <c r="N376">
        <f t="shared" si="669"/>
        <v>1.387676857269567E-3</v>
      </c>
      <c r="O376">
        <f t="shared" si="713"/>
        <v>1.1618257261410789E-3</v>
      </c>
      <c r="P376">
        <f t="shared" si="670"/>
        <v>1.6293050171357942E-3</v>
      </c>
      <c r="Q376">
        <f t="shared" si="671"/>
        <v>-1.3776184185695414E-2</v>
      </c>
      <c r="R376">
        <f t="shared" si="672"/>
        <v>87947.911424257676</v>
      </c>
      <c r="S376">
        <f t="shared" si="714"/>
        <v>1516.1046804227478</v>
      </c>
      <c r="T376">
        <f t="shared" si="673"/>
        <v>85098.389531957728</v>
      </c>
      <c r="U376">
        <f t="shared" si="674"/>
        <v>1333.4172118772017</v>
      </c>
      <c r="V376" s="4">
        <v>2047706</v>
      </c>
      <c r="W376">
        <f t="shared" si="675"/>
        <v>8946</v>
      </c>
      <c r="X376">
        <f t="shared" si="676"/>
        <v>239</v>
      </c>
      <c r="Y376" s="20">
        <f t="shared" si="677"/>
        <v>515275.79265223956</v>
      </c>
      <c r="Z376" s="4">
        <v>1694651</v>
      </c>
      <c r="AA376">
        <f t="shared" si="678"/>
        <v>8461</v>
      </c>
      <c r="AB376" s="17">
        <f t="shared" si="679"/>
        <v>0.82758511231592813</v>
      </c>
      <c r="AC376" s="16">
        <f t="shared" si="680"/>
        <v>194</v>
      </c>
      <c r="AD376">
        <f t="shared" si="681"/>
        <v>353055</v>
      </c>
      <c r="AE376">
        <f t="shared" si="682"/>
        <v>485</v>
      </c>
      <c r="AF376" s="17">
        <f t="shared" si="683"/>
        <v>0.17241488768407184</v>
      </c>
      <c r="AG376" s="16">
        <f t="shared" si="684"/>
        <v>45</v>
      </c>
      <c r="AH376" s="20">
        <f t="shared" si="685"/>
        <v>5.4214173932483789E-2</v>
      </c>
      <c r="AI376" s="20">
        <f t="shared" si="686"/>
        <v>88841.217916456968</v>
      </c>
      <c r="AJ376" s="4">
        <v>4365</v>
      </c>
      <c r="AK376">
        <f t="shared" si="687"/>
        <v>-76</v>
      </c>
      <c r="AL376">
        <f t="shared" si="688"/>
        <v>-1.7113262778653437E-2</v>
      </c>
      <c r="AM376" s="20">
        <f t="shared" si="689"/>
        <v>1098.3895319577252</v>
      </c>
      <c r="AN376" s="20">
        <f t="shared" si="690"/>
        <v>1.2489091715426103E-2</v>
      </c>
      <c r="AO376" s="4">
        <v>201</v>
      </c>
      <c r="AP376">
        <f t="shared" si="658"/>
        <v>7</v>
      </c>
      <c r="AQ376">
        <f t="shared" si="659"/>
        <v>3.6082474226804218E-2</v>
      </c>
      <c r="AR376" s="20">
        <f t="shared" si="691"/>
        <v>50.578761952692496</v>
      </c>
      <c r="AS376" s="4">
        <v>642</v>
      </c>
      <c r="AT376">
        <f t="shared" si="692"/>
        <v>-1</v>
      </c>
      <c r="AU376">
        <f t="shared" si="693"/>
        <v>-1.5552099533436836E-3</v>
      </c>
      <c r="AV376" s="20">
        <f t="shared" si="694"/>
        <v>161.55007549068947</v>
      </c>
      <c r="AW376" s="30">
        <f t="shared" si="695"/>
        <v>1.8368835925094062E-3</v>
      </c>
      <c r="AX376" s="4">
        <v>91</v>
      </c>
      <c r="AY376">
        <f t="shared" si="696"/>
        <v>-3</v>
      </c>
      <c r="AZ376">
        <f t="shared" si="697"/>
        <v>-3.1914893617021267E-2</v>
      </c>
      <c r="BA376" s="20">
        <f t="shared" si="698"/>
        <v>22.898842476094615</v>
      </c>
      <c r="BB376" s="30">
        <f t="shared" si="699"/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 t="shared" si="700"/>
        <v>-73</v>
      </c>
      <c r="BE376" s="30">
        <f t="shared" si="701"/>
        <v>-1.3588979895755804E-2</v>
      </c>
      <c r="BF376" s="20">
        <f t="shared" si="702"/>
        <v>1333.4172118772017</v>
      </c>
      <c r="BG376" s="20">
        <f t="shared" si="703"/>
        <v>1.5161442611693681E-2</v>
      </c>
      <c r="BH376" s="26">
        <v>62620</v>
      </c>
      <c r="BI376">
        <f t="shared" si="665"/>
        <v>81</v>
      </c>
      <c r="BJ376" s="4">
        <v>136096</v>
      </c>
      <c r="BK376">
        <f t="shared" si="666"/>
        <v>183</v>
      </c>
      <c r="BL376" s="4">
        <v>101323</v>
      </c>
      <c r="BM376">
        <f t="shared" si="704"/>
        <v>136</v>
      </c>
      <c r="BN376" s="4">
        <v>40991</v>
      </c>
      <c r="BO376">
        <f t="shared" si="705"/>
        <v>75</v>
      </c>
      <c r="BP376" s="4">
        <v>8475</v>
      </c>
      <c r="BQ376">
        <f t="shared" si="706"/>
        <v>10</v>
      </c>
      <c r="BR376" s="8">
        <v>31</v>
      </c>
      <c r="BS376" s="15">
        <f t="shared" si="707"/>
        <v>0</v>
      </c>
      <c r="BT376" s="8">
        <v>268</v>
      </c>
      <c r="BU376" s="15">
        <f t="shared" si="708"/>
        <v>0</v>
      </c>
      <c r="BV376" s="8">
        <v>1199</v>
      </c>
      <c r="BW376" s="15">
        <f t="shared" si="709"/>
        <v>1</v>
      </c>
      <c r="BX376" s="8">
        <v>2914</v>
      </c>
      <c r="BY376" s="15">
        <f t="shared" si="710"/>
        <v>3</v>
      </c>
      <c r="BZ376" s="13">
        <v>1613</v>
      </c>
      <c r="CA376" s="16">
        <f t="shared" si="711"/>
        <v>3</v>
      </c>
    </row>
    <row r="377" spans="1:79" x14ac:dyDescent="0.2">
      <c r="A377" s="1">
        <v>44274</v>
      </c>
      <c r="B377">
        <v>44274</v>
      </c>
      <c r="C377" s="4">
        <v>350220</v>
      </c>
      <c r="D377">
        <f t="shared" si="661"/>
        <v>715</v>
      </c>
      <c r="E377" s="4">
        <v>6035</v>
      </c>
      <c r="F377">
        <f t="shared" si="662"/>
        <v>10</v>
      </c>
      <c r="G377" s="4">
        <v>338745</v>
      </c>
      <c r="H377">
        <f t="shared" si="663"/>
        <v>564</v>
      </c>
      <c r="I377">
        <f t="shared" si="660"/>
        <v>5440</v>
      </c>
      <c r="J377">
        <f t="shared" si="715"/>
        <v>141</v>
      </c>
      <c r="K377">
        <f t="shared" si="712"/>
        <v>1.7232025583918679E-2</v>
      </c>
      <c r="L377">
        <f t="shared" si="667"/>
        <v>0.96723488093198562</v>
      </c>
      <c r="M377">
        <f t="shared" si="668"/>
        <v>1.5533093484095711E-2</v>
      </c>
      <c r="N377">
        <f t="shared" si="669"/>
        <v>2.0415738678544915E-3</v>
      </c>
      <c r="O377">
        <f t="shared" si="713"/>
        <v>1.6570008285004142E-3</v>
      </c>
      <c r="P377">
        <f t="shared" si="670"/>
        <v>1.6649692246380021E-3</v>
      </c>
      <c r="Q377">
        <f t="shared" si="671"/>
        <v>2.5919117647058825E-2</v>
      </c>
      <c r="R377">
        <f t="shared" si="672"/>
        <v>88127.830900855552</v>
      </c>
      <c r="S377">
        <f t="shared" si="714"/>
        <v>1518.6210367388021</v>
      </c>
      <c r="T377">
        <f t="shared" si="673"/>
        <v>85240.31202818318</v>
      </c>
      <c r="U377">
        <f t="shared" si="674"/>
        <v>1368.8978359335681</v>
      </c>
      <c r="V377" s="4">
        <v>2058286</v>
      </c>
      <c r="W377">
        <f t="shared" si="675"/>
        <v>10580</v>
      </c>
      <c r="X377">
        <f t="shared" si="676"/>
        <v>1634</v>
      </c>
      <c r="Y377" s="20">
        <f t="shared" si="677"/>
        <v>517938.09763462504</v>
      </c>
      <c r="Z377" s="4">
        <v>1704516</v>
      </c>
      <c r="AA377">
        <f t="shared" si="678"/>
        <v>9865</v>
      </c>
      <c r="AB377" s="17">
        <f t="shared" si="679"/>
        <v>0.82812398277013011</v>
      </c>
      <c r="AC377" s="16">
        <f t="shared" si="680"/>
        <v>1404</v>
      </c>
      <c r="AD377">
        <f t="shared" si="681"/>
        <v>353770</v>
      </c>
      <c r="AE377">
        <f t="shared" si="682"/>
        <v>715</v>
      </c>
      <c r="AF377" s="17">
        <f t="shared" si="683"/>
        <v>0.17187601722986989</v>
      </c>
      <c r="AG377" s="16">
        <f t="shared" si="684"/>
        <v>230</v>
      </c>
      <c r="AH377" s="20">
        <f t="shared" si="685"/>
        <v>6.758034026465029E-2</v>
      </c>
      <c r="AI377" s="20">
        <f t="shared" si="686"/>
        <v>89021.137393054858</v>
      </c>
      <c r="AJ377" s="4">
        <v>4502</v>
      </c>
      <c r="AK377">
        <f t="shared" si="687"/>
        <v>137</v>
      </c>
      <c r="AL377">
        <f t="shared" si="688"/>
        <v>3.1386025200458301E-2</v>
      </c>
      <c r="AM377" s="20">
        <f t="shared" si="689"/>
        <v>1132.8636134876699</v>
      </c>
      <c r="AN377" s="20">
        <f t="shared" si="690"/>
        <v>1.2854776997315973E-2</v>
      </c>
      <c r="AO377" s="4">
        <v>205</v>
      </c>
      <c r="AP377">
        <f t="shared" si="658"/>
        <v>4</v>
      </c>
      <c r="AQ377">
        <f t="shared" si="659"/>
        <v>1.990049751243772E-2</v>
      </c>
      <c r="AR377" s="20">
        <f t="shared" si="691"/>
        <v>51.585304479114242</v>
      </c>
      <c r="AS377" s="4">
        <v>634</v>
      </c>
      <c r="AT377">
        <f t="shared" si="692"/>
        <v>-8</v>
      </c>
      <c r="AU377">
        <f t="shared" si="693"/>
        <v>-1.2461059190031154E-2</v>
      </c>
      <c r="AV377" s="20">
        <f t="shared" si="694"/>
        <v>159.53699043784599</v>
      </c>
      <c r="AW377" s="30">
        <f t="shared" si="695"/>
        <v>1.8102906744332135E-3</v>
      </c>
      <c r="AX377" s="4">
        <v>99</v>
      </c>
      <c r="AY377">
        <f t="shared" si="696"/>
        <v>8</v>
      </c>
      <c r="AZ377">
        <f t="shared" si="697"/>
        <v>8.7912087912087822E-2</v>
      </c>
      <c r="BA377" s="20">
        <f t="shared" si="698"/>
        <v>24.911927528938097</v>
      </c>
      <c r="BB377" s="30">
        <f t="shared" si="699"/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 t="shared" si="700"/>
        <v>141</v>
      </c>
      <c r="BE377" s="30">
        <f t="shared" si="701"/>
        <v>2.6608794112096712E-2</v>
      </c>
      <c r="BF377" s="20">
        <f t="shared" si="702"/>
        <v>1368.8978359335681</v>
      </c>
      <c r="BG377" s="20">
        <f t="shared" si="703"/>
        <v>1.5533093484095711E-2</v>
      </c>
      <c r="BH377" s="26">
        <v>62821</v>
      </c>
      <c r="BI377">
        <f t="shared" si="665"/>
        <v>201</v>
      </c>
      <c r="BJ377" s="4">
        <v>136340</v>
      </c>
      <c r="BK377">
        <f t="shared" si="666"/>
        <v>244</v>
      </c>
      <c r="BL377" s="4">
        <v>101495</v>
      </c>
      <c r="BM377">
        <f t="shared" si="704"/>
        <v>172</v>
      </c>
      <c r="BN377" s="4">
        <v>41074</v>
      </c>
      <c r="BO377">
        <f t="shared" si="705"/>
        <v>83</v>
      </c>
      <c r="BP377" s="4">
        <v>8490</v>
      </c>
      <c r="BQ377">
        <f t="shared" si="706"/>
        <v>15</v>
      </c>
      <c r="BR377" s="8">
        <v>31</v>
      </c>
      <c r="BS377" s="15">
        <f t="shared" si="707"/>
        <v>0</v>
      </c>
      <c r="BT377" s="8">
        <v>268</v>
      </c>
      <c r="BU377" s="15">
        <f t="shared" si="708"/>
        <v>0</v>
      </c>
      <c r="BV377" s="8">
        <v>1199</v>
      </c>
      <c r="BW377" s="15">
        <f t="shared" si="709"/>
        <v>0</v>
      </c>
      <c r="BX377" s="8">
        <v>2922</v>
      </c>
      <c r="BY377" s="15">
        <f t="shared" si="710"/>
        <v>8</v>
      </c>
      <c r="BZ377" s="13">
        <v>1615</v>
      </c>
      <c r="CA377" s="16">
        <f t="shared" si="711"/>
        <v>2</v>
      </c>
    </row>
    <row r="378" spans="1:79" x14ac:dyDescent="0.2">
      <c r="A378" s="1">
        <v>44275</v>
      </c>
      <c r="B378">
        <v>44275</v>
      </c>
      <c r="C378" s="4">
        <v>350665</v>
      </c>
      <c r="D378">
        <f t="shared" si="661"/>
        <v>445</v>
      </c>
      <c r="E378" s="4">
        <v>6042</v>
      </c>
      <c r="F378">
        <f t="shared" si="662"/>
        <v>7</v>
      </c>
      <c r="G378" s="4">
        <v>339239</v>
      </c>
      <c r="H378">
        <f t="shared" si="663"/>
        <v>494</v>
      </c>
      <c r="I378">
        <f t="shared" si="660"/>
        <v>5384</v>
      </c>
      <c r="J378">
        <f t="shared" si="715"/>
        <v>-56</v>
      </c>
      <c r="K378">
        <f t="shared" si="712"/>
        <v>1.7230119915018608E-2</v>
      </c>
      <c r="L378">
        <f t="shared" si="667"/>
        <v>0.9674161949438923</v>
      </c>
      <c r="M378">
        <f t="shared" si="668"/>
        <v>1.5353685141089073E-2</v>
      </c>
      <c r="N378">
        <f t="shared" si="669"/>
        <v>1.2690174382958095E-3</v>
      </c>
      <c r="O378">
        <f t="shared" si="713"/>
        <v>1.1585567692816948E-3</v>
      </c>
      <c r="P378">
        <f t="shared" si="670"/>
        <v>1.4562004958156344E-3</v>
      </c>
      <c r="Q378">
        <f t="shared" si="671"/>
        <v>-1.0401188707280832E-2</v>
      </c>
      <c r="R378">
        <f t="shared" si="672"/>
        <v>88239.808756919971</v>
      </c>
      <c r="S378">
        <f t="shared" si="714"/>
        <v>1520.3824861600401</v>
      </c>
      <c r="T378">
        <f t="shared" si="673"/>
        <v>85364.620030196267</v>
      </c>
      <c r="U378">
        <f t="shared" si="674"/>
        <v>1354.8062405636638</v>
      </c>
      <c r="V378" s="4">
        <v>2067115</v>
      </c>
      <c r="W378">
        <f t="shared" si="675"/>
        <v>8829</v>
      </c>
      <c r="X378">
        <f t="shared" si="676"/>
        <v>-1751</v>
      </c>
      <c r="Y378" s="20">
        <f t="shared" si="677"/>
        <v>520159.78862606944</v>
      </c>
      <c r="Z378" s="4">
        <v>1712900</v>
      </c>
      <c r="AA378">
        <f t="shared" si="678"/>
        <v>8384</v>
      </c>
      <c r="AB378" s="17">
        <f t="shared" si="679"/>
        <v>0.82864281861434896</v>
      </c>
      <c r="AC378" s="16">
        <f t="shared" si="680"/>
        <v>-1481</v>
      </c>
      <c r="AD378">
        <f t="shared" si="681"/>
        <v>354215</v>
      </c>
      <c r="AE378">
        <f t="shared" si="682"/>
        <v>445</v>
      </c>
      <c r="AF378" s="17">
        <f t="shared" si="683"/>
        <v>0.17135718138565101</v>
      </c>
      <c r="AG378" s="16">
        <f t="shared" si="684"/>
        <v>-270</v>
      </c>
      <c r="AH378" s="20">
        <f t="shared" si="685"/>
        <v>5.0402084041227771E-2</v>
      </c>
      <c r="AI378" s="20">
        <f t="shared" si="686"/>
        <v>89133.115249119277</v>
      </c>
      <c r="AJ378" s="4">
        <v>4448</v>
      </c>
      <c r="AK378">
        <f t="shared" si="687"/>
        <v>-54</v>
      </c>
      <c r="AL378">
        <f t="shared" si="688"/>
        <v>-1.1994669035984007E-2</v>
      </c>
      <c r="AM378" s="20">
        <f t="shared" si="689"/>
        <v>1119.2752893809763</v>
      </c>
      <c r="AN378" s="20">
        <f t="shared" si="690"/>
        <v>1.2684470933797215E-2</v>
      </c>
      <c r="AO378" s="4">
        <v>216</v>
      </c>
      <c r="AP378">
        <f t="shared" si="658"/>
        <v>11</v>
      </c>
      <c r="AQ378">
        <f t="shared" si="659"/>
        <v>5.3658536585365901E-2</v>
      </c>
      <c r="AR378" s="20">
        <f t="shared" si="691"/>
        <v>54.35329642677403</v>
      </c>
      <c r="AS378" s="4">
        <v>622</v>
      </c>
      <c r="AT378">
        <f t="shared" si="692"/>
        <v>-12</v>
      </c>
      <c r="AU378">
        <f t="shared" si="693"/>
        <v>-1.8927444794952675E-2</v>
      </c>
      <c r="AV378" s="20">
        <f t="shared" si="694"/>
        <v>156.51736285858075</v>
      </c>
      <c r="AW378" s="30">
        <f t="shared" si="695"/>
        <v>1.7737726890336932E-3</v>
      </c>
      <c r="AX378" s="4">
        <v>98</v>
      </c>
      <c r="AY378">
        <f t="shared" si="696"/>
        <v>-1</v>
      </c>
      <c r="AZ378">
        <f t="shared" si="697"/>
        <v>-1.0101010101010055E-2</v>
      </c>
      <c r="BA378" s="20">
        <f t="shared" si="698"/>
        <v>24.660291897332662</v>
      </c>
      <c r="BB378" s="30">
        <f t="shared" si="699"/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 t="shared" si="700"/>
        <v>-56</v>
      </c>
      <c r="BE378" s="30">
        <f t="shared" si="701"/>
        <v>-1.0294117647058787E-2</v>
      </c>
      <c r="BF378" s="20">
        <f t="shared" si="702"/>
        <v>1354.8062405636638</v>
      </c>
      <c r="BG378" s="20">
        <f t="shared" si="703"/>
        <v>1.5353685141089073E-2</v>
      </c>
      <c r="BH378" s="26">
        <v>62918</v>
      </c>
      <c r="BI378">
        <f t="shared" si="665"/>
        <v>97</v>
      </c>
      <c r="BJ378" s="4">
        <v>136510</v>
      </c>
      <c r="BK378">
        <f t="shared" si="666"/>
        <v>170</v>
      </c>
      <c r="BL378" s="4">
        <v>101609</v>
      </c>
      <c r="BM378">
        <f t="shared" si="704"/>
        <v>114</v>
      </c>
      <c r="BN378" s="4">
        <v>41126</v>
      </c>
      <c r="BO378">
        <f t="shared" si="705"/>
        <v>52</v>
      </c>
      <c r="BP378" s="4">
        <v>8502</v>
      </c>
      <c r="BQ378">
        <f t="shared" si="706"/>
        <v>12</v>
      </c>
      <c r="BR378" s="8">
        <v>31</v>
      </c>
      <c r="BS378" s="15">
        <f t="shared" si="707"/>
        <v>0</v>
      </c>
      <c r="BT378" s="8">
        <v>268</v>
      </c>
      <c r="BU378" s="15">
        <f t="shared" si="708"/>
        <v>0</v>
      </c>
      <c r="BV378" s="8">
        <v>1200</v>
      </c>
      <c r="BW378" s="15">
        <f t="shared" si="709"/>
        <v>1</v>
      </c>
      <c r="BX378" s="8">
        <v>2927</v>
      </c>
      <c r="BY378" s="15">
        <f t="shared" si="710"/>
        <v>5</v>
      </c>
      <c r="BZ378" s="13">
        <v>1616</v>
      </c>
      <c r="CA378" s="16">
        <f t="shared" si="711"/>
        <v>1</v>
      </c>
    </row>
    <row r="379" spans="1:79" x14ac:dyDescent="0.2">
      <c r="A379" s="1">
        <v>44276</v>
      </c>
      <c r="B379">
        <v>44276</v>
      </c>
      <c r="C379" s="4">
        <v>350991</v>
      </c>
      <c r="D379">
        <f t="shared" si="661"/>
        <v>326</v>
      </c>
      <c r="E379" s="4">
        <v>6044</v>
      </c>
      <c r="F379">
        <f t="shared" si="662"/>
        <v>2</v>
      </c>
      <c r="G379" s="4">
        <v>339565</v>
      </c>
      <c r="H379">
        <f t="shared" si="663"/>
        <v>326</v>
      </c>
      <c r="I379">
        <f t="shared" si="660"/>
        <v>5382</v>
      </c>
      <c r="J379">
        <f t="shared" si="715"/>
        <v>-2</v>
      </c>
      <c r="K379">
        <f t="shared" si="712"/>
        <v>1.7219814753084837E-2</v>
      </c>
      <c r="L379">
        <f t="shared" si="667"/>
        <v>0.96744645874110735</v>
      </c>
      <c r="M379">
        <f t="shared" si="668"/>
        <v>1.5333726505807841E-2</v>
      </c>
      <c r="N379">
        <f t="shared" si="669"/>
        <v>9.2879874412734231E-4</v>
      </c>
      <c r="O379">
        <f t="shared" si="713"/>
        <v>3.3090668431502316E-4</v>
      </c>
      <c r="P379">
        <f t="shared" si="670"/>
        <v>9.60051831019098E-4</v>
      </c>
      <c r="Q379">
        <f t="shared" si="671"/>
        <v>-3.7160906726124119E-4</v>
      </c>
      <c r="R379">
        <f t="shared" si="672"/>
        <v>88321.841972823342</v>
      </c>
      <c r="S379">
        <f t="shared" si="714"/>
        <v>1520.8857574232511</v>
      </c>
      <c r="T379">
        <f t="shared" si="673"/>
        <v>85446.653246099639</v>
      </c>
      <c r="U379">
        <f t="shared" si="674"/>
        <v>1354.3029693004528</v>
      </c>
      <c r="V379" s="4">
        <v>2072144</v>
      </c>
      <c r="W379">
        <f t="shared" si="675"/>
        <v>5029</v>
      </c>
      <c r="X379">
        <f t="shared" si="676"/>
        <v>-3800</v>
      </c>
      <c r="Y379" s="20">
        <f t="shared" si="677"/>
        <v>521425.26421741315</v>
      </c>
      <c r="Z379" s="4">
        <v>1717603</v>
      </c>
      <c r="AA379">
        <f t="shared" si="678"/>
        <v>4703</v>
      </c>
      <c r="AB379" s="17">
        <f t="shared" si="679"/>
        <v>0.82890136978897222</v>
      </c>
      <c r="AC379" s="16">
        <f t="shared" si="680"/>
        <v>-3681</v>
      </c>
      <c r="AD379">
        <f t="shared" si="681"/>
        <v>354541</v>
      </c>
      <c r="AE379">
        <f t="shared" si="682"/>
        <v>326</v>
      </c>
      <c r="AF379" s="17">
        <f t="shared" si="683"/>
        <v>0.17109863021102781</v>
      </c>
      <c r="AG379" s="16">
        <f t="shared" si="684"/>
        <v>-119</v>
      </c>
      <c r="AH379" s="20">
        <f t="shared" si="685"/>
        <v>6.4824020680055675E-2</v>
      </c>
      <c r="AI379" s="20">
        <f t="shared" si="686"/>
        <v>89215.148465022648</v>
      </c>
      <c r="AJ379" s="4">
        <v>4446</v>
      </c>
      <c r="AK379">
        <f t="shared" si="687"/>
        <v>-2</v>
      </c>
      <c r="AL379">
        <f t="shared" si="688"/>
        <v>-4.4964028776983689E-4</v>
      </c>
      <c r="AM379" s="20">
        <f t="shared" si="689"/>
        <v>1118.7720181177654</v>
      </c>
      <c r="AN379" s="20">
        <f t="shared" si="690"/>
        <v>1.2666991461319521E-2</v>
      </c>
      <c r="AO379" s="4">
        <v>219</v>
      </c>
      <c r="AP379">
        <f t="shared" si="658"/>
        <v>3</v>
      </c>
      <c r="AQ379">
        <f t="shared" si="659"/>
        <v>1.388888888888884E-2</v>
      </c>
      <c r="AR379" s="20">
        <f t="shared" si="691"/>
        <v>55.108203321590338</v>
      </c>
      <c r="AS379" s="4">
        <v>618</v>
      </c>
      <c r="AT379">
        <f t="shared" si="692"/>
        <v>-4</v>
      </c>
      <c r="AU379">
        <f t="shared" si="693"/>
        <v>-6.4308681672026191E-3</v>
      </c>
      <c r="AV379" s="20">
        <f t="shared" si="694"/>
        <v>155.51082033215903</v>
      </c>
      <c r="AW379" s="30">
        <f t="shared" si="695"/>
        <v>1.7607289075788268E-3</v>
      </c>
      <c r="AX379" s="4">
        <v>99</v>
      </c>
      <c r="AY379">
        <f t="shared" si="696"/>
        <v>1</v>
      </c>
      <c r="AZ379">
        <f t="shared" si="697"/>
        <v>1.0204081632652962E-2</v>
      </c>
      <c r="BA379" s="20">
        <f t="shared" si="698"/>
        <v>24.911927528938097</v>
      </c>
      <c r="BB379" s="30">
        <f t="shared" si="699"/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 t="shared" si="700"/>
        <v>-2</v>
      </c>
      <c r="BE379" s="30">
        <f t="shared" si="701"/>
        <v>-3.714710252600284E-4</v>
      </c>
      <c r="BF379" s="20">
        <f t="shared" si="702"/>
        <v>1354.3029693004528</v>
      </c>
      <c r="BG379" s="20">
        <f t="shared" si="703"/>
        <v>1.5333726505807841E-2</v>
      </c>
      <c r="BH379" s="26">
        <v>63008</v>
      </c>
      <c r="BI379">
        <f t="shared" si="665"/>
        <v>90</v>
      </c>
      <c r="BJ379" s="4">
        <v>136609</v>
      </c>
      <c r="BK379">
        <f t="shared" si="666"/>
        <v>99</v>
      </c>
      <c r="BL379" s="4">
        <v>101701</v>
      </c>
      <c r="BM379">
        <f t="shared" si="704"/>
        <v>92</v>
      </c>
      <c r="BN379" s="4">
        <v>41164</v>
      </c>
      <c r="BO379">
        <f t="shared" si="705"/>
        <v>38</v>
      </c>
      <c r="BP379" s="4">
        <v>8509</v>
      </c>
      <c r="BQ379">
        <f t="shared" si="706"/>
        <v>7</v>
      </c>
      <c r="BR379" s="8">
        <v>31</v>
      </c>
      <c r="BS379" s="15">
        <f t="shared" si="707"/>
        <v>0</v>
      </c>
      <c r="BT379" s="8">
        <v>268</v>
      </c>
      <c r="BU379" s="15">
        <f t="shared" si="708"/>
        <v>0</v>
      </c>
      <c r="BV379" s="8">
        <v>1200</v>
      </c>
      <c r="BW379" s="15">
        <f t="shared" si="709"/>
        <v>0</v>
      </c>
      <c r="BX379" s="8">
        <v>2928</v>
      </c>
      <c r="BY379" s="15">
        <f t="shared" si="710"/>
        <v>1</v>
      </c>
      <c r="BZ379" s="13">
        <v>1617</v>
      </c>
      <c r="CA379" s="16">
        <f t="shared" si="711"/>
        <v>1</v>
      </c>
    </row>
    <row r="380" spans="1:79" x14ac:dyDescent="0.2">
      <c r="A380" s="1">
        <v>44277</v>
      </c>
      <c r="B380">
        <v>44277</v>
      </c>
      <c r="C380" s="4">
        <v>351213</v>
      </c>
      <c r="D380">
        <f t="shared" si="661"/>
        <v>222</v>
      </c>
      <c r="E380" s="4">
        <v>6052</v>
      </c>
      <c r="F380">
        <f t="shared" si="662"/>
        <v>8</v>
      </c>
      <c r="G380" s="4">
        <v>339961</v>
      </c>
      <c r="H380">
        <f t="shared" si="663"/>
        <v>396</v>
      </c>
      <c r="I380">
        <f t="shared" si="660"/>
        <v>5200</v>
      </c>
      <c r="J380">
        <f t="shared" si="715"/>
        <v>-182</v>
      </c>
      <c r="K380">
        <f t="shared" si="712"/>
        <v>1.723170839348202E-2</v>
      </c>
      <c r="L380">
        <f t="shared" si="667"/>
        <v>0.96796246152619636</v>
      </c>
      <c r="M380">
        <f t="shared" si="668"/>
        <v>1.4805830080321629E-2</v>
      </c>
      <c r="N380">
        <f t="shared" si="669"/>
        <v>6.3209505342911568E-4</v>
      </c>
      <c r="O380">
        <f t="shared" si="713"/>
        <v>1.3218770654329147E-3</v>
      </c>
      <c r="P380">
        <f t="shared" si="670"/>
        <v>1.1648394962951634E-3</v>
      </c>
      <c r="Q380">
        <f t="shared" si="671"/>
        <v>-3.5000000000000003E-2</v>
      </c>
      <c r="R380">
        <f t="shared" si="672"/>
        <v>88377.705083039749</v>
      </c>
      <c r="S380">
        <f t="shared" si="714"/>
        <v>1522.8988424760946</v>
      </c>
      <c r="T380">
        <f t="shared" si="673"/>
        <v>85546.300956215389</v>
      </c>
      <c r="U380">
        <f t="shared" si="674"/>
        <v>1308.5052843482636</v>
      </c>
      <c r="V380" s="4">
        <v>2076630</v>
      </c>
      <c r="W380">
        <f t="shared" si="675"/>
        <v>4486</v>
      </c>
      <c r="X380">
        <f t="shared" si="676"/>
        <v>-543</v>
      </c>
      <c r="Y380" s="20">
        <f t="shared" si="677"/>
        <v>522554.10166079516</v>
      </c>
      <c r="Z380" s="4">
        <v>1721867</v>
      </c>
      <c r="AA380">
        <f t="shared" si="678"/>
        <v>4264</v>
      </c>
      <c r="AB380" s="17">
        <f t="shared" si="679"/>
        <v>0.82916407833846184</v>
      </c>
      <c r="AC380" s="16">
        <f t="shared" si="680"/>
        <v>-439</v>
      </c>
      <c r="AD380">
        <f t="shared" si="681"/>
        <v>354763</v>
      </c>
      <c r="AE380">
        <f t="shared" si="682"/>
        <v>222</v>
      </c>
      <c r="AF380" s="17">
        <f t="shared" si="683"/>
        <v>0.17083592166153816</v>
      </c>
      <c r="AG380" s="16">
        <f t="shared" si="684"/>
        <v>-104</v>
      </c>
      <c r="AH380" s="20">
        <f t="shared" si="685"/>
        <v>4.9487293802942485E-2</v>
      </c>
      <c r="AI380" s="20">
        <f t="shared" si="686"/>
        <v>89271.011575239056</v>
      </c>
      <c r="AJ380" s="4">
        <v>4272</v>
      </c>
      <c r="AK380">
        <f t="shared" si="687"/>
        <v>-174</v>
      </c>
      <c r="AL380">
        <f t="shared" si="688"/>
        <v>-3.9136302294197067E-2</v>
      </c>
      <c r="AM380" s="20">
        <f t="shared" si="689"/>
        <v>1074.9874182184196</v>
      </c>
      <c r="AN380" s="20">
        <f t="shared" si="690"/>
        <v>1.2163558865987308E-2</v>
      </c>
      <c r="AO380" s="4">
        <v>213</v>
      </c>
      <c r="AP380">
        <f t="shared" si="658"/>
        <v>-6</v>
      </c>
      <c r="AQ380">
        <f t="shared" si="659"/>
        <v>-2.7397260273972601E-2</v>
      </c>
      <c r="AR380" s="20">
        <f t="shared" si="691"/>
        <v>53.598389531957721</v>
      </c>
      <c r="AS380" s="4">
        <v>616</v>
      </c>
      <c r="AT380">
        <f t="shared" si="692"/>
        <v>-2</v>
      </c>
      <c r="AU380">
        <f t="shared" si="693"/>
        <v>-3.2362459546925182E-3</v>
      </c>
      <c r="AV380" s="20">
        <f t="shared" si="694"/>
        <v>155.00754906894815</v>
      </c>
      <c r="AW380" s="30">
        <f t="shared" si="695"/>
        <v>1.7539214095150238E-3</v>
      </c>
      <c r="AX380" s="4">
        <v>99</v>
      </c>
      <c r="AY380">
        <f t="shared" si="696"/>
        <v>0</v>
      </c>
      <c r="AZ380">
        <f t="shared" si="697"/>
        <v>0</v>
      </c>
      <c r="BA380" s="20">
        <f t="shared" si="698"/>
        <v>24.911927528938097</v>
      </c>
      <c r="BB380" s="30">
        <f t="shared" si="699"/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 t="shared" si="700"/>
        <v>-182</v>
      </c>
      <c r="BE380" s="30">
        <f t="shared" si="701"/>
        <v>-3.3816425120772986E-2</v>
      </c>
      <c r="BF380" s="20">
        <f t="shared" si="702"/>
        <v>1308.5052843482636</v>
      </c>
      <c r="BG380" s="20">
        <f t="shared" si="703"/>
        <v>1.4805830080321629E-2</v>
      </c>
      <c r="BH380" s="26">
        <v>63070</v>
      </c>
      <c r="BI380">
        <f t="shared" si="665"/>
        <v>62</v>
      </c>
      <c r="BJ380" s="4">
        <v>136679</v>
      </c>
      <c r="BK380">
        <f t="shared" si="666"/>
        <v>70</v>
      </c>
      <c r="BL380" s="4">
        <v>101755</v>
      </c>
      <c r="BM380">
        <f t="shared" si="704"/>
        <v>54</v>
      </c>
      <c r="BN380" s="4">
        <v>41194</v>
      </c>
      <c r="BO380">
        <f t="shared" si="705"/>
        <v>30</v>
      </c>
      <c r="BP380" s="4">
        <v>8515</v>
      </c>
      <c r="BQ380">
        <f t="shared" si="706"/>
        <v>6</v>
      </c>
      <c r="BR380" s="8">
        <v>31</v>
      </c>
      <c r="BS380" s="15">
        <f t="shared" si="707"/>
        <v>0</v>
      </c>
      <c r="BT380" s="8">
        <v>268</v>
      </c>
      <c r="BU380" s="15">
        <f t="shared" si="708"/>
        <v>0</v>
      </c>
      <c r="BV380" s="8">
        <v>1202</v>
      </c>
      <c r="BW380" s="15">
        <f t="shared" si="709"/>
        <v>2</v>
      </c>
      <c r="BX380" s="8">
        <v>2933</v>
      </c>
      <c r="BY380" s="15">
        <f t="shared" si="710"/>
        <v>5</v>
      </c>
      <c r="BZ380" s="13">
        <v>1618</v>
      </c>
      <c r="CA380" s="16">
        <f t="shared" si="711"/>
        <v>1</v>
      </c>
    </row>
    <row r="381" spans="1:79" x14ac:dyDescent="0.2">
      <c r="A381" s="1">
        <v>44278</v>
      </c>
      <c r="B381">
        <v>44278</v>
      </c>
      <c r="C381" s="4">
        <v>351667</v>
      </c>
      <c r="D381">
        <f t="shared" si="661"/>
        <v>454</v>
      </c>
      <c r="E381" s="4">
        <v>6060</v>
      </c>
      <c r="F381">
        <f t="shared" si="662"/>
        <v>8</v>
      </c>
      <c r="G381" s="4">
        <v>340493</v>
      </c>
      <c r="H381">
        <f t="shared" si="663"/>
        <v>532</v>
      </c>
      <c r="I381">
        <f t="shared" si="660"/>
        <v>5114</v>
      </c>
      <c r="J381">
        <f t="shared" si="715"/>
        <v>-86</v>
      </c>
      <c r="K381">
        <f t="shared" si="712"/>
        <v>1.7232211154302225E-2</v>
      </c>
      <c r="L381">
        <f t="shared" si="667"/>
        <v>0.96822562253495492</v>
      </c>
      <c r="M381">
        <f t="shared" si="668"/>
        <v>1.4542166310742833E-2</v>
      </c>
      <c r="N381">
        <f t="shared" si="669"/>
        <v>1.2909940369724769E-3</v>
      </c>
      <c r="O381">
        <f t="shared" si="713"/>
        <v>1.3201320132013201E-3</v>
      </c>
      <c r="P381">
        <f t="shared" si="670"/>
        <v>1.5624403438543523E-3</v>
      </c>
      <c r="Q381">
        <f t="shared" si="671"/>
        <v>-1.6816581931951506E-2</v>
      </c>
      <c r="R381">
        <f t="shared" si="672"/>
        <v>88491.947659788624</v>
      </c>
      <c r="S381">
        <f t="shared" si="714"/>
        <v>1524.9119275289381</v>
      </c>
      <c r="T381">
        <f t="shared" si="673"/>
        <v>85680.171112229495</v>
      </c>
      <c r="U381">
        <f t="shared" si="674"/>
        <v>1286.8646200301962</v>
      </c>
      <c r="V381" s="4">
        <v>2085617</v>
      </c>
      <c r="W381">
        <f t="shared" si="675"/>
        <v>8987</v>
      </c>
      <c r="X381">
        <f t="shared" si="676"/>
        <v>4501</v>
      </c>
      <c r="Y381" s="20">
        <f t="shared" si="677"/>
        <v>524815.5510820332</v>
      </c>
      <c r="Z381" s="4">
        <v>1730400</v>
      </c>
      <c r="AA381">
        <f t="shared" si="678"/>
        <v>8533</v>
      </c>
      <c r="AB381" s="17">
        <f t="shared" si="679"/>
        <v>0.82968253519222368</v>
      </c>
      <c r="AC381" s="16">
        <f t="shared" si="680"/>
        <v>4269</v>
      </c>
      <c r="AD381">
        <f t="shared" si="681"/>
        <v>355217</v>
      </c>
      <c r="AE381">
        <f t="shared" si="682"/>
        <v>454</v>
      </c>
      <c r="AF381" s="17">
        <f t="shared" si="683"/>
        <v>0.17031746480777632</v>
      </c>
      <c r="AG381" s="16">
        <f t="shared" si="684"/>
        <v>232</v>
      </c>
      <c r="AH381" s="20">
        <f t="shared" si="685"/>
        <v>5.0517414042505843E-2</v>
      </c>
      <c r="AI381" s="20">
        <f t="shared" si="686"/>
        <v>89385.254151987916</v>
      </c>
      <c r="AJ381" s="4">
        <v>4219</v>
      </c>
      <c r="AK381">
        <f t="shared" si="687"/>
        <v>-53</v>
      </c>
      <c r="AL381">
        <f t="shared" si="688"/>
        <v>-1.2406367041198463E-2</v>
      </c>
      <c r="AM381" s="20">
        <f t="shared" si="689"/>
        <v>1061.6507297433316</v>
      </c>
      <c r="AN381" s="20">
        <f t="shared" si="690"/>
        <v>1.1997145026402818E-2</v>
      </c>
      <c r="AO381" s="4">
        <v>194</v>
      </c>
      <c r="AP381">
        <f t="shared" si="658"/>
        <v>-19</v>
      </c>
      <c r="AQ381">
        <f t="shared" si="659"/>
        <v>-8.9201877934272256E-2</v>
      </c>
      <c r="AR381" s="20">
        <f t="shared" si="691"/>
        <v>48.817312531454455</v>
      </c>
      <c r="AS381" s="4">
        <v>595</v>
      </c>
      <c r="AT381">
        <f t="shared" si="692"/>
        <v>-21</v>
      </c>
      <c r="AU381">
        <f t="shared" si="693"/>
        <v>-3.4090909090909061E-2</v>
      </c>
      <c r="AV381" s="20">
        <f t="shared" si="694"/>
        <v>149.723200805234</v>
      </c>
      <c r="AW381" s="30">
        <f t="shared" si="695"/>
        <v>1.6919415242260434E-3</v>
      </c>
      <c r="AX381" s="4">
        <v>106</v>
      </c>
      <c r="AY381">
        <f t="shared" si="696"/>
        <v>7</v>
      </c>
      <c r="AZ381">
        <f t="shared" si="697"/>
        <v>7.0707070707070718E-2</v>
      </c>
      <c r="BA381" s="20">
        <f t="shared" si="698"/>
        <v>26.673376950176145</v>
      </c>
      <c r="BB381" s="30">
        <f t="shared" si="699"/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 t="shared" si="700"/>
        <v>-86</v>
      </c>
      <c r="BE381" s="30">
        <f t="shared" si="701"/>
        <v>-1.6538461538461502E-2</v>
      </c>
      <c r="BF381" s="20">
        <f t="shared" si="702"/>
        <v>1286.8646200301962</v>
      </c>
      <c r="BG381" s="20">
        <f t="shared" si="703"/>
        <v>1.4542166310742833E-2</v>
      </c>
      <c r="BH381" s="26">
        <v>63163</v>
      </c>
      <c r="BI381">
        <f t="shared" si="665"/>
        <v>93</v>
      </c>
      <c r="BJ381" s="4">
        <v>136847</v>
      </c>
      <c r="BK381">
        <f t="shared" si="666"/>
        <v>168</v>
      </c>
      <c r="BL381" s="4">
        <v>101876</v>
      </c>
      <c r="BM381">
        <f t="shared" si="704"/>
        <v>121</v>
      </c>
      <c r="BN381" s="4">
        <v>41255</v>
      </c>
      <c r="BO381">
        <f t="shared" si="705"/>
        <v>61</v>
      </c>
      <c r="BP381" s="4">
        <v>8526</v>
      </c>
      <c r="BQ381">
        <f t="shared" si="706"/>
        <v>11</v>
      </c>
      <c r="BR381" s="8">
        <v>31</v>
      </c>
      <c r="BS381" s="15">
        <f t="shared" si="707"/>
        <v>0</v>
      </c>
      <c r="BT381" s="8">
        <v>268</v>
      </c>
      <c r="BU381" s="15">
        <f t="shared" si="708"/>
        <v>0</v>
      </c>
      <c r="BV381" s="8">
        <v>1202</v>
      </c>
      <c r="BW381" s="15">
        <f t="shared" si="709"/>
        <v>0</v>
      </c>
      <c r="BX381" s="8">
        <v>2939</v>
      </c>
      <c r="BY381" s="15">
        <f t="shared" si="710"/>
        <v>6</v>
      </c>
      <c r="BZ381" s="13">
        <v>1620</v>
      </c>
      <c r="CA381" s="16">
        <f t="shared" si="711"/>
        <v>2</v>
      </c>
    </row>
    <row r="382" spans="1:79" x14ac:dyDescent="0.2">
      <c r="A382" s="1">
        <v>44279</v>
      </c>
      <c r="B382">
        <v>44279</v>
      </c>
      <c r="C382" s="4">
        <v>352082</v>
      </c>
      <c r="D382">
        <f t="shared" si="661"/>
        <v>415</v>
      </c>
      <c r="E382" s="4">
        <v>6065</v>
      </c>
      <c r="F382">
        <f t="shared" si="662"/>
        <v>5</v>
      </c>
      <c r="G382" s="4">
        <v>340974</v>
      </c>
      <c r="H382">
        <f t="shared" si="663"/>
        <v>481</v>
      </c>
      <c r="I382">
        <f t="shared" si="660"/>
        <v>5043</v>
      </c>
      <c r="J382">
        <f t="shared" si="715"/>
        <v>-71</v>
      </c>
      <c r="K382">
        <f t="shared" si="712"/>
        <v>1.7226100737896287E-2</v>
      </c>
      <c r="L382">
        <f t="shared" si="667"/>
        <v>0.96845053141029647</v>
      </c>
      <c r="M382">
        <f t="shared" si="668"/>
        <v>1.432336785180725E-2</v>
      </c>
      <c r="N382">
        <f t="shared" si="669"/>
        <v>1.1787026885782289E-3</v>
      </c>
      <c r="O382">
        <f t="shared" si="713"/>
        <v>8.2440230832646333E-4</v>
      </c>
      <c r="P382">
        <f t="shared" si="670"/>
        <v>1.4106647427663105E-3</v>
      </c>
      <c r="Q382">
        <f t="shared" si="671"/>
        <v>-1.4078921277017648E-2</v>
      </c>
      <c r="R382">
        <f t="shared" si="672"/>
        <v>88596.376446904877</v>
      </c>
      <c r="S382">
        <f t="shared" si="714"/>
        <v>1526.1701056869651</v>
      </c>
      <c r="T382">
        <f t="shared" si="673"/>
        <v>85801.207851031708</v>
      </c>
      <c r="U382">
        <f t="shared" si="674"/>
        <v>1268.9984901862103</v>
      </c>
      <c r="V382" s="4">
        <v>2095216</v>
      </c>
      <c r="W382">
        <f t="shared" si="675"/>
        <v>9599</v>
      </c>
      <c r="X382">
        <f t="shared" si="676"/>
        <v>612</v>
      </c>
      <c r="Y382" s="20">
        <f t="shared" si="677"/>
        <v>527231.00150981371</v>
      </c>
      <c r="Z382" s="4">
        <v>1739584</v>
      </c>
      <c r="AA382">
        <f t="shared" si="678"/>
        <v>9184</v>
      </c>
      <c r="AB382" s="17">
        <f t="shared" si="679"/>
        <v>0.83026475551924006</v>
      </c>
      <c r="AC382" s="16">
        <f t="shared" si="680"/>
        <v>651</v>
      </c>
      <c r="AD382">
        <f t="shared" si="681"/>
        <v>355632</v>
      </c>
      <c r="AE382">
        <f t="shared" si="682"/>
        <v>415</v>
      </c>
      <c r="AF382" s="17">
        <f t="shared" si="683"/>
        <v>0.16973524448075997</v>
      </c>
      <c r="AG382" s="16">
        <f t="shared" si="684"/>
        <v>-39</v>
      </c>
      <c r="AH382" s="20">
        <f t="shared" si="685"/>
        <v>4.3233670173976453E-2</v>
      </c>
      <c r="AI382" s="20">
        <f t="shared" si="686"/>
        <v>89489.682939104168</v>
      </c>
      <c r="AJ382" s="4">
        <v>4154</v>
      </c>
      <c r="AK382">
        <f t="shared" si="687"/>
        <v>-65</v>
      </c>
      <c r="AL382">
        <f t="shared" si="688"/>
        <v>-1.5406494429959672E-2</v>
      </c>
      <c r="AM382" s="20">
        <f t="shared" si="689"/>
        <v>1045.2944136889782</v>
      </c>
      <c r="AN382" s="20">
        <f t="shared" si="690"/>
        <v>1.1798387875551718E-2</v>
      </c>
      <c r="AO382" s="4">
        <v>202</v>
      </c>
      <c r="AP382">
        <f t="shared" si="658"/>
        <v>8</v>
      </c>
      <c r="AQ382">
        <f t="shared" si="659"/>
        <v>4.1237113402061931E-2</v>
      </c>
      <c r="AR382" s="20">
        <f t="shared" si="691"/>
        <v>50.830397584297934</v>
      </c>
      <c r="AS382" s="4">
        <v>581</v>
      </c>
      <c r="AT382">
        <f t="shared" si="692"/>
        <v>-14</v>
      </c>
      <c r="AU382">
        <f t="shared" si="693"/>
        <v>-2.352941176470591E-2</v>
      </c>
      <c r="AV382" s="20">
        <f t="shared" si="694"/>
        <v>146.20030196275792</v>
      </c>
      <c r="AW382" s="30">
        <f t="shared" si="695"/>
        <v>1.6501837640095205E-3</v>
      </c>
      <c r="AX382" s="4">
        <v>107</v>
      </c>
      <c r="AY382">
        <f t="shared" si="696"/>
        <v>1</v>
      </c>
      <c r="AZ382">
        <f t="shared" si="697"/>
        <v>9.4339622641510523E-3</v>
      </c>
      <c r="BA382" s="20">
        <f t="shared" si="698"/>
        <v>26.92501258178158</v>
      </c>
      <c r="BB382" s="30">
        <f t="shared" si="699"/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 t="shared" si="700"/>
        <v>-70</v>
      </c>
      <c r="BE382" s="30">
        <f t="shared" si="701"/>
        <v>-1.3687915526007011E-2</v>
      </c>
      <c r="BF382" s="20">
        <f t="shared" si="702"/>
        <v>1269.2501258178158</v>
      </c>
      <c r="BG382" s="20">
        <f t="shared" si="703"/>
        <v>1.4326208099249607E-2</v>
      </c>
      <c r="BH382" s="26">
        <v>63250</v>
      </c>
      <c r="BI382">
        <f t="shared" si="665"/>
        <v>87</v>
      </c>
      <c r="BJ382" s="4">
        <v>136980</v>
      </c>
      <c r="BK382">
        <f t="shared" si="666"/>
        <v>133</v>
      </c>
      <c r="BL382" s="4">
        <v>102004</v>
      </c>
      <c r="BM382">
        <f t="shared" si="704"/>
        <v>128</v>
      </c>
      <c r="BN382" s="4">
        <v>41308</v>
      </c>
      <c r="BO382">
        <f t="shared" si="705"/>
        <v>53</v>
      </c>
      <c r="BP382" s="4">
        <v>8540</v>
      </c>
      <c r="BQ382">
        <f t="shared" si="706"/>
        <v>14</v>
      </c>
      <c r="BR382" s="8">
        <v>31</v>
      </c>
      <c r="BS382" s="15">
        <f t="shared" si="707"/>
        <v>0</v>
      </c>
      <c r="BT382" s="8">
        <v>268</v>
      </c>
      <c r="BU382" s="15">
        <f t="shared" si="708"/>
        <v>0</v>
      </c>
      <c r="BV382" s="8">
        <v>1202</v>
      </c>
      <c r="BW382" s="15">
        <f t="shared" si="709"/>
        <v>0</v>
      </c>
      <c r="BX382" s="8">
        <v>2941</v>
      </c>
      <c r="BY382" s="15">
        <f t="shared" si="710"/>
        <v>2</v>
      </c>
      <c r="BZ382" s="13">
        <v>1623</v>
      </c>
      <c r="CA382" s="16">
        <f t="shared" si="711"/>
        <v>3</v>
      </c>
    </row>
    <row r="383" spans="1:79" x14ac:dyDescent="0.2">
      <c r="A383" s="1">
        <v>44280</v>
      </c>
      <c r="B383">
        <v>44280</v>
      </c>
      <c r="C383" s="4">
        <v>352579</v>
      </c>
      <c r="D383">
        <f t="shared" si="661"/>
        <v>497</v>
      </c>
      <c r="E383" s="4">
        <v>6073</v>
      </c>
      <c r="F383">
        <f t="shared" si="662"/>
        <v>8</v>
      </c>
      <c r="G383" s="4">
        <v>341476</v>
      </c>
      <c r="H383">
        <f t="shared" si="663"/>
        <v>502</v>
      </c>
      <c r="I383">
        <f t="shared" si="660"/>
        <v>5030</v>
      </c>
      <c r="J383">
        <f t="shared" si="715"/>
        <v>-13</v>
      </c>
      <c r="K383">
        <f t="shared" si="712"/>
        <v>1.7224508549856913E-2</v>
      </c>
      <c r="L383">
        <f t="shared" si="667"/>
        <v>0.96850918517552098</v>
      </c>
      <c r="M383">
        <f t="shared" si="668"/>
        <v>1.4266306274622142E-2</v>
      </c>
      <c r="N383">
        <f t="shared" si="669"/>
        <v>1.4096131647091858E-3</v>
      </c>
      <c r="O383">
        <f t="shared" si="713"/>
        <v>1.3173061090070806E-3</v>
      </c>
      <c r="P383">
        <f t="shared" si="670"/>
        <v>1.4700886738745916E-3</v>
      </c>
      <c r="Q383">
        <f t="shared" si="671"/>
        <v>-2.5844930417495029E-3</v>
      </c>
      <c r="R383">
        <f t="shared" si="672"/>
        <v>88721.439355812778</v>
      </c>
      <c r="S383">
        <f t="shared" si="714"/>
        <v>1528.1831907398087</v>
      </c>
      <c r="T383">
        <f t="shared" si="673"/>
        <v>85927.528938097632</v>
      </c>
      <c r="U383">
        <f t="shared" si="674"/>
        <v>1265.7272269753396</v>
      </c>
      <c r="V383" s="4">
        <v>2104908</v>
      </c>
      <c r="W383">
        <f t="shared" si="675"/>
        <v>9692</v>
      </c>
      <c r="X383">
        <f t="shared" si="676"/>
        <v>93</v>
      </c>
      <c r="Y383" s="20">
        <f t="shared" si="677"/>
        <v>529669.85405133362</v>
      </c>
      <c r="Z383" s="4">
        <v>1748779</v>
      </c>
      <c r="AA383">
        <f t="shared" si="678"/>
        <v>9195</v>
      </c>
      <c r="AB383" s="17">
        <f t="shared" si="679"/>
        <v>0.8308101826778177</v>
      </c>
      <c r="AC383" s="16">
        <f t="shared" si="680"/>
        <v>11</v>
      </c>
      <c r="AD383">
        <f t="shared" si="681"/>
        <v>356129</v>
      </c>
      <c r="AE383">
        <f t="shared" si="682"/>
        <v>497</v>
      </c>
      <c r="AF383" s="17">
        <f t="shared" si="683"/>
        <v>0.16918981732218225</v>
      </c>
      <c r="AG383" s="16">
        <f t="shared" si="684"/>
        <v>82</v>
      </c>
      <c r="AH383" s="20">
        <f t="shared" si="685"/>
        <v>5.1279405695418903E-2</v>
      </c>
      <c r="AI383" s="20">
        <f t="shared" si="686"/>
        <v>89614.745848012069</v>
      </c>
      <c r="AJ383" s="4">
        <v>4151</v>
      </c>
      <c r="AK383">
        <f t="shared" si="687"/>
        <v>-3</v>
      </c>
      <c r="AL383">
        <f t="shared" si="688"/>
        <v>-7.2219547424168251E-4</v>
      </c>
      <c r="AM383" s="20">
        <f t="shared" si="689"/>
        <v>1044.539506794162</v>
      </c>
      <c r="AN383" s="20">
        <f t="shared" si="690"/>
        <v>1.1773247981303482E-2</v>
      </c>
      <c r="AO383" s="4">
        <v>195</v>
      </c>
      <c r="AP383">
        <f t="shared" si="658"/>
        <v>-7</v>
      </c>
      <c r="AQ383">
        <f t="shared" si="659"/>
        <v>-3.4653465346534684E-2</v>
      </c>
      <c r="AR383" s="20">
        <f t="shared" si="691"/>
        <v>49.068948163059886</v>
      </c>
      <c r="AS383" s="4">
        <v>579</v>
      </c>
      <c r="AT383">
        <f t="shared" si="692"/>
        <v>-2</v>
      </c>
      <c r="AU383">
        <f t="shared" si="693"/>
        <v>-3.4423407917383297E-3</v>
      </c>
      <c r="AV383" s="20">
        <f t="shared" si="694"/>
        <v>145.69703069954704</v>
      </c>
      <c r="AW383" s="30">
        <f t="shared" si="695"/>
        <v>1.6421851556672406E-3</v>
      </c>
      <c r="AX383" s="4">
        <v>105</v>
      </c>
      <c r="AY383">
        <f t="shared" si="696"/>
        <v>-2</v>
      </c>
      <c r="AZ383">
        <f t="shared" si="697"/>
        <v>-1.8691588785046731E-2</v>
      </c>
      <c r="BA383" s="20">
        <f t="shared" si="698"/>
        <v>26.421741318570707</v>
      </c>
      <c r="BB383" s="30">
        <f t="shared" si="699"/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 t="shared" si="700"/>
        <v>-14</v>
      </c>
      <c r="BE383" s="30">
        <f t="shared" si="701"/>
        <v>-2.7755749405233843E-3</v>
      </c>
      <c r="BF383" s="20">
        <f t="shared" si="702"/>
        <v>1265.7272269753396</v>
      </c>
      <c r="BG383" s="20">
        <f t="shared" si="703"/>
        <v>1.4266306274622142E-2</v>
      </c>
      <c r="BH383" s="26">
        <v>63362</v>
      </c>
      <c r="BI383">
        <f t="shared" si="665"/>
        <v>112</v>
      </c>
      <c r="BJ383" s="4">
        <v>137148</v>
      </c>
      <c r="BK383">
        <f t="shared" si="666"/>
        <v>168</v>
      </c>
      <c r="BL383" s="4">
        <v>102143</v>
      </c>
      <c r="BM383">
        <f t="shared" si="704"/>
        <v>139</v>
      </c>
      <c r="BN383" s="4">
        <v>41369</v>
      </c>
      <c r="BO383">
        <f t="shared" si="705"/>
        <v>61</v>
      </c>
      <c r="BP383" s="4">
        <v>8557</v>
      </c>
      <c r="BQ383">
        <f t="shared" si="706"/>
        <v>17</v>
      </c>
      <c r="BR383" s="8">
        <v>31</v>
      </c>
      <c r="BS383" s="15">
        <f t="shared" si="707"/>
        <v>0</v>
      </c>
      <c r="BT383" s="8">
        <v>268</v>
      </c>
      <c r="BU383" s="15">
        <f t="shared" si="708"/>
        <v>0</v>
      </c>
      <c r="BV383" s="8">
        <v>1202</v>
      </c>
      <c r="BW383" s="15">
        <f t="shared" si="709"/>
        <v>0</v>
      </c>
      <c r="BX383" s="8">
        <v>2945</v>
      </c>
      <c r="BY383" s="15">
        <f t="shared" si="710"/>
        <v>4</v>
      </c>
      <c r="BZ383" s="13">
        <v>1627</v>
      </c>
      <c r="CA383" s="16">
        <f t="shared" si="711"/>
        <v>4</v>
      </c>
    </row>
    <row r="384" spans="1:79" x14ac:dyDescent="0.2">
      <c r="A384" s="1">
        <v>44281</v>
      </c>
      <c r="B384">
        <v>44281</v>
      </c>
      <c r="C384" s="4">
        <v>353017</v>
      </c>
      <c r="D384">
        <f t="shared" si="661"/>
        <v>438</v>
      </c>
      <c r="E384" s="4">
        <v>6087</v>
      </c>
      <c r="F384">
        <f t="shared" si="662"/>
        <v>14</v>
      </c>
      <c r="G384" s="4">
        <v>341900</v>
      </c>
      <c r="H384">
        <f t="shared" si="663"/>
        <v>424</v>
      </c>
      <c r="I384">
        <f t="shared" si="660"/>
        <v>5030</v>
      </c>
      <c r="J384">
        <f t="shared" si="715"/>
        <v>0</v>
      </c>
      <c r="K384">
        <f t="shared" si="712"/>
        <v>1.7242795672729641E-2</v>
      </c>
      <c r="L384">
        <f t="shared" si="667"/>
        <v>0.96850859873603823</v>
      </c>
      <c r="M384">
        <f t="shared" si="668"/>
        <v>1.4248605591232151E-2</v>
      </c>
      <c r="N384">
        <f t="shared" si="669"/>
        <v>1.2407334490973523E-3</v>
      </c>
      <c r="O384">
        <f t="shared" si="713"/>
        <v>2.2999835715459176E-3</v>
      </c>
      <c r="P384">
        <f t="shared" si="670"/>
        <v>1.2401286926001754E-3</v>
      </c>
      <c r="Q384">
        <f t="shared" si="671"/>
        <v>0</v>
      </c>
      <c r="R384">
        <f t="shared" si="672"/>
        <v>88831.655762455965</v>
      </c>
      <c r="S384">
        <f t="shared" si="714"/>
        <v>1531.7060895822847</v>
      </c>
      <c r="T384">
        <f t="shared" si="673"/>
        <v>86034.22244589834</v>
      </c>
      <c r="U384">
        <f t="shared" si="674"/>
        <v>1265.7272269753396</v>
      </c>
      <c r="V384" s="4">
        <v>2114048</v>
      </c>
      <c r="W384">
        <f t="shared" si="675"/>
        <v>9140</v>
      </c>
      <c r="X384">
        <f t="shared" si="676"/>
        <v>-552</v>
      </c>
      <c r="Y384" s="20">
        <f t="shared" si="677"/>
        <v>531969.80372420733</v>
      </c>
      <c r="Z384" s="4">
        <v>1757481</v>
      </c>
      <c r="AA384">
        <f t="shared" si="678"/>
        <v>8702</v>
      </c>
      <c r="AB384" s="17">
        <f t="shared" si="679"/>
        <v>0.83133448247154274</v>
      </c>
      <c r="AC384" s="16">
        <f t="shared" si="680"/>
        <v>-493</v>
      </c>
      <c r="AD384">
        <f t="shared" si="681"/>
        <v>356567</v>
      </c>
      <c r="AE384">
        <f t="shared" si="682"/>
        <v>438</v>
      </c>
      <c r="AF384" s="17">
        <f t="shared" si="683"/>
        <v>0.16866551752845726</v>
      </c>
      <c r="AG384" s="16">
        <f t="shared" si="684"/>
        <v>-59</v>
      </c>
      <c r="AH384" s="20">
        <f t="shared" si="685"/>
        <v>4.7921225382932163E-2</v>
      </c>
      <c r="AI384" s="20">
        <f t="shared" si="686"/>
        <v>89724.962254655256</v>
      </c>
      <c r="AJ384" s="4">
        <v>4194</v>
      </c>
      <c r="AK384">
        <f t="shared" si="687"/>
        <v>43</v>
      </c>
      <c r="AL384">
        <f t="shared" si="688"/>
        <v>1.0358949650686622E-2</v>
      </c>
      <c r="AM384" s="20">
        <f t="shared" si="689"/>
        <v>1055.3598389531958</v>
      </c>
      <c r="AN384" s="20">
        <f t="shared" si="690"/>
        <v>1.1880447683822593E-2</v>
      </c>
      <c r="AO384" s="4">
        <v>202</v>
      </c>
      <c r="AP384">
        <f t="shared" si="658"/>
        <v>7</v>
      </c>
      <c r="AQ384">
        <f t="shared" si="659"/>
        <v>3.5897435897435992E-2</v>
      </c>
      <c r="AR384" s="20">
        <f t="shared" si="691"/>
        <v>50.830397584297934</v>
      </c>
      <c r="AS384" s="4">
        <v>535</v>
      </c>
      <c r="AT384">
        <f t="shared" si="692"/>
        <v>-44</v>
      </c>
      <c r="AU384">
        <f t="shared" si="693"/>
        <v>-7.5993091537132962E-2</v>
      </c>
      <c r="AV384" s="20">
        <f t="shared" si="694"/>
        <v>134.62506290890789</v>
      </c>
      <c r="AW384" s="30">
        <f t="shared" si="695"/>
        <v>1.5155077517513321E-3</v>
      </c>
      <c r="AX384" s="4">
        <v>99</v>
      </c>
      <c r="AY384">
        <f t="shared" si="696"/>
        <v>-6</v>
      </c>
      <c r="AZ384">
        <f t="shared" si="697"/>
        <v>-5.7142857142857162E-2</v>
      </c>
      <c r="BA384" s="20">
        <f t="shared" si="698"/>
        <v>24.911927528938097</v>
      </c>
      <c r="BB384" s="30">
        <f t="shared" si="699"/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 t="shared" si="700"/>
        <v>0</v>
      </c>
      <c r="BE384" s="30">
        <f t="shared" si="701"/>
        <v>0</v>
      </c>
      <c r="BF384" s="20">
        <f t="shared" si="702"/>
        <v>1265.7272269753396</v>
      </c>
      <c r="BG384" s="20">
        <f t="shared" si="703"/>
        <v>1.4248605591232151E-2</v>
      </c>
      <c r="BH384" s="26">
        <v>63462</v>
      </c>
      <c r="BI384">
        <f t="shared" si="665"/>
        <v>100</v>
      </c>
      <c r="BJ384" s="4">
        <v>137298</v>
      </c>
      <c r="BK384">
        <f t="shared" si="666"/>
        <v>150</v>
      </c>
      <c r="BL384" s="4">
        <v>102261</v>
      </c>
      <c r="BM384">
        <f t="shared" si="704"/>
        <v>118</v>
      </c>
      <c r="BN384" s="4">
        <v>41426</v>
      </c>
      <c r="BO384">
        <f t="shared" si="705"/>
        <v>57</v>
      </c>
      <c r="BP384" s="4">
        <v>8570</v>
      </c>
      <c r="BQ384">
        <f t="shared" si="706"/>
        <v>13</v>
      </c>
      <c r="BR384" s="8">
        <v>31</v>
      </c>
      <c r="BS384" s="15">
        <f t="shared" si="707"/>
        <v>0</v>
      </c>
      <c r="BT384" s="8">
        <v>268</v>
      </c>
      <c r="BU384" s="15">
        <f t="shared" si="708"/>
        <v>0</v>
      </c>
      <c r="BV384" s="8">
        <v>1205</v>
      </c>
      <c r="BW384" s="15">
        <f t="shared" si="709"/>
        <v>3</v>
      </c>
      <c r="BX384" s="8">
        <v>2953</v>
      </c>
      <c r="BY384" s="15">
        <f t="shared" si="710"/>
        <v>8</v>
      </c>
      <c r="BZ384" s="13">
        <v>1630</v>
      </c>
      <c r="CA384" s="16">
        <f t="shared" si="711"/>
        <v>3</v>
      </c>
    </row>
    <row r="385" spans="1:79" x14ac:dyDescent="0.2">
      <c r="A385" s="1">
        <v>44282</v>
      </c>
      <c r="B385">
        <v>44282</v>
      </c>
      <c r="C385" s="4">
        <v>353497</v>
      </c>
      <c r="D385">
        <f t="shared" si="661"/>
        <v>480</v>
      </c>
      <c r="E385" s="4">
        <v>6090</v>
      </c>
      <c r="F385">
        <f t="shared" si="662"/>
        <v>3</v>
      </c>
      <c r="G385" s="4">
        <v>342379</v>
      </c>
      <c r="H385">
        <f t="shared" si="663"/>
        <v>479</v>
      </c>
      <c r="I385">
        <f t="shared" si="660"/>
        <v>5028</v>
      </c>
      <c r="J385">
        <f t="shared" si="715"/>
        <v>-2</v>
      </c>
      <c r="K385">
        <f t="shared" si="712"/>
        <v>1.7227868977671663E-2</v>
      </c>
      <c r="L385">
        <f t="shared" si="667"/>
        <v>0.96854853082204373</v>
      </c>
      <c r="M385">
        <f t="shared" si="668"/>
        <v>1.4223600200284585E-2</v>
      </c>
      <c r="N385">
        <f t="shared" si="669"/>
        <v>1.3578615942992445E-3</v>
      </c>
      <c r="O385">
        <f t="shared" si="713"/>
        <v>4.9261083743842361E-4</v>
      </c>
      <c r="P385">
        <f t="shared" si="670"/>
        <v>1.399034403395068E-3</v>
      </c>
      <c r="Q385">
        <f t="shared" si="671"/>
        <v>-3.977724741447892E-4</v>
      </c>
      <c r="R385">
        <f t="shared" si="672"/>
        <v>88952.440865626573</v>
      </c>
      <c r="S385">
        <f t="shared" si="714"/>
        <v>1532.4609964771012</v>
      </c>
      <c r="T385">
        <f t="shared" si="673"/>
        <v>86154.755913437344</v>
      </c>
      <c r="U385">
        <f t="shared" si="674"/>
        <v>1265.2239557121288</v>
      </c>
      <c r="V385" s="4">
        <v>2123009</v>
      </c>
      <c r="W385">
        <f t="shared" si="675"/>
        <v>8961</v>
      </c>
      <c r="X385">
        <f t="shared" si="676"/>
        <v>-179</v>
      </c>
      <c r="Y385" s="20">
        <f t="shared" si="677"/>
        <v>534224.71061902365</v>
      </c>
      <c r="Z385" s="4">
        <v>1765962</v>
      </c>
      <c r="AA385">
        <f t="shared" si="678"/>
        <v>8481</v>
      </c>
      <c r="AB385" s="17">
        <f t="shared" si="679"/>
        <v>0.83182030787434247</v>
      </c>
      <c r="AC385" s="16">
        <f t="shared" si="680"/>
        <v>-221</v>
      </c>
      <c r="AD385">
        <f t="shared" si="681"/>
        <v>357047</v>
      </c>
      <c r="AE385">
        <f t="shared" si="682"/>
        <v>480</v>
      </c>
      <c r="AF385" s="17">
        <f t="shared" si="683"/>
        <v>0.1681796921256575</v>
      </c>
      <c r="AG385" s="16">
        <f t="shared" si="684"/>
        <v>42</v>
      </c>
      <c r="AH385" s="20">
        <f t="shared" si="685"/>
        <v>5.3565450284566454E-2</v>
      </c>
      <c r="AI385" s="20">
        <f t="shared" si="686"/>
        <v>89845.747357825865</v>
      </c>
      <c r="AJ385" s="4">
        <v>4217</v>
      </c>
      <c r="AK385">
        <f t="shared" si="687"/>
        <v>23</v>
      </c>
      <c r="AL385">
        <f t="shared" si="688"/>
        <v>5.4840247973295675E-3</v>
      </c>
      <c r="AM385" s="20">
        <f t="shared" si="689"/>
        <v>1061.1474584801208</v>
      </c>
      <c r="AN385" s="20">
        <f t="shared" si="690"/>
        <v>1.1929379881583154E-2</v>
      </c>
      <c r="AO385" s="4">
        <v>207</v>
      </c>
      <c r="AP385">
        <f t="shared" si="658"/>
        <v>5</v>
      </c>
      <c r="AQ385">
        <f t="shared" si="659"/>
        <v>2.4752475247524774E-2</v>
      </c>
      <c r="AR385" s="20">
        <f t="shared" si="691"/>
        <v>52.088575742325112</v>
      </c>
      <c r="AS385" s="4">
        <v>508</v>
      </c>
      <c r="AT385">
        <f t="shared" si="692"/>
        <v>-27</v>
      </c>
      <c r="AU385">
        <f t="shared" si="693"/>
        <v>-5.0467289719626218E-2</v>
      </c>
      <c r="AV385" s="20">
        <f t="shared" si="694"/>
        <v>127.83090085556114</v>
      </c>
      <c r="AW385" s="30">
        <f t="shared" si="695"/>
        <v>1.4370701873000337E-3</v>
      </c>
      <c r="AX385" s="4">
        <v>96</v>
      </c>
      <c r="AY385">
        <f t="shared" si="696"/>
        <v>-3</v>
      </c>
      <c r="AZ385">
        <f t="shared" si="697"/>
        <v>-3.0303030303030276E-2</v>
      </c>
      <c r="BA385" s="20">
        <f t="shared" si="698"/>
        <v>24.157020634121789</v>
      </c>
      <c r="BB385" s="30">
        <f t="shared" si="699"/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 t="shared" si="700"/>
        <v>-2</v>
      </c>
      <c r="BE385" s="30">
        <f t="shared" si="701"/>
        <v>-3.9761431411533543E-4</v>
      </c>
      <c r="BF385" s="20">
        <f t="shared" si="702"/>
        <v>1265.2239557121288</v>
      </c>
      <c r="BG385" s="20">
        <f t="shared" si="703"/>
        <v>1.4223600200284585E-2</v>
      </c>
      <c r="BH385" s="26">
        <v>63584</v>
      </c>
      <c r="BI385">
        <f t="shared" si="665"/>
        <v>122</v>
      </c>
      <c r="BJ385" s="4">
        <v>137453</v>
      </c>
      <c r="BK385">
        <f t="shared" si="666"/>
        <v>155</v>
      </c>
      <c r="BL385" s="4">
        <v>102398</v>
      </c>
      <c r="BM385">
        <f t="shared" si="704"/>
        <v>137</v>
      </c>
      <c r="BN385" s="4">
        <v>41483</v>
      </c>
      <c r="BO385">
        <f t="shared" si="705"/>
        <v>57</v>
      </c>
      <c r="BP385" s="4">
        <v>8579</v>
      </c>
      <c r="BQ385">
        <f t="shared" si="706"/>
        <v>9</v>
      </c>
      <c r="BR385" s="8">
        <v>31</v>
      </c>
      <c r="BS385" s="15">
        <f t="shared" si="707"/>
        <v>0</v>
      </c>
      <c r="BT385" s="8">
        <v>268</v>
      </c>
      <c r="BU385" s="15">
        <f t="shared" si="708"/>
        <v>0</v>
      </c>
      <c r="BV385" s="8">
        <v>1205</v>
      </c>
      <c r="BW385" s="15">
        <f t="shared" si="709"/>
        <v>0</v>
      </c>
      <c r="BX385" s="8">
        <v>2955</v>
      </c>
      <c r="BY385" s="15">
        <f t="shared" si="710"/>
        <v>2</v>
      </c>
      <c r="BZ385" s="13">
        <v>1631</v>
      </c>
      <c r="CA385" s="16">
        <f t="shared" si="711"/>
        <v>1</v>
      </c>
    </row>
    <row r="386" spans="1:79" x14ac:dyDescent="0.2">
      <c r="A386" s="1">
        <v>44283</v>
      </c>
      <c r="B386">
        <v>44283</v>
      </c>
      <c r="C386" s="4">
        <v>353839</v>
      </c>
      <c r="D386">
        <f t="shared" si="661"/>
        <v>342</v>
      </c>
      <c r="E386" s="4">
        <v>6100</v>
      </c>
      <c r="F386">
        <f t="shared" si="662"/>
        <v>10</v>
      </c>
      <c r="G386" s="4">
        <v>342774</v>
      </c>
      <c r="H386">
        <f t="shared" si="663"/>
        <v>395</v>
      </c>
      <c r="I386">
        <f t="shared" si="660"/>
        <v>4965</v>
      </c>
      <c r="J386">
        <f t="shared" si="715"/>
        <v>-63</v>
      </c>
      <c r="K386">
        <f t="shared" si="712"/>
        <v>1.7239478972074871E-2</v>
      </c>
      <c r="L386">
        <f t="shared" si="667"/>
        <v>0.96872871560229368</v>
      </c>
      <c r="M386">
        <f t="shared" si="668"/>
        <v>1.4031805425631431E-2</v>
      </c>
      <c r="N386">
        <f t="shared" si="669"/>
        <v>9.6654128007370589E-4</v>
      </c>
      <c r="O386">
        <f t="shared" si="713"/>
        <v>1.639344262295082E-3</v>
      </c>
      <c r="P386">
        <f t="shared" si="670"/>
        <v>1.1523627813078004E-3</v>
      </c>
      <c r="Q386">
        <f t="shared" si="671"/>
        <v>-1.2688821752265862E-2</v>
      </c>
      <c r="R386">
        <f t="shared" si="672"/>
        <v>89038.500251635633</v>
      </c>
      <c r="S386">
        <f t="shared" si="714"/>
        <v>1534.9773527931554</v>
      </c>
      <c r="T386">
        <f t="shared" si="673"/>
        <v>86254.15198792149</v>
      </c>
      <c r="U386">
        <f t="shared" si="674"/>
        <v>1249.3709109209863</v>
      </c>
      <c r="V386" s="4">
        <v>2128932</v>
      </c>
      <c r="W386">
        <f t="shared" si="675"/>
        <v>5923</v>
      </c>
      <c r="X386">
        <f t="shared" si="676"/>
        <v>-3038</v>
      </c>
      <c r="Y386" s="20">
        <f t="shared" si="677"/>
        <v>535715.14846502268</v>
      </c>
      <c r="Z386" s="4">
        <v>1771543</v>
      </c>
      <c r="AA386">
        <f t="shared" si="678"/>
        <v>5581</v>
      </c>
      <c r="AB386" s="17">
        <f t="shared" si="679"/>
        <v>0.83212756443136748</v>
      </c>
      <c r="AC386" s="16">
        <f t="shared" si="680"/>
        <v>-2900</v>
      </c>
      <c r="AD386">
        <f t="shared" si="681"/>
        <v>357389</v>
      </c>
      <c r="AE386">
        <f t="shared" si="682"/>
        <v>342</v>
      </c>
      <c r="AF386" s="17">
        <f t="shared" si="683"/>
        <v>0.16787243556863254</v>
      </c>
      <c r="AG386" s="16">
        <f t="shared" si="684"/>
        <v>-138</v>
      </c>
      <c r="AH386" s="20">
        <f t="shared" si="685"/>
        <v>5.7741009623501607E-2</v>
      </c>
      <c r="AI386" s="20">
        <f t="shared" si="686"/>
        <v>89931.806743834924</v>
      </c>
      <c r="AJ386" s="4">
        <v>4151</v>
      </c>
      <c r="AK386">
        <f t="shared" si="687"/>
        <v>-66</v>
      </c>
      <c r="AL386">
        <f t="shared" si="688"/>
        <v>-1.5650936684847072E-2</v>
      </c>
      <c r="AM386" s="20">
        <f t="shared" si="689"/>
        <v>1044.539506794162</v>
      </c>
      <c r="AN386" s="20">
        <f t="shared" si="690"/>
        <v>1.173132413329226E-2</v>
      </c>
      <c r="AO386" s="4">
        <v>215</v>
      </c>
      <c r="AP386">
        <f t="shared" si="658"/>
        <v>8</v>
      </c>
      <c r="AQ386">
        <f t="shared" si="659"/>
        <v>3.8647342995169032E-2</v>
      </c>
      <c r="AR386" s="20">
        <f t="shared" si="691"/>
        <v>54.101660795168591</v>
      </c>
      <c r="AS386" s="4">
        <v>508</v>
      </c>
      <c r="AT386">
        <f t="shared" si="692"/>
        <v>0</v>
      </c>
      <c r="AU386">
        <f t="shared" si="693"/>
        <v>0</v>
      </c>
      <c r="AV386" s="20">
        <f t="shared" si="694"/>
        <v>127.83090085556114</v>
      </c>
      <c r="AW386" s="30">
        <f t="shared" si="695"/>
        <v>1.4356811996416449E-3</v>
      </c>
      <c r="AX386" s="4">
        <v>91</v>
      </c>
      <c r="AY386">
        <f t="shared" si="696"/>
        <v>-5</v>
      </c>
      <c r="AZ386">
        <f t="shared" si="697"/>
        <v>-5.208333333333337E-2</v>
      </c>
      <c r="BA386" s="20">
        <f t="shared" si="698"/>
        <v>22.898842476094615</v>
      </c>
      <c r="BB386" s="30">
        <f t="shared" si="699"/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 t="shared" si="700"/>
        <v>-63</v>
      </c>
      <c r="BE386" s="30">
        <f t="shared" si="701"/>
        <v>-1.252983293556087E-2</v>
      </c>
      <c r="BF386" s="20">
        <f t="shared" si="702"/>
        <v>1249.3709109209863</v>
      </c>
      <c r="BG386" s="20">
        <f t="shared" si="703"/>
        <v>1.4031805425631431E-2</v>
      </c>
      <c r="BH386" s="26">
        <v>63653</v>
      </c>
      <c r="BI386">
        <f t="shared" si="665"/>
        <v>69</v>
      </c>
      <c r="BJ386" s="4">
        <v>137567</v>
      </c>
      <c r="BK386">
        <f t="shared" si="666"/>
        <v>114</v>
      </c>
      <c r="BL386" s="4">
        <v>102502</v>
      </c>
      <c r="BM386">
        <f t="shared" si="704"/>
        <v>104</v>
      </c>
      <c r="BN386" s="4">
        <v>41531</v>
      </c>
      <c r="BO386">
        <f t="shared" si="705"/>
        <v>48</v>
      </c>
      <c r="BP386" s="4">
        <v>8586</v>
      </c>
      <c r="BQ386">
        <f t="shared" si="706"/>
        <v>7</v>
      </c>
      <c r="BR386" s="8">
        <v>31</v>
      </c>
      <c r="BS386" s="15">
        <f t="shared" si="707"/>
        <v>0</v>
      </c>
      <c r="BT386" s="8">
        <v>268</v>
      </c>
      <c r="BU386" s="15">
        <f t="shared" si="708"/>
        <v>0</v>
      </c>
      <c r="BV386" s="8">
        <v>1208</v>
      </c>
      <c r="BW386" s="15">
        <f t="shared" si="709"/>
        <v>3</v>
      </c>
      <c r="BX386" s="8">
        <v>2960</v>
      </c>
      <c r="BY386" s="15">
        <f t="shared" si="710"/>
        <v>5</v>
      </c>
      <c r="BZ386" s="13">
        <v>1633</v>
      </c>
      <c r="CA386" s="16">
        <f t="shared" si="711"/>
        <v>2</v>
      </c>
    </row>
    <row r="387" spans="1:79" x14ac:dyDescent="0.2">
      <c r="A387" s="1">
        <v>44284</v>
      </c>
      <c r="B387">
        <v>44284</v>
      </c>
      <c r="C387" s="4">
        <v>354085</v>
      </c>
      <c r="D387">
        <f t="shared" si="661"/>
        <v>246</v>
      </c>
      <c r="E387" s="4">
        <v>6103</v>
      </c>
      <c r="F387">
        <f t="shared" si="662"/>
        <v>3</v>
      </c>
      <c r="G387" s="4">
        <v>343057</v>
      </c>
      <c r="H387">
        <f t="shared" si="663"/>
        <v>283</v>
      </c>
      <c r="I387">
        <f t="shared" si="660"/>
        <v>4925</v>
      </c>
      <c r="J387">
        <f t="shared" si="715"/>
        <v>-40</v>
      </c>
      <c r="K387">
        <f t="shared" si="712"/>
        <v>1.723597441292345E-2</v>
      </c>
      <c r="L387">
        <f t="shared" si="667"/>
        <v>0.96885493596170413</v>
      </c>
      <c r="M387">
        <f t="shared" si="668"/>
        <v>1.3909089625372439E-2</v>
      </c>
      <c r="N387">
        <f t="shared" si="669"/>
        <v>6.9474843610997357E-4</v>
      </c>
      <c r="O387">
        <f t="shared" si="713"/>
        <v>4.9156152711781094E-4</v>
      </c>
      <c r="P387">
        <f t="shared" si="670"/>
        <v>8.2493579784117513E-4</v>
      </c>
      <c r="Q387">
        <f t="shared" si="671"/>
        <v>-8.1218274111675131E-3</v>
      </c>
      <c r="R387">
        <f t="shared" si="672"/>
        <v>89100.402617010564</v>
      </c>
      <c r="S387">
        <f t="shared" si="714"/>
        <v>1535.7322596879717</v>
      </c>
      <c r="T387">
        <f t="shared" si="673"/>
        <v>86325.364871665821</v>
      </c>
      <c r="U387">
        <f t="shared" si="674"/>
        <v>1239.305485656769</v>
      </c>
      <c r="V387" s="4">
        <v>2133423</v>
      </c>
      <c r="W387">
        <f t="shared" si="675"/>
        <v>4491</v>
      </c>
      <c r="X387">
        <f t="shared" si="676"/>
        <v>-1432</v>
      </c>
      <c r="Y387" s="20">
        <f t="shared" si="677"/>
        <v>536845.24408656266</v>
      </c>
      <c r="Z387" s="4">
        <v>1775788</v>
      </c>
      <c r="AA387">
        <f t="shared" si="678"/>
        <v>4245</v>
      </c>
      <c r="AB387" s="17">
        <f t="shared" si="679"/>
        <v>0.83236563963170918</v>
      </c>
      <c r="AC387" s="16">
        <f t="shared" si="680"/>
        <v>-1336</v>
      </c>
      <c r="AD387">
        <f t="shared" si="681"/>
        <v>357635</v>
      </c>
      <c r="AE387">
        <f t="shared" si="682"/>
        <v>246</v>
      </c>
      <c r="AF387" s="17">
        <f t="shared" si="683"/>
        <v>0.16763436036829077</v>
      </c>
      <c r="AG387" s="16">
        <f t="shared" si="684"/>
        <v>-96</v>
      </c>
      <c r="AH387" s="20">
        <f t="shared" si="685"/>
        <v>5.4776219104876421E-2</v>
      </c>
      <c r="AI387" s="20">
        <f t="shared" si="686"/>
        <v>89993.709109209856</v>
      </c>
      <c r="AJ387" s="4">
        <v>4110</v>
      </c>
      <c r="AK387">
        <f t="shared" si="687"/>
        <v>-41</v>
      </c>
      <c r="AL387">
        <f t="shared" si="688"/>
        <v>-9.8771380390267893E-3</v>
      </c>
      <c r="AM387" s="20">
        <f t="shared" si="689"/>
        <v>1034.2224458983392</v>
      </c>
      <c r="AN387" s="20">
        <f t="shared" si="690"/>
        <v>1.1607382408178827E-2</v>
      </c>
      <c r="AO387" s="4">
        <v>218</v>
      </c>
      <c r="AP387">
        <f t="shared" si="658"/>
        <v>3</v>
      </c>
      <c r="AQ387">
        <f t="shared" si="659"/>
        <v>1.3953488372093092E-2</v>
      </c>
      <c r="AR387" s="20">
        <f t="shared" si="691"/>
        <v>54.8565676899849</v>
      </c>
      <c r="AS387" s="4">
        <v>504</v>
      </c>
      <c r="AT387">
        <f t="shared" si="692"/>
        <v>-4</v>
      </c>
      <c r="AU387">
        <f t="shared" si="693"/>
        <v>-7.8740157480314821E-3</v>
      </c>
      <c r="AV387" s="20">
        <f t="shared" si="694"/>
        <v>126.8243583291394</v>
      </c>
      <c r="AW387" s="30">
        <f t="shared" si="695"/>
        <v>1.4233870398350679E-3</v>
      </c>
      <c r="AX387" s="4">
        <v>93</v>
      </c>
      <c r="AY387">
        <f t="shared" si="696"/>
        <v>2</v>
      </c>
      <c r="AZ387">
        <f t="shared" si="697"/>
        <v>2.19780219780219E-2</v>
      </c>
      <c r="BA387" s="20">
        <f t="shared" si="698"/>
        <v>23.402113739305484</v>
      </c>
      <c r="BB387" s="30">
        <f t="shared" si="699"/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 t="shared" si="700"/>
        <v>-40</v>
      </c>
      <c r="BE387" s="30">
        <f t="shared" si="701"/>
        <v>-8.0563947633434108E-3</v>
      </c>
      <c r="BF387" s="20">
        <f t="shared" si="702"/>
        <v>1239.305485656769</v>
      </c>
      <c r="BG387" s="20">
        <f t="shared" si="703"/>
        <v>1.3909089625372439E-2</v>
      </c>
      <c r="BH387" s="26">
        <v>63654</v>
      </c>
      <c r="BI387">
        <f t="shared" si="665"/>
        <v>1</v>
      </c>
      <c r="BJ387" s="4">
        <v>137569</v>
      </c>
      <c r="BK387">
        <f t="shared" si="666"/>
        <v>2</v>
      </c>
      <c r="BL387" s="4">
        <v>102741</v>
      </c>
      <c r="BM387">
        <f t="shared" si="704"/>
        <v>239</v>
      </c>
      <c r="BN387" s="4">
        <v>41534</v>
      </c>
      <c r="BO387">
        <f t="shared" si="705"/>
        <v>3</v>
      </c>
      <c r="BP387" s="4">
        <v>8587</v>
      </c>
      <c r="BQ387">
        <f t="shared" si="706"/>
        <v>1</v>
      </c>
      <c r="BR387" s="8">
        <v>31</v>
      </c>
      <c r="BS387" s="15">
        <f t="shared" si="707"/>
        <v>0</v>
      </c>
      <c r="BT387" s="8">
        <v>268</v>
      </c>
      <c r="BU387" s="15">
        <f t="shared" si="708"/>
        <v>0</v>
      </c>
      <c r="BV387" s="8">
        <v>1209</v>
      </c>
      <c r="BW387" s="15">
        <f t="shared" si="709"/>
        <v>1</v>
      </c>
      <c r="BX387" s="8">
        <v>2962</v>
      </c>
      <c r="BY387" s="15">
        <f t="shared" si="710"/>
        <v>2</v>
      </c>
      <c r="BZ387" s="13">
        <v>1633</v>
      </c>
      <c r="CA387" s="16">
        <f t="shared" si="711"/>
        <v>0</v>
      </c>
    </row>
    <row r="388" spans="1:79" x14ac:dyDescent="0.2">
      <c r="A388" s="1">
        <v>44285</v>
      </c>
      <c r="B388">
        <v>44285</v>
      </c>
      <c r="C388" s="4">
        <v>354604</v>
      </c>
      <c r="D388">
        <f t="shared" si="661"/>
        <v>519</v>
      </c>
      <c r="E388" s="4">
        <v>6109</v>
      </c>
      <c r="F388">
        <f t="shared" si="662"/>
        <v>6</v>
      </c>
      <c r="G388" s="4">
        <v>343501</v>
      </c>
      <c r="H388">
        <f t="shared" si="663"/>
        <v>444</v>
      </c>
      <c r="I388">
        <f t="shared" si="660"/>
        <v>4994</v>
      </c>
      <c r="J388">
        <f t="shared" si="715"/>
        <v>69</v>
      </c>
      <c r="K388">
        <f t="shared" si="712"/>
        <v>1.7227668046609738E-2</v>
      </c>
      <c r="L388">
        <f t="shared" si="667"/>
        <v>0.96868901648035555</v>
      </c>
      <c r="M388">
        <f t="shared" si="668"/>
        <v>1.4083315473034709E-2</v>
      </c>
      <c r="N388">
        <f t="shared" si="669"/>
        <v>1.4636044714667628E-3</v>
      </c>
      <c r="O388">
        <f t="shared" si="713"/>
        <v>9.821574725814373E-4</v>
      </c>
      <c r="P388">
        <f t="shared" si="670"/>
        <v>1.2925726562659206E-3</v>
      </c>
      <c r="Q388">
        <f t="shared" si="671"/>
        <v>1.381657989587505E-2</v>
      </c>
      <c r="R388">
        <f t="shared" si="672"/>
        <v>89231.001509813781</v>
      </c>
      <c r="S388">
        <f t="shared" si="714"/>
        <v>1537.2420734776044</v>
      </c>
      <c r="T388">
        <f t="shared" si="673"/>
        <v>86437.091092098635</v>
      </c>
      <c r="U388">
        <f t="shared" si="674"/>
        <v>1256.668344237544</v>
      </c>
      <c r="V388" s="4">
        <v>2143651</v>
      </c>
      <c r="W388">
        <f t="shared" si="675"/>
        <v>10228</v>
      </c>
      <c r="X388">
        <f t="shared" si="676"/>
        <v>5737</v>
      </c>
      <c r="Y388" s="20">
        <f t="shared" si="677"/>
        <v>539418.97332662297</v>
      </c>
      <c r="Z388" s="4">
        <v>1785487</v>
      </c>
      <c r="AA388">
        <f t="shared" si="678"/>
        <v>9699</v>
      </c>
      <c r="AB388" s="17">
        <f t="shared" si="679"/>
        <v>0.83291869805299468</v>
      </c>
      <c r="AC388" s="16">
        <f t="shared" si="680"/>
        <v>5454</v>
      </c>
      <c r="AD388">
        <f t="shared" si="681"/>
        <v>358164</v>
      </c>
      <c r="AE388">
        <f t="shared" si="682"/>
        <v>529</v>
      </c>
      <c r="AF388" s="17">
        <f t="shared" si="683"/>
        <v>0.16708130194700538</v>
      </c>
      <c r="AG388" s="16">
        <f t="shared" si="684"/>
        <v>283</v>
      </c>
      <c r="AH388" s="20">
        <f t="shared" si="685"/>
        <v>5.1720766523269457E-2</v>
      </c>
      <c r="AI388" s="20">
        <f t="shared" si="686"/>
        <v>90126.824358329133</v>
      </c>
      <c r="AJ388" s="4">
        <v>4199</v>
      </c>
      <c r="AK388">
        <f t="shared" si="687"/>
        <v>89</v>
      </c>
      <c r="AL388">
        <f t="shared" si="688"/>
        <v>2.1654501216544997E-2</v>
      </c>
      <c r="AM388" s="20">
        <f t="shared" si="689"/>
        <v>1056.6180171112228</v>
      </c>
      <c r="AN388" s="20">
        <f t="shared" si="690"/>
        <v>1.1841377987839956E-2</v>
      </c>
      <c r="AO388" s="4">
        <v>210</v>
      </c>
      <c r="AP388">
        <f t="shared" si="658"/>
        <v>-8</v>
      </c>
      <c r="AQ388">
        <f t="shared" si="659"/>
        <v>-3.669724770642202E-2</v>
      </c>
      <c r="AR388" s="20">
        <f t="shared" si="691"/>
        <v>52.843482637141413</v>
      </c>
      <c r="AS388" s="4">
        <v>496</v>
      </c>
      <c r="AT388">
        <f t="shared" si="692"/>
        <v>-8</v>
      </c>
      <c r="AU388">
        <f t="shared" si="693"/>
        <v>-1.5873015873015928E-2</v>
      </c>
      <c r="AV388" s="20">
        <f t="shared" si="694"/>
        <v>124.81127327629592</v>
      </c>
      <c r="AW388" s="30">
        <f t="shared" si="695"/>
        <v>1.3987433869894306E-3</v>
      </c>
      <c r="AX388" s="4">
        <v>89</v>
      </c>
      <c r="AY388">
        <f t="shared" si="696"/>
        <v>-4</v>
      </c>
      <c r="AZ388">
        <f t="shared" si="697"/>
        <v>-4.3010752688172005E-2</v>
      </c>
      <c r="BA388" s="20">
        <f t="shared" si="698"/>
        <v>22.395571212883745</v>
      </c>
      <c r="BB388" s="30">
        <f t="shared" si="699"/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 t="shared" si="700"/>
        <v>69</v>
      </c>
      <c r="BE388" s="30">
        <f t="shared" si="701"/>
        <v>1.4010152284263944E-2</v>
      </c>
      <c r="BF388" s="20">
        <f t="shared" si="702"/>
        <v>1256.668344237544</v>
      </c>
      <c r="BG388" s="20">
        <f t="shared" si="703"/>
        <v>1.4083315473034709E-2</v>
      </c>
      <c r="BH388" s="26">
        <v>63749</v>
      </c>
      <c r="BI388">
        <f t="shared" si="665"/>
        <v>95</v>
      </c>
      <c r="BJ388" s="4">
        <v>137760</v>
      </c>
      <c r="BK388">
        <f t="shared" si="666"/>
        <v>191</v>
      </c>
      <c r="BL388" s="4">
        <v>102900</v>
      </c>
      <c r="BM388">
        <f t="shared" si="704"/>
        <v>159</v>
      </c>
      <c r="BN388" s="4">
        <v>41599</v>
      </c>
      <c r="BO388">
        <f t="shared" si="705"/>
        <v>65</v>
      </c>
      <c r="BP388" s="4">
        <v>8596</v>
      </c>
      <c r="BQ388">
        <f t="shared" si="706"/>
        <v>9</v>
      </c>
      <c r="BR388" s="8">
        <v>31</v>
      </c>
      <c r="BS388" s="15">
        <f t="shared" si="707"/>
        <v>0</v>
      </c>
      <c r="BT388" s="8">
        <v>268</v>
      </c>
      <c r="BU388" s="15">
        <f t="shared" si="708"/>
        <v>0</v>
      </c>
      <c r="BV388" s="8">
        <v>1209</v>
      </c>
      <c r="BW388" s="15">
        <f t="shared" si="709"/>
        <v>0</v>
      </c>
      <c r="BX388" s="8">
        <v>2967</v>
      </c>
      <c r="BY388" s="15">
        <f t="shared" si="710"/>
        <v>5</v>
      </c>
      <c r="BZ388" s="13">
        <v>1634</v>
      </c>
      <c r="CA388" s="16">
        <f t="shared" si="711"/>
        <v>1</v>
      </c>
    </row>
    <row r="389" spans="1:79" x14ac:dyDescent="0.2">
      <c r="A389" s="1">
        <v>44286</v>
      </c>
      <c r="B389">
        <v>44286</v>
      </c>
      <c r="C389" s="4">
        <v>355051</v>
      </c>
      <c r="D389">
        <f t="shared" si="661"/>
        <v>447</v>
      </c>
      <c r="E389" s="4">
        <v>6114</v>
      </c>
      <c r="F389">
        <f t="shared" si="662"/>
        <v>5</v>
      </c>
      <c r="G389" s="4">
        <v>343904</v>
      </c>
      <c r="H389">
        <f t="shared" si="663"/>
        <v>403</v>
      </c>
      <c r="I389">
        <f t="shared" si="660"/>
        <v>5033</v>
      </c>
      <c r="J389">
        <f t="shared" si="715"/>
        <v>39</v>
      </c>
      <c r="K389">
        <f t="shared" si="712"/>
        <v>1.7220061343299977E-2</v>
      </c>
      <c r="L389">
        <f t="shared" si="667"/>
        <v>0.96860451033795147</v>
      </c>
      <c r="M389">
        <f t="shared" si="668"/>
        <v>1.4175428318748575E-2</v>
      </c>
      <c r="N389">
        <f t="shared" si="669"/>
        <v>1.2589740628811072E-3</v>
      </c>
      <c r="O389">
        <f t="shared" si="713"/>
        <v>8.1779522407589137E-4</v>
      </c>
      <c r="P389">
        <f t="shared" si="670"/>
        <v>1.1718386526472504E-3</v>
      </c>
      <c r="Q389">
        <f t="shared" si="671"/>
        <v>7.7488575402344523E-3</v>
      </c>
      <c r="R389">
        <f t="shared" si="672"/>
        <v>89343.482637141409</v>
      </c>
      <c r="S389">
        <f t="shared" si="714"/>
        <v>1538.5002516356315</v>
      </c>
      <c r="T389">
        <f t="shared" si="673"/>
        <v>86538.500251635633</v>
      </c>
      <c r="U389">
        <f t="shared" si="674"/>
        <v>1266.4821338701558</v>
      </c>
      <c r="V389" s="4">
        <v>2154955</v>
      </c>
      <c r="W389">
        <f t="shared" si="675"/>
        <v>11304</v>
      </c>
      <c r="X389">
        <f t="shared" si="676"/>
        <v>1076</v>
      </c>
      <c r="Y389" s="20">
        <f t="shared" si="677"/>
        <v>542263.46250629087</v>
      </c>
      <c r="Z389" s="4">
        <v>1796357</v>
      </c>
      <c r="AA389">
        <f t="shared" si="678"/>
        <v>10870</v>
      </c>
      <c r="AB389" s="17">
        <f t="shared" si="679"/>
        <v>0.83359374093658567</v>
      </c>
      <c r="AC389" s="16">
        <f t="shared" si="680"/>
        <v>1171</v>
      </c>
      <c r="AD389">
        <f t="shared" si="681"/>
        <v>358598</v>
      </c>
      <c r="AE389">
        <f t="shared" si="682"/>
        <v>434</v>
      </c>
      <c r="AF389" s="17">
        <f t="shared" si="683"/>
        <v>0.16640625906341433</v>
      </c>
      <c r="AG389" s="16">
        <f t="shared" si="684"/>
        <v>-95</v>
      </c>
      <c r="AH389" s="20">
        <f t="shared" si="685"/>
        <v>3.8393489030431709E-2</v>
      </c>
      <c r="AI389" s="20">
        <f t="shared" si="686"/>
        <v>90236.034222445887</v>
      </c>
      <c r="AJ389" s="4">
        <v>4230</v>
      </c>
      <c r="AK389">
        <f t="shared" si="687"/>
        <v>31</v>
      </c>
      <c r="AL389">
        <f t="shared" si="688"/>
        <v>7.3827101690879804E-3</v>
      </c>
      <c r="AM389" s="20">
        <f t="shared" si="689"/>
        <v>1064.4187216909913</v>
      </c>
      <c r="AN389" s="20">
        <f t="shared" si="690"/>
        <v>1.1913781400418532E-2</v>
      </c>
      <c r="AO389" s="4">
        <v>219</v>
      </c>
      <c r="AP389">
        <f t="shared" si="658"/>
        <v>9</v>
      </c>
      <c r="AQ389">
        <f t="shared" si="659"/>
        <v>4.2857142857142927E-2</v>
      </c>
      <c r="AR389" s="20">
        <f t="shared" si="691"/>
        <v>55.108203321590338</v>
      </c>
      <c r="AS389" s="4">
        <v>512</v>
      </c>
      <c r="AT389">
        <f t="shared" si="692"/>
        <v>16</v>
      </c>
      <c r="AU389">
        <f t="shared" si="693"/>
        <v>3.2258064516129004E-2</v>
      </c>
      <c r="AV389" s="20">
        <f t="shared" si="694"/>
        <v>128.83744338198289</v>
      </c>
      <c r="AW389" s="30">
        <f t="shared" si="695"/>
        <v>1.442046353904087E-3</v>
      </c>
      <c r="AX389" s="4">
        <v>72</v>
      </c>
      <c r="AY389">
        <f t="shared" si="696"/>
        <v>-17</v>
      </c>
      <c r="AZ389">
        <f t="shared" si="697"/>
        <v>-0.1910112359550562</v>
      </c>
      <c r="BA389" s="20">
        <f t="shared" si="698"/>
        <v>18.117765475591344</v>
      </c>
      <c r="BB389" s="30">
        <f t="shared" si="699"/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 t="shared" si="700"/>
        <v>39</v>
      </c>
      <c r="BE389" s="30">
        <f t="shared" si="701"/>
        <v>7.809371245494523E-3</v>
      </c>
      <c r="BF389" s="20">
        <f t="shared" si="702"/>
        <v>1266.4821338701558</v>
      </c>
      <c r="BG389" s="20">
        <f t="shared" si="703"/>
        <v>1.4175428318748575E-2</v>
      </c>
      <c r="BH389" s="26">
        <v>63852</v>
      </c>
      <c r="BI389">
        <f t="shared" si="665"/>
        <v>103</v>
      </c>
      <c r="BJ389" s="4">
        <v>137933</v>
      </c>
      <c r="BK389">
        <f t="shared" si="666"/>
        <v>173</v>
      </c>
      <c r="BL389" s="4">
        <v>103002</v>
      </c>
      <c r="BM389">
        <f t="shared" si="704"/>
        <v>102</v>
      </c>
      <c r="BN389" s="4">
        <v>41656</v>
      </c>
      <c r="BO389">
        <f t="shared" si="705"/>
        <v>57</v>
      </c>
      <c r="BP389" s="4">
        <v>8608</v>
      </c>
      <c r="BQ389">
        <f t="shared" si="706"/>
        <v>12</v>
      </c>
      <c r="BR389" s="8">
        <v>31</v>
      </c>
      <c r="BS389" s="15">
        <f t="shared" si="707"/>
        <v>0</v>
      </c>
      <c r="BT389" s="8">
        <v>268</v>
      </c>
      <c r="BU389" s="15">
        <f t="shared" si="708"/>
        <v>0</v>
      </c>
      <c r="BV389" s="8">
        <v>1210</v>
      </c>
      <c r="BW389" s="15">
        <f t="shared" si="709"/>
        <v>1</v>
      </c>
      <c r="BX389" s="8">
        <v>2968</v>
      </c>
      <c r="BY389" s="15">
        <f t="shared" si="710"/>
        <v>1</v>
      </c>
      <c r="BZ389" s="13">
        <v>1637</v>
      </c>
      <c r="CA389" s="16">
        <f t="shared" si="711"/>
        <v>3</v>
      </c>
    </row>
    <row r="390" spans="1:79" x14ac:dyDescent="0.2">
      <c r="A390" s="1">
        <v>44287</v>
      </c>
      <c r="B390">
        <v>44287</v>
      </c>
      <c r="C390" s="4">
        <v>355499</v>
      </c>
      <c r="D390">
        <f t="shared" si="661"/>
        <v>448</v>
      </c>
      <c r="E390" s="4">
        <v>6119</v>
      </c>
      <c r="F390">
        <f t="shared" si="662"/>
        <v>5</v>
      </c>
      <c r="G390" s="4">
        <v>344327</v>
      </c>
      <c r="H390">
        <f t="shared" si="663"/>
        <v>423</v>
      </c>
      <c r="I390">
        <f t="shared" si="660"/>
        <v>5053</v>
      </c>
      <c r="J390">
        <f t="shared" si="715"/>
        <v>20</v>
      </c>
      <c r="K390">
        <f t="shared" si="712"/>
        <v>1.7212425351407459E-2</v>
      </c>
      <c r="L390">
        <f t="shared" si="667"/>
        <v>0.96857375126231016</v>
      </c>
      <c r="M390">
        <f t="shared" si="668"/>
        <v>1.421382338628238E-2</v>
      </c>
      <c r="N390">
        <f t="shared" si="669"/>
        <v>1.260200450634179E-3</v>
      </c>
      <c r="O390">
        <f t="shared" si="713"/>
        <v>8.1712698153293018E-4</v>
      </c>
      <c r="P390">
        <f t="shared" si="670"/>
        <v>1.2284833893362996E-3</v>
      </c>
      <c r="Q390">
        <f t="shared" si="671"/>
        <v>3.9580447259054026E-3</v>
      </c>
      <c r="R390">
        <f t="shared" si="672"/>
        <v>89456.215400100657</v>
      </c>
      <c r="S390">
        <f t="shared" si="714"/>
        <v>1539.7584297936587</v>
      </c>
      <c r="T390">
        <f t="shared" si="673"/>
        <v>86644.942123804722</v>
      </c>
      <c r="U390">
        <f t="shared" si="674"/>
        <v>1271.5148465022646</v>
      </c>
      <c r="V390" s="4">
        <v>2164688</v>
      </c>
      <c r="W390">
        <f t="shared" si="675"/>
        <v>9733</v>
      </c>
      <c r="X390">
        <f t="shared" si="676"/>
        <v>-1571</v>
      </c>
      <c r="Y390" s="20">
        <f t="shared" si="677"/>
        <v>544712.63210870652</v>
      </c>
      <c r="Z390" s="4">
        <v>1805639</v>
      </c>
      <c r="AA390">
        <f t="shared" si="678"/>
        <v>9282</v>
      </c>
      <c r="AB390" s="17">
        <f t="shared" si="679"/>
        <v>0.83413360262541303</v>
      </c>
      <c r="AC390" s="16">
        <f t="shared" si="680"/>
        <v>-1588</v>
      </c>
      <c r="AD390">
        <f t="shared" si="681"/>
        <v>359049</v>
      </c>
      <c r="AE390">
        <f t="shared" si="682"/>
        <v>451</v>
      </c>
      <c r="AF390" s="17">
        <f t="shared" si="683"/>
        <v>0.165866397374587</v>
      </c>
      <c r="AG390" s="16">
        <f t="shared" si="684"/>
        <v>17</v>
      </c>
      <c r="AH390" s="20">
        <f t="shared" si="685"/>
        <v>4.6337203328881124E-2</v>
      </c>
      <c r="AI390" s="20">
        <f t="shared" si="686"/>
        <v>90349.521892299948</v>
      </c>
      <c r="AJ390" s="4">
        <v>4321</v>
      </c>
      <c r="AK390">
        <f t="shared" si="687"/>
        <v>91</v>
      </c>
      <c r="AL390">
        <f t="shared" si="688"/>
        <v>2.1513002364066169E-2</v>
      </c>
      <c r="AM390" s="20">
        <f t="shared" si="689"/>
        <v>1087.3175641670859</v>
      </c>
      <c r="AN390" s="20">
        <f t="shared" si="690"/>
        <v>1.2154745864264035E-2</v>
      </c>
      <c r="AO390" s="4">
        <v>217</v>
      </c>
      <c r="AP390">
        <f t="shared" si="658"/>
        <v>-2</v>
      </c>
      <c r="AQ390">
        <f t="shared" si="659"/>
        <v>-9.1324200913242004E-3</v>
      </c>
      <c r="AR390" s="20">
        <f t="shared" si="691"/>
        <v>54.604932058379461</v>
      </c>
      <c r="AS390" s="4">
        <v>449</v>
      </c>
      <c r="AT390">
        <f t="shared" si="692"/>
        <v>-63</v>
      </c>
      <c r="AU390">
        <f t="shared" si="693"/>
        <v>-0.123046875</v>
      </c>
      <c r="AV390" s="20">
        <f t="shared" si="694"/>
        <v>112.98439859084046</v>
      </c>
      <c r="AW390" s="30">
        <f t="shared" si="695"/>
        <v>1.2630133980686303E-3</v>
      </c>
      <c r="AX390" s="4">
        <v>66</v>
      </c>
      <c r="AY390">
        <f t="shared" si="696"/>
        <v>-6</v>
      </c>
      <c r="AZ390">
        <f t="shared" si="697"/>
        <v>-8.333333333333337E-2</v>
      </c>
      <c r="BA390" s="20">
        <f t="shared" si="698"/>
        <v>16.607951685958732</v>
      </c>
      <c r="BB390" s="30">
        <f t="shared" si="699"/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 t="shared" si="700"/>
        <v>20</v>
      </c>
      <c r="BE390" s="30">
        <f t="shared" si="701"/>
        <v>3.9737730975561991E-3</v>
      </c>
      <c r="BF390" s="20">
        <f t="shared" si="702"/>
        <v>1271.5148465022646</v>
      </c>
      <c r="BG390" s="20">
        <f t="shared" si="703"/>
        <v>1.421382338628238E-2</v>
      </c>
      <c r="BH390" s="26">
        <v>63943</v>
      </c>
      <c r="BI390">
        <f t="shared" si="665"/>
        <v>91</v>
      </c>
      <c r="BJ390" s="4">
        <v>138107</v>
      </c>
      <c r="BK390">
        <f t="shared" si="666"/>
        <v>174</v>
      </c>
      <c r="BL390" s="4">
        <v>103123</v>
      </c>
      <c r="BM390">
        <f t="shared" si="704"/>
        <v>121</v>
      </c>
      <c r="BN390" s="4">
        <v>41708</v>
      </c>
      <c r="BO390">
        <f t="shared" si="705"/>
        <v>52</v>
      </c>
      <c r="BP390" s="4">
        <v>8618</v>
      </c>
      <c r="BQ390">
        <f t="shared" si="706"/>
        <v>10</v>
      </c>
      <c r="BR390" s="8">
        <v>31</v>
      </c>
      <c r="BS390" s="15">
        <f t="shared" si="707"/>
        <v>0</v>
      </c>
      <c r="BT390" s="8">
        <v>268</v>
      </c>
      <c r="BU390" s="15">
        <f t="shared" si="708"/>
        <v>0</v>
      </c>
      <c r="BV390" s="8">
        <v>1212</v>
      </c>
      <c r="BW390" s="15">
        <f t="shared" si="709"/>
        <v>2</v>
      </c>
      <c r="BX390" s="8">
        <v>2971</v>
      </c>
      <c r="BY390" s="15">
        <f t="shared" si="710"/>
        <v>3</v>
      </c>
      <c r="BZ390" s="13">
        <v>1637</v>
      </c>
      <c r="CA390" s="16">
        <f t="shared" si="711"/>
        <v>0</v>
      </c>
    </row>
    <row r="391" spans="1:79" x14ac:dyDescent="0.2">
      <c r="A391" s="1">
        <v>44288</v>
      </c>
      <c r="B391">
        <v>44288</v>
      </c>
      <c r="C391" s="4">
        <v>355850</v>
      </c>
      <c r="D391">
        <f t="shared" si="661"/>
        <v>351</v>
      </c>
      <c r="E391" s="4">
        <v>6126</v>
      </c>
      <c r="F391">
        <f t="shared" si="662"/>
        <v>7</v>
      </c>
      <c r="G391" s="4">
        <v>344701</v>
      </c>
      <c r="H391">
        <f t="shared" si="663"/>
        <v>374</v>
      </c>
      <c r="I391">
        <f t="shared" si="660"/>
        <v>5023</v>
      </c>
      <c r="J391">
        <f t="shared" si="715"/>
        <v>-30</v>
      </c>
      <c r="K391">
        <f t="shared" si="712"/>
        <v>1.7215118729801884E-2</v>
      </c>
      <c r="L391">
        <f t="shared" si="667"/>
        <v>0.96866938316706475</v>
      </c>
      <c r="M391">
        <f t="shared" si="668"/>
        <v>1.4115498103133343E-2</v>
      </c>
      <c r="N391">
        <f t="shared" si="669"/>
        <v>9.8637066179570036E-4</v>
      </c>
      <c r="O391">
        <f t="shared" si="713"/>
        <v>1.1426705843943846E-3</v>
      </c>
      <c r="P391">
        <f t="shared" si="670"/>
        <v>1.0849983028769861E-3</v>
      </c>
      <c r="Q391">
        <f t="shared" si="671"/>
        <v>-5.9725263786581722E-3</v>
      </c>
      <c r="R391">
        <f t="shared" si="672"/>
        <v>89544.539506794157</v>
      </c>
      <c r="S391">
        <f t="shared" si="714"/>
        <v>1541.5198792148967</v>
      </c>
      <c r="T391">
        <f t="shared" si="673"/>
        <v>86739.053850025157</v>
      </c>
      <c r="U391">
        <f t="shared" si="674"/>
        <v>1263.9657775541016</v>
      </c>
      <c r="V391" s="4">
        <v>2171575</v>
      </c>
      <c r="W391">
        <f t="shared" si="675"/>
        <v>6887</v>
      </c>
      <c r="X391">
        <f t="shared" si="676"/>
        <v>-2846</v>
      </c>
      <c r="Y391" s="20">
        <f t="shared" si="677"/>
        <v>546445.64670357318</v>
      </c>
      <c r="Z391" s="4">
        <v>1812175</v>
      </c>
      <c r="AA391">
        <f t="shared" si="678"/>
        <v>6536</v>
      </c>
      <c r="AB391" s="17">
        <f t="shared" si="679"/>
        <v>0.83449800260179818</v>
      </c>
      <c r="AC391" s="16">
        <f t="shared" si="680"/>
        <v>-2746</v>
      </c>
      <c r="AD391">
        <f t="shared" si="681"/>
        <v>359400</v>
      </c>
      <c r="AE391">
        <f t="shared" si="682"/>
        <v>351</v>
      </c>
      <c r="AF391" s="17">
        <f t="shared" si="683"/>
        <v>0.16550199739820176</v>
      </c>
      <c r="AG391" s="16">
        <f t="shared" si="684"/>
        <v>-100</v>
      </c>
      <c r="AH391" s="20">
        <f t="shared" si="685"/>
        <v>5.0965587338463771E-2</v>
      </c>
      <c r="AI391" s="20">
        <f t="shared" si="686"/>
        <v>90437.845998993449</v>
      </c>
      <c r="AJ391" s="4">
        <v>4302</v>
      </c>
      <c r="AK391">
        <f t="shared" si="687"/>
        <v>-19</v>
      </c>
      <c r="AL391">
        <f t="shared" si="688"/>
        <v>-4.3971302939134205E-3</v>
      </c>
      <c r="AM391" s="20">
        <f t="shared" si="689"/>
        <v>1082.5364871665827</v>
      </c>
      <c r="AN391" s="20">
        <f t="shared" si="690"/>
        <v>1.2089363495854995E-2</v>
      </c>
      <c r="AO391" s="4">
        <v>225</v>
      </c>
      <c r="AP391">
        <f t="shared" si="658"/>
        <v>8</v>
      </c>
      <c r="AQ391">
        <f t="shared" si="659"/>
        <v>3.6866359447004671E-2</v>
      </c>
      <c r="AR391" s="20">
        <f t="shared" si="691"/>
        <v>56.618017111222947</v>
      </c>
      <c r="AS391" s="4">
        <v>431</v>
      </c>
      <c r="AT391">
        <f t="shared" si="692"/>
        <v>-18</v>
      </c>
      <c r="AU391">
        <f t="shared" si="693"/>
        <v>-4.008908685968815E-2</v>
      </c>
      <c r="AV391" s="20">
        <f t="shared" si="694"/>
        <v>108.45495722194262</v>
      </c>
      <c r="AW391" s="30">
        <f t="shared" si="695"/>
        <v>1.2111844878460024E-3</v>
      </c>
      <c r="AX391" s="4">
        <v>65</v>
      </c>
      <c r="AY391">
        <f t="shared" si="696"/>
        <v>-1</v>
      </c>
      <c r="AZ391">
        <f t="shared" si="697"/>
        <v>-1.5151515151515138E-2</v>
      </c>
      <c r="BA391" s="20">
        <f t="shared" si="698"/>
        <v>16.356316054353297</v>
      </c>
      <c r="BB391" s="30">
        <f t="shared" si="699"/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 t="shared" si="700"/>
        <v>-30</v>
      </c>
      <c r="BE391" s="30">
        <f t="shared" si="701"/>
        <v>-5.9370670888581056E-3</v>
      </c>
      <c r="BF391" s="20">
        <f t="shared" si="702"/>
        <v>1263.9657775541016</v>
      </c>
      <c r="BG391" s="20">
        <f t="shared" si="703"/>
        <v>1.4115498103133343E-2</v>
      </c>
      <c r="BH391" s="26">
        <v>64025</v>
      </c>
      <c r="BI391">
        <f t="shared" si="665"/>
        <v>82</v>
      </c>
      <c r="BJ391" s="4">
        <v>138238</v>
      </c>
      <c r="BK391">
        <f t="shared" si="666"/>
        <v>131</v>
      </c>
      <c r="BL391" s="4">
        <v>103225</v>
      </c>
      <c r="BM391">
        <f t="shared" si="704"/>
        <v>102</v>
      </c>
      <c r="BN391" s="4">
        <v>41737</v>
      </c>
      <c r="BO391">
        <f t="shared" si="705"/>
        <v>29</v>
      </c>
      <c r="BP391" s="4">
        <v>8625</v>
      </c>
      <c r="BQ391">
        <f t="shared" si="706"/>
        <v>7</v>
      </c>
      <c r="BR391" s="8">
        <v>31</v>
      </c>
      <c r="BS391" s="15">
        <f t="shared" si="707"/>
        <v>0</v>
      </c>
      <c r="BT391" s="8">
        <v>268</v>
      </c>
      <c r="BU391" s="15">
        <f t="shared" si="708"/>
        <v>0</v>
      </c>
      <c r="BV391" s="8">
        <v>1214</v>
      </c>
      <c r="BW391" s="15">
        <f t="shared" si="709"/>
        <v>2</v>
      </c>
      <c r="BX391" s="8">
        <v>2974</v>
      </c>
      <c r="BY391" s="15">
        <f t="shared" si="710"/>
        <v>3</v>
      </c>
      <c r="BZ391" s="13">
        <v>1639</v>
      </c>
      <c r="CA391" s="16">
        <f t="shared" si="711"/>
        <v>2</v>
      </c>
    </row>
    <row r="392" spans="1:79" x14ac:dyDescent="0.2">
      <c r="A392" s="1">
        <v>44289</v>
      </c>
      <c r="B392">
        <v>44289</v>
      </c>
      <c r="C392" s="4">
        <v>356073</v>
      </c>
      <c r="D392">
        <f t="shared" si="661"/>
        <v>223</v>
      </c>
      <c r="E392" s="4">
        <v>6131</v>
      </c>
      <c r="F392">
        <f t="shared" si="662"/>
        <v>5</v>
      </c>
      <c r="G392" s="4">
        <v>345120</v>
      </c>
      <c r="H392">
        <f t="shared" si="663"/>
        <v>419</v>
      </c>
      <c r="I392">
        <f t="shared" si="660"/>
        <v>4822</v>
      </c>
      <c r="J392">
        <f t="shared" si="715"/>
        <v>-201</v>
      </c>
      <c r="K392">
        <f t="shared" si="712"/>
        <v>1.7218379377262529E-2</v>
      </c>
      <c r="L392">
        <f t="shared" si="667"/>
        <v>0.96923945370752629</v>
      </c>
      <c r="M392">
        <f t="shared" si="668"/>
        <v>1.3542166915211207E-2</v>
      </c>
      <c r="N392">
        <f t="shared" si="669"/>
        <v>6.2627607260308982E-4</v>
      </c>
      <c r="O392">
        <f t="shared" si="713"/>
        <v>8.1552764638721255E-4</v>
      </c>
      <c r="P392">
        <f t="shared" si="670"/>
        <v>1.2140704682429299E-3</v>
      </c>
      <c r="Q392">
        <f t="shared" si="671"/>
        <v>-4.1683948569058479E-2</v>
      </c>
      <c r="R392">
        <f t="shared" si="672"/>
        <v>89600.654252642169</v>
      </c>
      <c r="S392">
        <f t="shared" si="714"/>
        <v>1542.778057372924</v>
      </c>
      <c r="T392">
        <f t="shared" si="673"/>
        <v>86844.489179667842</v>
      </c>
      <c r="U392">
        <f t="shared" si="674"/>
        <v>1213.3870156014091</v>
      </c>
      <c r="V392" s="4">
        <v>2175451</v>
      </c>
      <c r="W392">
        <f t="shared" si="675"/>
        <v>3876</v>
      </c>
      <c r="X392">
        <f t="shared" si="676"/>
        <v>-3011</v>
      </c>
      <c r="Y392" s="20">
        <f t="shared" si="677"/>
        <v>547420.98641167581</v>
      </c>
      <c r="Z392" s="4">
        <v>1815828</v>
      </c>
      <c r="AA392">
        <f t="shared" si="678"/>
        <v>3653</v>
      </c>
      <c r="AB392" s="17">
        <f t="shared" si="679"/>
        <v>0.83469036995087453</v>
      </c>
      <c r="AC392" s="16">
        <f t="shared" si="680"/>
        <v>-2883</v>
      </c>
      <c r="AD392">
        <f t="shared" si="681"/>
        <v>359623</v>
      </c>
      <c r="AE392">
        <f t="shared" si="682"/>
        <v>223</v>
      </c>
      <c r="AF392" s="17">
        <f t="shared" si="683"/>
        <v>0.16530963004912544</v>
      </c>
      <c r="AG392" s="16">
        <f t="shared" si="684"/>
        <v>-128</v>
      </c>
      <c r="AH392" s="20">
        <f t="shared" si="685"/>
        <v>5.7533539731682147E-2</v>
      </c>
      <c r="AI392" s="20">
        <f t="shared" si="686"/>
        <v>90493.960744841461</v>
      </c>
      <c r="AJ392" s="4">
        <v>4100</v>
      </c>
      <c r="AK392">
        <f t="shared" si="687"/>
        <v>-202</v>
      </c>
      <c r="AL392">
        <f t="shared" si="688"/>
        <v>-4.6954904695490463E-2</v>
      </c>
      <c r="AM392" s="20">
        <f t="shared" si="689"/>
        <v>1031.7060895822849</v>
      </c>
      <c r="AN392" s="20">
        <f t="shared" si="690"/>
        <v>1.1514492814675642E-2</v>
      </c>
      <c r="AO392" s="4">
        <v>229</v>
      </c>
      <c r="AP392">
        <f t="shared" si="658"/>
        <v>4</v>
      </c>
      <c r="AQ392">
        <f t="shared" si="659"/>
        <v>1.777777777777767E-2</v>
      </c>
      <c r="AR392" s="20">
        <f t="shared" si="691"/>
        <v>57.624559637644687</v>
      </c>
      <c r="AS392" s="4">
        <v>430</v>
      </c>
      <c r="AT392">
        <f t="shared" si="692"/>
        <v>-1</v>
      </c>
      <c r="AU392">
        <f t="shared" si="693"/>
        <v>-2.3201856148491462E-3</v>
      </c>
      <c r="AV392" s="20">
        <f t="shared" si="694"/>
        <v>108.20332159033718</v>
      </c>
      <c r="AW392" s="30">
        <f t="shared" si="695"/>
        <v>1.2076175391001283E-3</v>
      </c>
      <c r="AX392" s="4">
        <v>63</v>
      </c>
      <c r="AY392">
        <f t="shared" si="696"/>
        <v>-2</v>
      </c>
      <c r="AZ392">
        <f t="shared" si="697"/>
        <v>-3.0769230769230771E-2</v>
      </c>
      <c r="BA392" s="20">
        <f t="shared" si="698"/>
        <v>15.853044791142425</v>
      </c>
      <c r="BB392" s="30">
        <f t="shared" si="699"/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 t="shared" si="700"/>
        <v>-201</v>
      </c>
      <c r="BE392" s="30">
        <f t="shared" si="701"/>
        <v>-4.001592673700971E-2</v>
      </c>
      <c r="BF392" s="20">
        <f t="shared" si="702"/>
        <v>1213.3870156014091</v>
      </c>
      <c r="BG392" s="20">
        <f t="shared" si="703"/>
        <v>1.3542166915211207E-2</v>
      </c>
      <c r="BH392" s="26">
        <v>64077</v>
      </c>
      <c r="BI392">
        <f t="shared" si="665"/>
        <v>52</v>
      </c>
      <c r="BJ392" s="4">
        <v>138314</v>
      </c>
      <c r="BK392">
        <f t="shared" si="666"/>
        <v>76</v>
      </c>
      <c r="BL392" s="4">
        <v>103284</v>
      </c>
      <c r="BM392">
        <f t="shared" si="704"/>
        <v>59</v>
      </c>
      <c r="BN392" s="4">
        <v>41762</v>
      </c>
      <c r="BO392">
        <f t="shared" si="705"/>
        <v>25</v>
      </c>
      <c r="BP392" s="4">
        <v>8636</v>
      </c>
      <c r="BQ392">
        <f t="shared" si="706"/>
        <v>11</v>
      </c>
      <c r="BR392" s="8">
        <v>31</v>
      </c>
      <c r="BS392" s="15">
        <f t="shared" si="707"/>
        <v>0</v>
      </c>
      <c r="BT392" s="8">
        <v>268</v>
      </c>
      <c r="BU392" s="15">
        <f t="shared" si="708"/>
        <v>0</v>
      </c>
      <c r="BV392" s="8">
        <v>1214</v>
      </c>
      <c r="BW392" s="15">
        <f t="shared" si="709"/>
        <v>0</v>
      </c>
      <c r="BX392" s="8">
        <v>2977</v>
      </c>
      <c r="BY392" s="15">
        <f t="shared" si="710"/>
        <v>3</v>
      </c>
      <c r="BZ392" s="13">
        <v>1641</v>
      </c>
      <c r="CA392" s="16">
        <f t="shared" si="711"/>
        <v>2</v>
      </c>
    </row>
    <row r="393" spans="1:79" x14ac:dyDescent="0.2">
      <c r="A393" s="1">
        <v>44290</v>
      </c>
      <c r="B393">
        <v>44290</v>
      </c>
      <c r="C393" s="4">
        <v>356377</v>
      </c>
      <c r="D393">
        <f t="shared" si="661"/>
        <v>304</v>
      </c>
      <c r="E393" s="4">
        <v>6135</v>
      </c>
      <c r="F393">
        <f t="shared" si="662"/>
        <v>4</v>
      </c>
      <c r="G393" s="4">
        <v>345493</v>
      </c>
      <c r="H393">
        <f t="shared" si="663"/>
        <v>373</v>
      </c>
      <c r="I393">
        <f t="shared" si="660"/>
        <v>4749</v>
      </c>
      <c r="J393">
        <f t="shared" si="715"/>
        <v>-73</v>
      </c>
      <c r="K393">
        <f t="shared" si="712"/>
        <v>1.7214915665152354E-2</v>
      </c>
      <c r="L393">
        <f t="shared" si="667"/>
        <v>0.96945930854123585</v>
      </c>
      <c r="M393">
        <f t="shared" si="668"/>
        <v>1.3325775793611822E-2</v>
      </c>
      <c r="N393">
        <f t="shared" si="669"/>
        <v>8.530292358934499E-4</v>
      </c>
      <c r="O393">
        <f t="shared" si="713"/>
        <v>6.5199674001629993E-4</v>
      </c>
      <c r="P393">
        <f t="shared" si="670"/>
        <v>1.0796166637240118E-3</v>
      </c>
      <c r="Q393">
        <f t="shared" si="671"/>
        <v>-1.5371657190987577E-2</v>
      </c>
      <c r="R393">
        <f t="shared" si="672"/>
        <v>89677.151484650225</v>
      </c>
      <c r="S393">
        <f t="shared" si="714"/>
        <v>1543.7845998993457</v>
      </c>
      <c r="T393">
        <f t="shared" si="673"/>
        <v>86938.349270256658</v>
      </c>
      <c r="U393">
        <f t="shared" si="674"/>
        <v>1195.0176144942122</v>
      </c>
      <c r="V393" s="4">
        <v>2180385</v>
      </c>
      <c r="W393">
        <f t="shared" si="675"/>
        <v>4934</v>
      </c>
      <c r="X393">
        <f t="shared" si="676"/>
        <v>1058</v>
      </c>
      <c r="Y393" s="20">
        <f t="shared" si="677"/>
        <v>548662.55661801703</v>
      </c>
      <c r="Z393" s="4">
        <v>1820458</v>
      </c>
      <c r="AA393">
        <f t="shared" si="678"/>
        <v>4630</v>
      </c>
      <c r="AB393" s="17">
        <f t="shared" si="679"/>
        <v>0.83492502470893903</v>
      </c>
      <c r="AC393" s="16">
        <f t="shared" si="680"/>
        <v>977</v>
      </c>
      <c r="AD393">
        <f t="shared" si="681"/>
        <v>359927</v>
      </c>
      <c r="AE393">
        <f t="shared" si="682"/>
        <v>304</v>
      </c>
      <c r="AF393" s="17">
        <f t="shared" si="683"/>
        <v>0.16507497529106099</v>
      </c>
      <c r="AG393" s="16">
        <f t="shared" si="684"/>
        <v>81</v>
      </c>
      <c r="AH393" s="20">
        <f t="shared" si="685"/>
        <v>6.1613295500608026E-2</v>
      </c>
      <c r="AI393" s="20">
        <f t="shared" si="686"/>
        <v>90570.457976849517</v>
      </c>
      <c r="AJ393" s="4">
        <v>4031</v>
      </c>
      <c r="AK393">
        <f t="shared" si="687"/>
        <v>-69</v>
      </c>
      <c r="AL393">
        <f t="shared" si="688"/>
        <v>-1.6829268292682942E-2</v>
      </c>
      <c r="AM393" s="20">
        <f t="shared" si="689"/>
        <v>1014.3432310015097</v>
      </c>
      <c r="AN393" s="20">
        <f t="shared" si="690"/>
        <v>1.1311055427258212E-2</v>
      </c>
      <c r="AO393" s="4">
        <v>230</v>
      </c>
      <c r="AP393">
        <f t="shared" si="658"/>
        <v>1</v>
      </c>
      <c r="AQ393">
        <f t="shared" si="659"/>
        <v>4.366812227074135E-3</v>
      </c>
      <c r="AR393" s="20">
        <f t="shared" si="691"/>
        <v>57.876195269250125</v>
      </c>
      <c r="AS393" s="4">
        <v>421</v>
      </c>
      <c r="AT393">
        <f t="shared" si="692"/>
        <v>-9</v>
      </c>
      <c r="AU393">
        <f t="shared" si="693"/>
        <v>-2.0930232558139528E-2</v>
      </c>
      <c r="AV393" s="20">
        <f t="shared" si="694"/>
        <v>105.93860090588826</v>
      </c>
      <c r="AW393" s="30">
        <f t="shared" si="695"/>
        <v>1.1813332510234949E-3</v>
      </c>
      <c r="AX393" s="4">
        <v>67</v>
      </c>
      <c r="AY393">
        <f t="shared" si="696"/>
        <v>4</v>
      </c>
      <c r="AZ393">
        <f t="shared" si="697"/>
        <v>6.3492063492063489E-2</v>
      </c>
      <c r="BA393" s="20">
        <f t="shared" si="698"/>
        <v>16.859587317564166</v>
      </c>
      <c r="BB393" s="30">
        <f t="shared" si="699"/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 t="shared" si="700"/>
        <v>-73</v>
      </c>
      <c r="BE393" s="30">
        <f t="shared" si="701"/>
        <v>-1.5138946495230177E-2</v>
      </c>
      <c r="BF393" s="20">
        <f t="shared" si="702"/>
        <v>1195.0176144942122</v>
      </c>
      <c r="BG393" s="20">
        <f t="shared" si="703"/>
        <v>1.3325775793611822E-2</v>
      </c>
      <c r="BH393" s="26">
        <v>64143</v>
      </c>
      <c r="BI393">
        <f t="shared" si="665"/>
        <v>66</v>
      </c>
      <c r="BJ393" s="4">
        <v>138397</v>
      </c>
      <c r="BK393">
        <f t="shared" si="666"/>
        <v>83</v>
      </c>
      <c r="BL393" s="4">
        <v>103386</v>
      </c>
      <c r="BM393">
        <f t="shared" si="704"/>
        <v>102</v>
      </c>
      <c r="BN393" s="4">
        <v>41808</v>
      </c>
      <c r="BO393">
        <f t="shared" si="705"/>
        <v>46</v>
      </c>
      <c r="BP393" s="4">
        <v>8643</v>
      </c>
      <c r="BQ393">
        <f t="shared" si="706"/>
        <v>7</v>
      </c>
      <c r="BR393" s="8">
        <v>31</v>
      </c>
      <c r="BS393" s="15">
        <f t="shared" si="707"/>
        <v>0</v>
      </c>
      <c r="BT393" s="8">
        <v>268</v>
      </c>
      <c r="BU393" s="15">
        <f t="shared" si="708"/>
        <v>0</v>
      </c>
      <c r="BV393" s="8">
        <v>1215</v>
      </c>
      <c r="BW393" s="15">
        <f t="shared" si="709"/>
        <v>1</v>
      </c>
      <c r="BX393" s="8">
        <v>2980</v>
      </c>
      <c r="BY393" s="15">
        <f t="shared" si="710"/>
        <v>3</v>
      </c>
      <c r="BZ393" s="13">
        <v>1641</v>
      </c>
      <c r="CA393" s="16">
        <f t="shared" si="711"/>
        <v>0</v>
      </c>
    </row>
    <row r="394" spans="1:79" x14ac:dyDescent="0.2">
      <c r="A394" s="1">
        <v>44291</v>
      </c>
      <c r="B394">
        <v>44291</v>
      </c>
      <c r="C394" s="4">
        <v>356556</v>
      </c>
      <c r="D394">
        <f t="shared" si="661"/>
        <v>179</v>
      </c>
      <c r="E394" s="4">
        <v>6138</v>
      </c>
      <c r="F394">
        <f t="shared" si="662"/>
        <v>3</v>
      </c>
      <c r="G394" s="4">
        <v>345719</v>
      </c>
      <c r="H394">
        <f t="shared" si="663"/>
        <v>226</v>
      </c>
      <c r="I394">
        <f t="shared" si="660"/>
        <v>4699</v>
      </c>
      <c r="J394">
        <f t="shared" si="715"/>
        <v>-50</v>
      </c>
      <c r="K394">
        <f t="shared" si="712"/>
        <v>1.7214687173964259E-2</v>
      </c>
      <c r="L394">
        <f t="shared" si="667"/>
        <v>0.96960645733068573</v>
      </c>
      <c r="M394">
        <f t="shared" si="668"/>
        <v>1.3178855495349959E-2</v>
      </c>
      <c r="N394">
        <f t="shared" si="669"/>
        <v>5.0202492736063902E-4</v>
      </c>
      <c r="O394">
        <f t="shared" si="713"/>
        <v>4.8875855327468231E-4</v>
      </c>
      <c r="P394">
        <f t="shared" si="670"/>
        <v>6.537100940359078E-4</v>
      </c>
      <c r="Q394">
        <f t="shared" si="671"/>
        <v>-1.0640561821664184E-2</v>
      </c>
      <c r="R394">
        <f t="shared" si="672"/>
        <v>89722.194262707591</v>
      </c>
      <c r="S394">
        <f t="shared" si="714"/>
        <v>1544.539506794162</v>
      </c>
      <c r="T394">
        <f t="shared" si="673"/>
        <v>86995.218922999498</v>
      </c>
      <c r="U394">
        <f t="shared" si="674"/>
        <v>1182.4358329139407</v>
      </c>
      <c r="V394" s="4">
        <v>2185241</v>
      </c>
      <c r="W394">
        <f t="shared" si="675"/>
        <v>4856</v>
      </c>
      <c r="X394">
        <f t="shared" si="676"/>
        <v>-78</v>
      </c>
      <c r="Y394" s="20">
        <f t="shared" si="677"/>
        <v>549884.49924509309</v>
      </c>
      <c r="Z394" s="4">
        <v>1825135</v>
      </c>
      <c r="AA394">
        <f t="shared" si="678"/>
        <v>4677</v>
      </c>
      <c r="AB394" s="17">
        <f t="shared" si="679"/>
        <v>0.83520993794277154</v>
      </c>
      <c r="AC394" s="16">
        <f t="shared" si="680"/>
        <v>47</v>
      </c>
      <c r="AD394">
        <f t="shared" si="681"/>
        <v>360106</v>
      </c>
      <c r="AE394">
        <f t="shared" si="682"/>
        <v>179</v>
      </c>
      <c r="AF394" s="17">
        <f t="shared" si="683"/>
        <v>0.16479006205722846</v>
      </c>
      <c r="AG394" s="16">
        <f t="shared" si="684"/>
        <v>-125</v>
      </c>
      <c r="AH394" s="20">
        <f t="shared" si="685"/>
        <v>3.6861614497528832E-2</v>
      </c>
      <c r="AI394" s="20">
        <f t="shared" si="686"/>
        <v>90615.500754906883</v>
      </c>
      <c r="AJ394" s="4">
        <v>3978</v>
      </c>
      <c r="AK394">
        <f t="shared" si="687"/>
        <v>-53</v>
      </c>
      <c r="AL394">
        <f t="shared" si="688"/>
        <v>-1.3148102207888868E-2</v>
      </c>
      <c r="AM394" s="20">
        <f t="shared" si="689"/>
        <v>1001.0065425264216</v>
      </c>
      <c r="AN394" s="20">
        <f t="shared" si="690"/>
        <v>1.1156732743243698E-2</v>
      </c>
      <c r="AO394" s="4">
        <v>224</v>
      </c>
      <c r="AP394">
        <f t="shared" si="658"/>
        <v>-6</v>
      </c>
      <c r="AQ394">
        <f t="shared" si="659"/>
        <v>-2.6086956521739091E-2</v>
      </c>
      <c r="AR394" s="20">
        <f t="shared" si="691"/>
        <v>56.366381479617509</v>
      </c>
      <c r="AS394" s="4">
        <v>425</v>
      </c>
      <c r="AT394">
        <f t="shared" si="692"/>
        <v>4</v>
      </c>
      <c r="AU394">
        <f t="shared" si="693"/>
        <v>9.5011876484560887E-3</v>
      </c>
      <c r="AV394" s="20">
        <f t="shared" si="694"/>
        <v>106.94514343231</v>
      </c>
      <c r="AW394" s="30">
        <f t="shared" si="695"/>
        <v>1.191958626414925E-3</v>
      </c>
      <c r="AX394" s="4">
        <v>72</v>
      </c>
      <c r="AY394">
        <f t="shared" si="696"/>
        <v>5</v>
      </c>
      <c r="AZ394">
        <f t="shared" si="697"/>
        <v>7.4626865671641784E-2</v>
      </c>
      <c r="BA394" s="20">
        <f t="shared" si="698"/>
        <v>18.117765475591344</v>
      </c>
      <c r="BB394" s="30">
        <f t="shared" si="699"/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 t="shared" si="700"/>
        <v>-50</v>
      </c>
      <c r="BE394" s="30">
        <f t="shared" si="701"/>
        <v>-1.0528532322594208E-2</v>
      </c>
      <c r="BF394" s="20">
        <f t="shared" si="702"/>
        <v>1182.4358329139407</v>
      </c>
      <c r="BG394" s="20">
        <f t="shared" si="703"/>
        <v>1.3178855495349959E-2</v>
      </c>
      <c r="BH394" s="26">
        <v>64169</v>
      </c>
      <c r="BI394">
        <f t="shared" si="665"/>
        <v>26</v>
      </c>
      <c r="BJ394" s="4">
        <v>138470</v>
      </c>
      <c r="BK394">
        <f t="shared" si="666"/>
        <v>73</v>
      </c>
      <c r="BL394" s="4">
        <v>103451</v>
      </c>
      <c r="BM394">
        <f t="shared" si="704"/>
        <v>65</v>
      </c>
      <c r="BN394" s="4">
        <v>41823</v>
      </c>
      <c r="BO394">
        <f t="shared" si="705"/>
        <v>15</v>
      </c>
      <c r="BP394" s="4">
        <v>8643</v>
      </c>
      <c r="BQ394">
        <f t="shared" si="706"/>
        <v>0</v>
      </c>
      <c r="BR394" s="8">
        <v>31</v>
      </c>
      <c r="BS394" s="15">
        <f t="shared" si="707"/>
        <v>0</v>
      </c>
      <c r="BT394" s="8">
        <v>269</v>
      </c>
      <c r="BU394" s="15">
        <f t="shared" si="708"/>
        <v>1</v>
      </c>
      <c r="BV394" s="8">
        <v>1216</v>
      </c>
      <c r="BW394" s="15">
        <f t="shared" si="709"/>
        <v>1</v>
      </c>
      <c r="BX394" s="8">
        <v>2980</v>
      </c>
      <c r="BY394" s="15">
        <f t="shared" si="710"/>
        <v>0</v>
      </c>
      <c r="BZ394" s="13">
        <v>1642</v>
      </c>
      <c r="CA394" s="16">
        <f t="shared" si="711"/>
        <v>1</v>
      </c>
    </row>
    <row r="395" spans="1:79" x14ac:dyDescent="0.2">
      <c r="A395" s="1">
        <v>44292</v>
      </c>
      <c r="B395">
        <v>44292</v>
      </c>
      <c r="C395" s="4">
        <v>356913</v>
      </c>
      <c r="D395">
        <f t="shared" si="661"/>
        <v>357</v>
      </c>
      <c r="E395" s="4">
        <v>6146</v>
      </c>
      <c r="F395">
        <f t="shared" si="662"/>
        <v>8</v>
      </c>
      <c r="G395" s="4">
        <v>346153</v>
      </c>
      <c r="H395">
        <f t="shared" si="663"/>
        <v>434</v>
      </c>
      <c r="I395">
        <f t="shared" si="660"/>
        <v>4614</v>
      </c>
      <c r="J395">
        <f t="shared" si="715"/>
        <v>-85</v>
      </c>
      <c r="K395">
        <f t="shared" si="712"/>
        <v>1.7219882716516349E-2</v>
      </c>
      <c r="L395">
        <f t="shared" si="667"/>
        <v>0.96985259713151384</v>
      </c>
      <c r="M395">
        <f t="shared" si="668"/>
        <v>1.2927520151969808E-2</v>
      </c>
      <c r="N395">
        <f t="shared" si="669"/>
        <v>1.0002437568819291E-3</v>
      </c>
      <c r="O395">
        <f t="shared" si="713"/>
        <v>1.3016596160104132E-3</v>
      </c>
      <c r="P395">
        <f t="shared" si="670"/>
        <v>1.253780842575393E-3</v>
      </c>
      <c r="Q395">
        <f t="shared" si="671"/>
        <v>-1.8422193324664066E-2</v>
      </c>
      <c r="R395">
        <f t="shared" si="672"/>
        <v>89812.028183190734</v>
      </c>
      <c r="S395">
        <f t="shared" si="714"/>
        <v>1546.5525918470055</v>
      </c>
      <c r="T395">
        <f t="shared" si="673"/>
        <v>87104.428787116252</v>
      </c>
      <c r="U395">
        <f t="shared" si="674"/>
        <v>1161.0468042274786</v>
      </c>
      <c r="V395" s="4">
        <v>2195622</v>
      </c>
      <c r="W395">
        <f t="shared" si="675"/>
        <v>10381</v>
      </c>
      <c r="X395">
        <f t="shared" si="676"/>
        <v>5525</v>
      </c>
      <c r="Y395" s="20">
        <f t="shared" si="677"/>
        <v>552496.72873678908</v>
      </c>
      <c r="Z395" s="4">
        <v>1835159</v>
      </c>
      <c r="AA395">
        <f t="shared" si="678"/>
        <v>10024</v>
      </c>
      <c r="AB395" s="17">
        <f t="shared" si="679"/>
        <v>0.83582647650642961</v>
      </c>
      <c r="AC395" s="16">
        <f t="shared" si="680"/>
        <v>5347</v>
      </c>
      <c r="AD395">
        <f t="shared" si="681"/>
        <v>360463</v>
      </c>
      <c r="AE395">
        <f t="shared" si="682"/>
        <v>357</v>
      </c>
      <c r="AF395" s="17">
        <f t="shared" si="683"/>
        <v>0.16417352349357039</v>
      </c>
      <c r="AG395" s="16">
        <f t="shared" si="684"/>
        <v>178</v>
      </c>
      <c r="AH395" s="20">
        <f t="shared" si="685"/>
        <v>3.4389750505731627E-2</v>
      </c>
      <c r="AI395" s="20">
        <f t="shared" si="686"/>
        <v>90705.334675390026</v>
      </c>
      <c r="AJ395" s="4">
        <v>3926</v>
      </c>
      <c r="AK395">
        <f t="shared" si="687"/>
        <v>-52</v>
      </c>
      <c r="AL395">
        <f t="shared" si="688"/>
        <v>-1.3071895424836555E-2</v>
      </c>
      <c r="AM395" s="20">
        <f t="shared" si="689"/>
        <v>987.92148968293907</v>
      </c>
      <c r="AN395" s="20">
        <f t="shared" si="690"/>
        <v>1.0999879522460655E-2</v>
      </c>
      <c r="AO395" s="4">
        <v>217</v>
      </c>
      <c r="AP395">
        <f t="shared" si="658"/>
        <v>-7</v>
      </c>
      <c r="AQ395">
        <f t="shared" si="659"/>
        <v>-3.125E-2</v>
      </c>
      <c r="AR395" s="20">
        <f t="shared" si="691"/>
        <v>54.604932058379461</v>
      </c>
      <c r="AS395" s="4">
        <v>402</v>
      </c>
      <c r="AT395">
        <f t="shared" si="692"/>
        <v>-23</v>
      </c>
      <c r="AU395">
        <f t="shared" si="693"/>
        <v>-5.4117647058823493E-2</v>
      </c>
      <c r="AV395" s="20">
        <f t="shared" si="694"/>
        <v>101.15752390538499</v>
      </c>
      <c r="AW395" s="30">
        <f t="shared" si="695"/>
        <v>1.1263249027073825E-3</v>
      </c>
      <c r="AX395" s="4">
        <v>69</v>
      </c>
      <c r="AY395">
        <f t="shared" si="696"/>
        <v>-3</v>
      </c>
      <c r="AZ395">
        <f t="shared" si="697"/>
        <v>-4.166666666666663E-2</v>
      </c>
      <c r="BA395" s="20">
        <f t="shared" si="698"/>
        <v>17.362858580775036</v>
      </c>
      <c r="BB395" s="30">
        <f t="shared" si="699"/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 t="shared" si="700"/>
        <v>-85</v>
      </c>
      <c r="BE395" s="30">
        <f t="shared" si="701"/>
        <v>-1.8088955096829062E-2</v>
      </c>
      <c r="BF395" s="20">
        <f t="shared" si="702"/>
        <v>1161.0468042274786</v>
      </c>
      <c r="BG395" s="20">
        <f t="shared" si="703"/>
        <v>1.2927520151969808E-2</v>
      </c>
      <c r="BH395" s="26">
        <v>64231</v>
      </c>
      <c r="BI395">
        <f t="shared" si="665"/>
        <v>62</v>
      </c>
      <c r="BJ395" s="4">
        <v>138608</v>
      </c>
      <c r="BK395">
        <f t="shared" si="666"/>
        <v>138</v>
      </c>
      <c r="BL395" s="4">
        <v>103554</v>
      </c>
      <c r="BM395">
        <f t="shared" si="704"/>
        <v>103</v>
      </c>
      <c r="BN395" s="4">
        <v>41869</v>
      </c>
      <c r="BO395">
        <f t="shared" si="705"/>
        <v>46</v>
      </c>
      <c r="BP395" s="4">
        <v>8651</v>
      </c>
      <c r="BQ395">
        <f t="shared" si="706"/>
        <v>8</v>
      </c>
      <c r="BR395" s="8">
        <v>31</v>
      </c>
      <c r="BS395" s="15">
        <f t="shared" si="707"/>
        <v>0</v>
      </c>
      <c r="BT395" s="8">
        <v>269</v>
      </c>
      <c r="BU395" s="15">
        <f t="shared" si="708"/>
        <v>0</v>
      </c>
      <c r="BV395" s="8">
        <v>1219</v>
      </c>
      <c r="BW395" s="15">
        <f t="shared" si="709"/>
        <v>3</v>
      </c>
      <c r="BX395" s="8">
        <v>2983</v>
      </c>
      <c r="BY395" s="15">
        <f t="shared" si="710"/>
        <v>3</v>
      </c>
      <c r="BZ395" s="13">
        <v>1644</v>
      </c>
      <c r="CA395" s="16">
        <f t="shared" si="711"/>
        <v>2</v>
      </c>
    </row>
    <row r="396" spans="1:79" x14ac:dyDescent="0.2">
      <c r="A396" s="1">
        <v>44293</v>
      </c>
      <c r="B396">
        <v>44293</v>
      </c>
      <c r="C396" s="4">
        <v>357277</v>
      </c>
      <c r="D396">
        <f t="shared" si="661"/>
        <v>364</v>
      </c>
      <c r="E396" s="4">
        <v>6148</v>
      </c>
      <c r="F396">
        <f t="shared" si="662"/>
        <v>2</v>
      </c>
      <c r="G396" s="4">
        <v>346611</v>
      </c>
      <c r="H396">
        <f t="shared" si="663"/>
        <v>458</v>
      </c>
      <c r="I396">
        <f t="shared" si="660"/>
        <v>4518</v>
      </c>
      <c r="J396">
        <f t="shared" si="715"/>
        <v>-96</v>
      </c>
      <c r="K396">
        <f t="shared" si="712"/>
        <v>1.7207936698975863E-2</v>
      </c>
      <c r="L396">
        <f t="shared" si="667"/>
        <v>0.97014641300727444</v>
      </c>
      <c r="M396">
        <f t="shared" si="668"/>
        <v>1.2645650293749668E-2</v>
      </c>
      <c r="N396">
        <f t="shared" si="669"/>
        <v>1.0188173322100218E-3</v>
      </c>
      <c r="O396">
        <f t="shared" si="713"/>
        <v>3.2530904359141186E-4</v>
      </c>
      <c r="P396">
        <f t="shared" si="670"/>
        <v>1.3213660270447274E-3</v>
      </c>
      <c r="Q396">
        <f t="shared" si="671"/>
        <v>-2.1248339973439574E-2</v>
      </c>
      <c r="R396">
        <f t="shared" si="672"/>
        <v>89903.623553095109</v>
      </c>
      <c r="S396">
        <f t="shared" si="714"/>
        <v>1547.0558631102163</v>
      </c>
      <c r="T396">
        <f t="shared" si="673"/>
        <v>87219.677906391546</v>
      </c>
      <c r="U396">
        <f t="shared" si="674"/>
        <v>1136.8897835933567</v>
      </c>
      <c r="V396" s="4">
        <v>2205603</v>
      </c>
      <c r="W396">
        <f t="shared" si="675"/>
        <v>9981</v>
      </c>
      <c r="X396">
        <f t="shared" si="676"/>
        <v>-400</v>
      </c>
      <c r="Y396" s="20">
        <f t="shared" si="677"/>
        <v>555008.30397584301</v>
      </c>
      <c r="Z396" s="4">
        <v>1844776</v>
      </c>
      <c r="AA396">
        <f t="shared" si="678"/>
        <v>9617</v>
      </c>
      <c r="AB396" s="17">
        <f t="shared" si="679"/>
        <v>0.83640437558345726</v>
      </c>
      <c r="AC396" s="16">
        <f t="shared" si="680"/>
        <v>-407</v>
      </c>
      <c r="AD396">
        <f t="shared" si="681"/>
        <v>360827</v>
      </c>
      <c r="AE396">
        <f t="shared" si="682"/>
        <v>364</v>
      </c>
      <c r="AF396" s="17">
        <f t="shared" si="683"/>
        <v>0.16359562441654277</v>
      </c>
      <c r="AG396" s="16">
        <f t="shared" si="684"/>
        <v>7</v>
      </c>
      <c r="AH396" s="20">
        <f t="shared" si="685"/>
        <v>3.6469291654142873E-2</v>
      </c>
      <c r="AI396" s="20">
        <f t="shared" si="686"/>
        <v>90796.930045294415</v>
      </c>
      <c r="AJ396" s="4">
        <v>3820</v>
      </c>
      <c r="AK396">
        <f t="shared" si="687"/>
        <v>-106</v>
      </c>
      <c r="AL396">
        <f t="shared" si="688"/>
        <v>-2.6999490575649543E-2</v>
      </c>
      <c r="AM396" s="20">
        <f t="shared" si="689"/>
        <v>961.24811273276293</v>
      </c>
      <c r="AN396" s="20">
        <f t="shared" si="690"/>
        <v>1.0691984090775505E-2</v>
      </c>
      <c r="AO396" s="4">
        <v>214</v>
      </c>
      <c r="AP396">
        <f t="shared" si="658"/>
        <v>-3</v>
      </c>
      <c r="AQ396">
        <f t="shared" si="659"/>
        <v>-1.3824884792626779E-2</v>
      </c>
      <c r="AR396" s="20">
        <f t="shared" si="691"/>
        <v>53.85002516356316</v>
      </c>
      <c r="AS396" s="4">
        <v>415</v>
      </c>
      <c r="AT396">
        <f t="shared" si="692"/>
        <v>13</v>
      </c>
      <c r="AU396">
        <f t="shared" si="693"/>
        <v>3.2338308457711351E-2</v>
      </c>
      <c r="AV396" s="20">
        <f t="shared" si="694"/>
        <v>104.42878711625566</v>
      </c>
      <c r="AW396" s="30">
        <f t="shared" si="695"/>
        <v>1.1615637166680194E-3</v>
      </c>
      <c r="AX396" s="4">
        <v>69</v>
      </c>
      <c r="AY396">
        <f t="shared" si="696"/>
        <v>0</v>
      </c>
      <c r="AZ396">
        <f t="shared" si="697"/>
        <v>0</v>
      </c>
      <c r="BA396" s="20">
        <f t="shared" si="698"/>
        <v>17.362858580775036</v>
      </c>
      <c r="BB396" s="30">
        <f t="shared" si="699"/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 t="shared" si="700"/>
        <v>-96</v>
      </c>
      <c r="BE396" s="30">
        <f t="shared" si="701"/>
        <v>-2.0806241872561748E-2</v>
      </c>
      <c r="BF396" s="20">
        <f t="shared" si="702"/>
        <v>1136.8897835933567</v>
      </c>
      <c r="BG396" s="20">
        <f t="shared" si="703"/>
        <v>1.2645650293749668E-2</v>
      </c>
      <c r="BH396" s="26">
        <v>64305</v>
      </c>
      <c r="BI396">
        <f t="shared" si="665"/>
        <v>74</v>
      </c>
      <c r="BJ396" s="4">
        <v>138741</v>
      </c>
      <c r="BK396">
        <f t="shared" si="666"/>
        <v>133</v>
      </c>
      <c r="BL396" s="4">
        <v>103661</v>
      </c>
      <c r="BM396">
        <f t="shared" si="704"/>
        <v>107</v>
      </c>
      <c r="BN396" s="4">
        <v>41910</v>
      </c>
      <c r="BO396">
        <f t="shared" si="705"/>
        <v>41</v>
      </c>
      <c r="BP396" s="4">
        <v>8660</v>
      </c>
      <c r="BQ396">
        <f t="shared" si="706"/>
        <v>9</v>
      </c>
      <c r="BR396" s="8">
        <v>31</v>
      </c>
      <c r="BS396" s="15">
        <f t="shared" si="707"/>
        <v>0</v>
      </c>
      <c r="BT396" s="8">
        <v>269</v>
      </c>
      <c r="BU396" s="15">
        <f t="shared" si="708"/>
        <v>0</v>
      </c>
      <c r="BV396" s="8">
        <v>1219</v>
      </c>
      <c r="BW396" s="15">
        <f t="shared" si="709"/>
        <v>0</v>
      </c>
      <c r="BX396" s="8">
        <v>2984</v>
      </c>
      <c r="BY396" s="15">
        <f t="shared" si="710"/>
        <v>1</v>
      </c>
      <c r="BZ396" s="13">
        <v>1645</v>
      </c>
      <c r="CA396" s="16">
        <f t="shared" si="711"/>
        <v>1</v>
      </c>
    </row>
    <row r="397" spans="1:79" x14ac:dyDescent="0.2">
      <c r="A397" s="1">
        <v>44294</v>
      </c>
      <c r="B397">
        <v>44294</v>
      </c>
      <c r="C397" s="4">
        <v>357704</v>
      </c>
      <c r="D397">
        <f t="shared" si="661"/>
        <v>427</v>
      </c>
      <c r="E397" s="4">
        <v>6152</v>
      </c>
      <c r="F397">
        <f t="shared" si="662"/>
        <v>4</v>
      </c>
      <c r="G397" s="4">
        <v>347060</v>
      </c>
      <c r="H397">
        <f t="shared" si="663"/>
        <v>449</v>
      </c>
      <c r="I397">
        <f t="shared" si="660"/>
        <v>4492</v>
      </c>
      <c r="J397">
        <f t="shared" si="715"/>
        <v>-26</v>
      </c>
      <c r="K397">
        <f t="shared" si="712"/>
        <v>1.719857759488292E-2</v>
      </c>
      <c r="L397">
        <f t="shared" si="667"/>
        <v>0.97024355332900947</v>
      </c>
      <c r="M397">
        <f t="shared" si="668"/>
        <v>1.2557869076107619E-2</v>
      </c>
      <c r="N397">
        <f t="shared" si="669"/>
        <v>1.1937244201909959E-3</v>
      </c>
      <c r="O397">
        <f t="shared" si="713"/>
        <v>6.5019505851755528E-4</v>
      </c>
      <c r="P397">
        <f t="shared" si="670"/>
        <v>1.2937244280527864E-3</v>
      </c>
      <c r="Q397">
        <f t="shared" si="671"/>
        <v>-5.7880676758682104E-3</v>
      </c>
      <c r="R397">
        <f t="shared" si="672"/>
        <v>90011.071967790631</v>
      </c>
      <c r="S397">
        <f t="shared" si="714"/>
        <v>1548.062405636638</v>
      </c>
      <c r="T397">
        <f t="shared" si="673"/>
        <v>87332.662304982383</v>
      </c>
      <c r="U397">
        <f t="shared" si="674"/>
        <v>1130.3472571716154</v>
      </c>
      <c r="V397" s="4">
        <v>2214840</v>
      </c>
      <c r="W397">
        <f t="shared" si="675"/>
        <v>9237</v>
      </c>
      <c r="X397">
        <f t="shared" si="676"/>
        <v>-744</v>
      </c>
      <c r="Y397" s="20">
        <f t="shared" si="677"/>
        <v>557332.66230498231</v>
      </c>
      <c r="Z397" s="4">
        <v>1853586</v>
      </c>
      <c r="AA397">
        <f t="shared" si="678"/>
        <v>8810</v>
      </c>
      <c r="AB397" s="17">
        <f t="shared" si="679"/>
        <v>0.83689386140759603</v>
      </c>
      <c r="AC397" s="16">
        <f t="shared" si="680"/>
        <v>-807</v>
      </c>
      <c r="AD397">
        <f t="shared" si="681"/>
        <v>361254</v>
      </c>
      <c r="AE397">
        <f t="shared" si="682"/>
        <v>427</v>
      </c>
      <c r="AF397" s="17">
        <f t="shared" si="683"/>
        <v>0.16310613859240397</v>
      </c>
      <c r="AG397" s="16">
        <f t="shared" si="684"/>
        <v>63</v>
      </c>
      <c r="AH397" s="20">
        <f t="shared" si="685"/>
        <v>4.6227130020569447E-2</v>
      </c>
      <c r="AI397" s="20">
        <f t="shared" si="686"/>
        <v>90904.378459989937</v>
      </c>
      <c r="AJ397" s="4">
        <v>3791</v>
      </c>
      <c r="AK397">
        <f t="shared" si="687"/>
        <v>-29</v>
      </c>
      <c r="AL397">
        <f t="shared" si="688"/>
        <v>-7.5916230366491755E-3</v>
      </c>
      <c r="AM397" s="20">
        <f t="shared" si="689"/>
        <v>953.95067941620528</v>
      </c>
      <c r="AN397" s="20">
        <f t="shared" si="690"/>
        <v>1.0598148189564557E-2</v>
      </c>
      <c r="AO397" s="4">
        <v>207</v>
      </c>
      <c r="AP397">
        <f t="shared" si="658"/>
        <v>-7</v>
      </c>
      <c r="AQ397">
        <f t="shared" si="659"/>
        <v>-3.2710280373831724E-2</v>
      </c>
      <c r="AR397" s="20">
        <f t="shared" si="691"/>
        <v>52.088575742325112</v>
      </c>
      <c r="AS397" s="4">
        <v>433</v>
      </c>
      <c r="AT397">
        <f t="shared" si="692"/>
        <v>18</v>
      </c>
      <c r="AU397">
        <f t="shared" si="693"/>
        <v>4.3373493975903621E-2</v>
      </c>
      <c r="AV397" s="20">
        <f t="shared" si="694"/>
        <v>108.9582284851535</v>
      </c>
      <c r="AW397" s="30">
        <f t="shared" si="695"/>
        <v>1.2104980654395812E-3</v>
      </c>
      <c r="AX397" s="4">
        <v>64</v>
      </c>
      <c r="AY397">
        <f t="shared" si="696"/>
        <v>-5</v>
      </c>
      <c r="AZ397">
        <f t="shared" si="697"/>
        <v>-7.2463768115942018E-2</v>
      </c>
      <c r="BA397" s="20">
        <f t="shared" si="698"/>
        <v>16.104680422747862</v>
      </c>
      <c r="BB397" s="30">
        <f t="shared" si="699"/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 t="shared" si="700"/>
        <v>-23</v>
      </c>
      <c r="BE397" s="30">
        <f t="shared" si="701"/>
        <v>-5.0907481186365233E-3</v>
      </c>
      <c r="BF397" s="20">
        <f t="shared" si="702"/>
        <v>1131.1021640664317</v>
      </c>
      <c r="BG397" s="20">
        <f t="shared" si="703"/>
        <v>1.2566255898731912E-2</v>
      </c>
      <c r="BH397" s="26">
        <v>64407</v>
      </c>
      <c r="BI397">
        <f t="shared" si="665"/>
        <v>102</v>
      </c>
      <c r="BJ397" s="4">
        <v>138890</v>
      </c>
      <c r="BK397">
        <f t="shared" si="666"/>
        <v>149</v>
      </c>
      <c r="BL397" s="4">
        <v>103785</v>
      </c>
      <c r="BM397">
        <f t="shared" si="704"/>
        <v>124</v>
      </c>
      <c r="BN397" s="4">
        <v>41954</v>
      </c>
      <c r="BO397">
        <f t="shared" si="705"/>
        <v>44</v>
      </c>
      <c r="BP397" s="4">
        <v>8668</v>
      </c>
      <c r="BQ397">
        <f t="shared" si="706"/>
        <v>8</v>
      </c>
      <c r="BR397" s="8">
        <v>31</v>
      </c>
      <c r="BS397" s="15">
        <f t="shared" si="707"/>
        <v>0</v>
      </c>
      <c r="BT397" s="8">
        <v>269</v>
      </c>
      <c r="BU397" s="15">
        <f t="shared" si="708"/>
        <v>0</v>
      </c>
      <c r="BV397" s="8">
        <v>1220</v>
      </c>
      <c r="BW397" s="15">
        <f t="shared" si="709"/>
        <v>1</v>
      </c>
      <c r="BX397" s="8">
        <v>2986</v>
      </c>
      <c r="BY397" s="15">
        <f t="shared" si="710"/>
        <v>2</v>
      </c>
      <c r="BZ397" s="13">
        <v>1646</v>
      </c>
      <c r="CA397" s="16">
        <f t="shared" si="711"/>
        <v>1</v>
      </c>
    </row>
    <row r="398" spans="1:79" x14ac:dyDescent="0.2">
      <c r="A398" s="1">
        <v>44295</v>
      </c>
      <c r="B398">
        <v>44295</v>
      </c>
      <c r="C398" s="4">
        <v>358098</v>
      </c>
      <c r="D398">
        <f t="shared" si="661"/>
        <v>394</v>
      </c>
      <c r="E398" s="4">
        <v>6156</v>
      </c>
      <c r="F398">
        <f t="shared" si="662"/>
        <v>4</v>
      </c>
      <c r="G398" s="4">
        <v>347483</v>
      </c>
      <c r="H398">
        <f t="shared" si="663"/>
        <v>423</v>
      </c>
      <c r="I398">
        <f t="shared" si="660"/>
        <v>4459</v>
      </c>
      <c r="J398">
        <f t="shared" si="715"/>
        <v>-33</v>
      </c>
      <c r="K398">
        <f t="shared" si="712"/>
        <v>1.7190824857999765E-2</v>
      </c>
      <c r="L398">
        <f t="shared" si="667"/>
        <v>0.97035727649972914</v>
      </c>
      <c r="M398">
        <f t="shared" si="668"/>
        <v>1.2451898642271111E-2</v>
      </c>
      <c r="N398">
        <f t="shared" si="669"/>
        <v>1.1002574714184385E-3</v>
      </c>
      <c r="O398">
        <f t="shared" si="713"/>
        <v>6.4977257959714096E-4</v>
      </c>
      <c r="P398">
        <f t="shared" si="670"/>
        <v>1.2173257396764733E-3</v>
      </c>
      <c r="Q398">
        <f t="shared" si="671"/>
        <v>-7.4007625028033189E-3</v>
      </c>
      <c r="R398">
        <f t="shared" si="672"/>
        <v>90110.216406643172</v>
      </c>
      <c r="S398">
        <f t="shared" si="714"/>
        <v>1549.0689481630598</v>
      </c>
      <c r="T398">
        <f t="shared" si="673"/>
        <v>87439.104177151487</v>
      </c>
      <c r="U398">
        <f t="shared" si="674"/>
        <v>1122.0432813286361</v>
      </c>
      <c r="V398" s="4">
        <v>2225209</v>
      </c>
      <c r="W398">
        <f t="shared" si="675"/>
        <v>10369</v>
      </c>
      <c r="X398">
        <f t="shared" si="676"/>
        <v>1132</v>
      </c>
      <c r="Y398" s="20">
        <f t="shared" si="677"/>
        <v>559941.87216909917</v>
      </c>
      <c r="Z398" s="4">
        <v>1863561</v>
      </c>
      <c r="AA398">
        <f t="shared" si="678"/>
        <v>9975</v>
      </c>
      <c r="AB398" s="17">
        <f t="shared" si="679"/>
        <v>0.83747683925420036</v>
      </c>
      <c r="AC398" s="16">
        <f t="shared" si="680"/>
        <v>1165</v>
      </c>
      <c r="AD398">
        <f t="shared" si="681"/>
        <v>361648</v>
      </c>
      <c r="AE398">
        <f t="shared" si="682"/>
        <v>394</v>
      </c>
      <c r="AF398" s="17">
        <f t="shared" si="683"/>
        <v>0.16252316074579962</v>
      </c>
      <c r="AG398" s="16">
        <f t="shared" si="684"/>
        <v>-33</v>
      </c>
      <c r="AH398" s="20">
        <f t="shared" si="685"/>
        <v>3.799787829105989E-2</v>
      </c>
      <c r="AI398" s="20">
        <f t="shared" si="686"/>
        <v>91003.522898842479</v>
      </c>
      <c r="AJ398" s="4">
        <v>3778</v>
      </c>
      <c r="AK398">
        <f t="shared" si="687"/>
        <v>-13</v>
      </c>
      <c r="AL398">
        <f t="shared" si="688"/>
        <v>-3.4291743603270808E-3</v>
      </c>
      <c r="AM398" s="20">
        <f t="shared" si="689"/>
        <v>950.67941620533463</v>
      </c>
      <c r="AN398" s="20">
        <f t="shared" si="690"/>
        <v>1.0550184586342286E-2</v>
      </c>
      <c r="AO398" s="4">
        <v>194</v>
      </c>
      <c r="AP398">
        <f t="shared" si="658"/>
        <v>-13</v>
      </c>
      <c r="AQ398">
        <f t="shared" si="659"/>
        <v>-6.2801932367149704E-2</v>
      </c>
      <c r="AR398" s="20">
        <f t="shared" si="691"/>
        <v>48.817312531454455</v>
      </c>
      <c r="AS398" s="4">
        <v>423</v>
      </c>
      <c r="AT398">
        <f t="shared" si="692"/>
        <v>-10</v>
      </c>
      <c r="AU398">
        <f t="shared" si="693"/>
        <v>-2.3094688221709014E-2</v>
      </c>
      <c r="AV398" s="20">
        <f t="shared" si="694"/>
        <v>106.44187216909914</v>
      </c>
      <c r="AW398" s="30">
        <f t="shared" si="695"/>
        <v>1.1812408893654809E-3</v>
      </c>
      <c r="AX398" s="4">
        <v>64</v>
      </c>
      <c r="AY398">
        <f t="shared" si="696"/>
        <v>0</v>
      </c>
      <c r="AZ398">
        <f t="shared" si="697"/>
        <v>0</v>
      </c>
      <c r="BA398" s="20">
        <f t="shared" si="698"/>
        <v>16.104680422747862</v>
      </c>
      <c r="BB398" s="30">
        <f t="shared" si="699"/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 t="shared" si="700"/>
        <v>-36</v>
      </c>
      <c r="BE398" s="30">
        <f t="shared" si="701"/>
        <v>-8.008898776418194E-3</v>
      </c>
      <c r="BF398" s="20">
        <f t="shared" si="702"/>
        <v>1122.0432813286361</v>
      </c>
      <c r="BG398" s="20">
        <f t="shared" si="703"/>
        <v>1.2451898642271111E-2</v>
      </c>
      <c r="BH398" s="26">
        <v>64506</v>
      </c>
      <c r="BI398">
        <f t="shared" si="665"/>
        <v>99</v>
      </c>
      <c r="BJ398" s="4">
        <v>139052</v>
      </c>
      <c r="BK398">
        <f t="shared" si="666"/>
        <v>162</v>
      </c>
      <c r="BL398" s="4">
        <v>103861</v>
      </c>
      <c r="BM398">
        <f t="shared" si="704"/>
        <v>76</v>
      </c>
      <c r="BN398" s="4">
        <v>42003</v>
      </c>
      <c r="BO398">
        <f t="shared" si="705"/>
        <v>49</v>
      </c>
      <c r="BP398" s="4">
        <v>8676</v>
      </c>
      <c r="BQ398">
        <f t="shared" si="706"/>
        <v>8</v>
      </c>
      <c r="BR398" s="8">
        <v>31</v>
      </c>
      <c r="BS398" s="15">
        <f t="shared" si="707"/>
        <v>0</v>
      </c>
      <c r="BT398" s="8">
        <v>269</v>
      </c>
      <c r="BU398" s="15">
        <f t="shared" si="708"/>
        <v>0</v>
      </c>
      <c r="BV398" s="8">
        <v>1222</v>
      </c>
      <c r="BW398" s="15">
        <f t="shared" si="709"/>
        <v>2</v>
      </c>
      <c r="BX398" s="8">
        <v>2988</v>
      </c>
      <c r="BY398" s="15">
        <f t="shared" si="710"/>
        <v>2</v>
      </c>
      <c r="BZ398" s="13">
        <v>1646</v>
      </c>
      <c r="CA398" s="16">
        <f t="shared" si="711"/>
        <v>0</v>
      </c>
    </row>
    <row r="399" spans="1:79" x14ac:dyDescent="0.2">
      <c r="A399" s="1">
        <v>44296</v>
      </c>
      <c r="B399">
        <v>44296</v>
      </c>
      <c r="C399" s="4">
        <v>358377</v>
      </c>
      <c r="D399">
        <f t="shared" si="661"/>
        <v>279</v>
      </c>
      <c r="E399" s="4">
        <v>6159</v>
      </c>
      <c r="F399">
        <f t="shared" si="662"/>
        <v>3</v>
      </c>
      <c r="G399" s="4">
        <v>347898</v>
      </c>
      <c r="H399">
        <f t="shared" si="663"/>
        <v>415</v>
      </c>
      <c r="I399">
        <f t="shared" si="660"/>
        <v>4320</v>
      </c>
      <c r="J399">
        <f t="shared" si="715"/>
        <v>-139</v>
      </c>
      <c r="K399">
        <f t="shared" si="712"/>
        <v>1.7185812705614478E-2</v>
      </c>
      <c r="L399">
        <f t="shared" si="667"/>
        <v>0.97075984228898615</v>
      </c>
      <c r="M399">
        <f t="shared" si="668"/>
        <v>1.2054345005399342E-2</v>
      </c>
      <c r="N399">
        <f t="shared" si="669"/>
        <v>7.7850978159870756E-4</v>
      </c>
      <c r="O399">
        <f t="shared" si="713"/>
        <v>4.8709206039941551E-4</v>
      </c>
      <c r="P399">
        <f t="shared" si="670"/>
        <v>1.1928783723965069E-3</v>
      </c>
      <c r="Q399">
        <f t="shared" si="671"/>
        <v>-3.2175925925925927E-2</v>
      </c>
      <c r="R399">
        <f t="shared" si="672"/>
        <v>90180.422747861099</v>
      </c>
      <c r="S399">
        <f t="shared" si="714"/>
        <v>1549.823855057876</v>
      </c>
      <c r="T399">
        <f t="shared" si="673"/>
        <v>87543.532964267739</v>
      </c>
      <c r="U399">
        <f t="shared" si="674"/>
        <v>1087.0659285354807</v>
      </c>
      <c r="V399" s="4">
        <v>2234081</v>
      </c>
      <c r="W399">
        <f t="shared" si="675"/>
        <v>8872</v>
      </c>
      <c r="X399">
        <f t="shared" si="676"/>
        <v>-1497</v>
      </c>
      <c r="Y399" s="20">
        <f t="shared" si="677"/>
        <v>562174.3834927025</v>
      </c>
      <c r="Z399" s="4">
        <v>1872154</v>
      </c>
      <c r="AA399">
        <f t="shared" si="678"/>
        <v>8593</v>
      </c>
      <c r="AB399" s="17">
        <f t="shared" si="679"/>
        <v>0.83799736894051735</v>
      </c>
      <c r="AC399" s="16">
        <f t="shared" si="680"/>
        <v>-1382</v>
      </c>
      <c r="AD399">
        <f t="shared" si="681"/>
        <v>361927</v>
      </c>
      <c r="AE399">
        <f t="shared" si="682"/>
        <v>279</v>
      </c>
      <c r="AF399" s="17">
        <f t="shared" si="683"/>
        <v>0.16200263105948262</v>
      </c>
      <c r="AG399" s="16">
        <f t="shared" si="684"/>
        <v>-115</v>
      </c>
      <c r="AH399" s="20">
        <f t="shared" si="685"/>
        <v>3.1447249774571688E-2</v>
      </c>
      <c r="AI399" s="20">
        <f t="shared" si="686"/>
        <v>91073.729240060391</v>
      </c>
      <c r="AJ399" s="4">
        <v>3619</v>
      </c>
      <c r="AK399">
        <f t="shared" si="687"/>
        <v>-159</v>
      </c>
      <c r="AL399">
        <f t="shared" si="688"/>
        <v>-4.2085759661196431E-2</v>
      </c>
      <c r="AM399" s="20">
        <f t="shared" si="689"/>
        <v>910.66935078007043</v>
      </c>
      <c r="AN399" s="20">
        <f t="shared" si="690"/>
        <v>1.0098304299662087E-2</v>
      </c>
      <c r="AO399" s="4">
        <v>195</v>
      </c>
      <c r="AP399">
        <f t="shared" si="658"/>
        <v>1</v>
      </c>
      <c r="AQ399">
        <f t="shared" si="659"/>
        <v>5.1546391752577136E-3</v>
      </c>
      <c r="AR399" s="20">
        <f t="shared" si="691"/>
        <v>49.068948163059886</v>
      </c>
      <c r="AS399" s="4">
        <v>440</v>
      </c>
      <c r="AT399">
        <f t="shared" si="692"/>
        <v>17</v>
      </c>
      <c r="AU399">
        <f t="shared" si="693"/>
        <v>4.0189125295508221E-2</v>
      </c>
      <c r="AV399" s="20">
        <f t="shared" si="694"/>
        <v>110.71967790639154</v>
      </c>
      <c r="AW399" s="30">
        <f t="shared" si="695"/>
        <v>1.2277573616610441E-3</v>
      </c>
      <c r="AX399" s="4">
        <v>66</v>
      </c>
      <c r="AY399">
        <f t="shared" si="696"/>
        <v>2</v>
      </c>
      <c r="AZ399">
        <f t="shared" si="697"/>
        <v>3.125E-2</v>
      </c>
      <c r="BA399" s="20">
        <f t="shared" si="698"/>
        <v>16.607951685958732</v>
      </c>
      <c r="BB399" s="30">
        <f t="shared" si="699"/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 t="shared" si="700"/>
        <v>-139</v>
      </c>
      <c r="BE399" s="30">
        <f t="shared" si="701"/>
        <v>-3.1172908723929083E-2</v>
      </c>
      <c r="BF399" s="20">
        <f t="shared" si="702"/>
        <v>1087.0659285354807</v>
      </c>
      <c r="BG399" s="20">
        <f t="shared" si="703"/>
        <v>1.2054345005399342E-2</v>
      </c>
      <c r="BH399" s="26">
        <v>64566</v>
      </c>
      <c r="BI399">
        <f t="shared" si="665"/>
        <v>60</v>
      </c>
      <c r="BJ399" s="4">
        <v>139154</v>
      </c>
      <c r="BK399">
        <f t="shared" si="666"/>
        <v>102</v>
      </c>
      <c r="BL399" s="4">
        <v>103929</v>
      </c>
      <c r="BM399">
        <f t="shared" si="704"/>
        <v>68</v>
      </c>
      <c r="BN399" s="4">
        <v>42044</v>
      </c>
      <c r="BO399">
        <f t="shared" si="705"/>
        <v>41</v>
      </c>
      <c r="BP399" s="4">
        <v>8684</v>
      </c>
      <c r="BQ399">
        <f t="shared" si="706"/>
        <v>8</v>
      </c>
      <c r="BR399" s="8">
        <v>31</v>
      </c>
      <c r="BS399" s="15">
        <f t="shared" si="707"/>
        <v>0</v>
      </c>
      <c r="BT399" s="8">
        <v>269</v>
      </c>
      <c r="BU399" s="15">
        <f t="shared" si="708"/>
        <v>0</v>
      </c>
      <c r="BV399" s="8">
        <v>1222</v>
      </c>
      <c r="BW399" s="15">
        <f t="shared" si="709"/>
        <v>0</v>
      </c>
      <c r="BX399" s="8">
        <v>2989</v>
      </c>
      <c r="BY399" s="15">
        <f t="shared" si="710"/>
        <v>1</v>
      </c>
      <c r="BZ399" s="13">
        <v>1648</v>
      </c>
      <c r="CA399" s="16">
        <f t="shared" si="711"/>
        <v>2</v>
      </c>
    </row>
    <row r="400" spans="1:79" x14ac:dyDescent="0.2">
      <c r="A400" s="1">
        <v>44297</v>
      </c>
      <c r="B400">
        <v>44297</v>
      </c>
      <c r="C400" s="4">
        <v>358611</v>
      </c>
      <c r="D400">
        <f t="shared" si="661"/>
        <v>234</v>
      </c>
      <c r="E400" s="4">
        <v>6163</v>
      </c>
      <c r="F400">
        <f t="shared" si="662"/>
        <v>4</v>
      </c>
      <c r="G400" s="4">
        <v>348231</v>
      </c>
      <c r="H400">
        <f t="shared" si="663"/>
        <v>333</v>
      </c>
      <c r="I400">
        <f t="shared" si="660"/>
        <v>4217</v>
      </c>
      <c r="J400">
        <f t="shared" si="715"/>
        <v>-103</v>
      </c>
      <c r="K400">
        <f t="shared" si="712"/>
        <v>1.7185752807359508E-2</v>
      </c>
      <c r="L400">
        <f t="shared" si="667"/>
        <v>0.97105498715878769</v>
      </c>
      <c r="M400">
        <f t="shared" si="668"/>
        <v>1.1759260033852838E-2</v>
      </c>
      <c r="N400">
        <f t="shared" si="669"/>
        <v>6.5251763052444009E-4</v>
      </c>
      <c r="O400">
        <f t="shared" si="713"/>
        <v>6.4903456109037809E-4</v>
      </c>
      <c r="P400">
        <f t="shared" si="670"/>
        <v>9.5626179174168873E-4</v>
      </c>
      <c r="Q400">
        <f t="shared" si="671"/>
        <v>-2.442494664453403E-2</v>
      </c>
      <c r="R400">
        <f t="shared" si="672"/>
        <v>90239.305485656761</v>
      </c>
      <c r="S400">
        <f t="shared" si="714"/>
        <v>1550.8303975842978</v>
      </c>
      <c r="T400">
        <f t="shared" si="673"/>
        <v>87627.327629592342</v>
      </c>
      <c r="U400">
        <f t="shared" si="674"/>
        <v>1061.1474584801208</v>
      </c>
      <c r="V400" s="4">
        <v>2239526</v>
      </c>
      <c r="W400">
        <f t="shared" si="675"/>
        <v>5445</v>
      </c>
      <c r="X400">
        <f t="shared" si="676"/>
        <v>-3427</v>
      </c>
      <c r="Y400" s="20">
        <f t="shared" si="677"/>
        <v>563544.53950679419</v>
      </c>
      <c r="Z400" s="4">
        <v>1877365</v>
      </c>
      <c r="AA400">
        <f t="shared" si="678"/>
        <v>5211</v>
      </c>
      <c r="AB400" s="17">
        <f t="shared" si="679"/>
        <v>0.83828676246670053</v>
      </c>
      <c r="AC400" s="16">
        <f t="shared" si="680"/>
        <v>-3382</v>
      </c>
      <c r="AD400">
        <f t="shared" si="681"/>
        <v>362161</v>
      </c>
      <c r="AE400">
        <f t="shared" si="682"/>
        <v>234</v>
      </c>
      <c r="AF400" s="17">
        <f t="shared" si="683"/>
        <v>0.16171323753329947</v>
      </c>
      <c r="AG400" s="16">
        <f t="shared" si="684"/>
        <v>-45</v>
      </c>
      <c r="AH400" s="20">
        <f t="shared" si="685"/>
        <v>4.2975206611570248E-2</v>
      </c>
      <c r="AI400" s="20">
        <f t="shared" si="686"/>
        <v>91132.611977856053</v>
      </c>
      <c r="AJ400" s="4">
        <v>3543</v>
      </c>
      <c r="AK400">
        <f t="shared" si="687"/>
        <v>-76</v>
      </c>
      <c r="AL400">
        <f t="shared" si="688"/>
        <v>-2.1000276319425248E-2</v>
      </c>
      <c r="AM400" s="20">
        <f t="shared" si="689"/>
        <v>891.54504277805734</v>
      </c>
      <c r="AN400" s="20">
        <f t="shared" si="690"/>
        <v>9.8797861749918437E-3</v>
      </c>
      <c r="AO400" s="4">
        <v>197</v>
      </c>
      <c r="AP400">
        <f t="shared" si="658"/>
        <v>2</v>
      </c>
      <c r="AQ400">
        <f t="shared" si="659"/>
        <v>1.025641025641022E-2</v>
      </c>
      <c r="AR400" s="20">
        <f t="shared" si="691"/>
        <v>49.572219426270756</v>
      </c>
      <c r="AS400" s="4">
        <v>414</v>
      </c>
      <c r="AT400">
        <f t="shared" si="692"/>
        <v>-26</v>
      </c>
      <c r="AU400">
        <f t="shared" si="693"/>
        <v>-5.9090909090909083E-2</v>
      </c>
      <c r="AV400" s="20">
        <f t="shared" si="694"/>
        <v>104.17715148465022</v>
      </c>
      <c r="AW400" s="30">
        <f t="shared" si="695"/>
        <v>1.1544542693893941E-3</v>
      </c>
      <c r="AX400" s="4">
        <v>63</v>
      </c>
      <c r="AY400">
        <f t="shared" si="696"/>
        <v>-3</v>
      </c>
      <c r="AZ400">
        <f t="shared" si="697"/>
        <v>-4.5454545454545414E-2</v>
      </c>
      <c r="BA400" s="20">
        <f t="shared" si="698"/>
        <v>15.853044791142425</v>
      </c>
      <c r="BB400" s="30">
        <f t="shared" si="699"/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 t="shared" si="700"/>
        <v>-103</v>
      </c>
      <c r="BE400" s="30">
        <f t="shared" si="701"/>
        <v>-2.3842592592592582E-2</v>
      </c>
      <c r="BF400" s="20">
        <f t="shared" si="702"/>
        <v>1061.1474584801208</v>
      </c>
      <c r="BG400" s="20">
        <f t="shared" si="703"/>
        <v>1.1759260033852838E-2</v>
      </c>
      <c r="BH400" s="26">
        <v>64626</v>
      </c>
      <c r="BI400">
        <f t="shared" si="665"/>
        <v>60</v>
      </c>
      <c r="BJ400" s="4">
        <v>139235</v>
      </c>
      <c r="BK400">
        <f t="shared" si="666"/>
        <v>81</v>
      </c>
      <c r="BL400" s="4">
        <v>103982</v>
      </c>
      <c r="BM400">
        <f t="shared" si="704"/>
        <v>53</v>
      </c>
      <c r="BN400" s="4">
        <v>42080</v>
      </c>
      <c r="BO400">
        <f t="shared" si="705"/>
        <v>36</v>
      </c>
      <c r="BP400" s="4">
        <v>8688</v>
      </c>
      <c r="BQ400">
        <f t="shared" si="706"/>
        <v>4</v>
      </c>
      <c r="BR400" s="8">
        <v>31</v>
      </c>
      <c r="BS400" s="15">
        <f t="shared" si="707"/>
        <v>0</v>
      </c>
      <c r="BT400" s="8">
        <v>269</v>
      </c>
      <c r="BU400" s="15">
        <f t="shared" si="708"/>
        <v>0</v>
      </c>
      <c r="BV400" s="8">
        <v>1222</v>
      </c>
      <c r="BW400" s="15">
        <f t="shared" si="709"/>
        <v>0</v>
      </c>
      <c r="BX400" s="8">
        <v>2992</v>
      </c>
      <c r="BY400" s="15">
        <f t="shared" si="710"/>
        <v>3</v>
      </c>
      <c r="BZ400" s="13">
        <v>1649</v>
      </c>
      <c r="CA400" s="16">
        <f t="shared" si="711"/>
        <v>1</v>
      </c>
    </row>
    <row r="401" spans="1:79" x14ac:dyDescent="0.2">
      <c r="A401" s="1">
        <v>44298</v>
      </c>
      <c r="B401">
        <v>44298</v>
      </c>
      <c r="C401" s="4">
        <v>358792</v>
      </c>
      <c r="D401">
        <f t="shared" si="661"/>
        <v>181</v>
      </c>
      <c r="E401" s="4">
        <v>6167</v>
      </c>
      <c r="F401">
        <f t="shared" si="662"/>
        <v>4</v>
      </c>
      <c r="G401" s="4">
        <v>348554</v>
      </c>
      <c r="H401">
        <f t="shared" si="663"/>
        <v>323</v>
      </c>
      <c r="I401">
        <f t="shared" si="660"/>
        <v>4071</v>
      </c>
      <c r="J401">
        <f t="shared" si="715"/>
        <v>-146</v>
      </c>
      <c r="K401">
        <f t="shared" si="712"/>
        <v>1.7188231621663805E-2</v>
      </c>
      <c r="L401">
        <f t="shared" si="667"/>
        <v>0.97146536154652274</v>
      </c>
      <c r="M401">
        <f t="shared" si="668"/>
        <v>1.1346406831813418E-2</v>
      </c>
      <c r="N401">
        <f t="shared" si="669"/>
        <v>5.044705567571183E-4</v>
      </c>
      <c r="O401">
        <f t="shared" si="713"/>
        <v>6.4861358845467814E-4</v>
      </c>
      <c r="P401">
        <f t="shared" si="670"/>
        <v>9.2668567854622237E-4</v>
      </c>
      <c r="Q401">
        <f t="shared" si="671"/>
        <v>-3.5863424220093344E-2</v>
      </c>
      <c r="R401">
        <f t="shared" si="672"/>
        <v>90284.851534977352</v>
      </c>
      <c r="S401">
        <f t="shared" si="714"/>
        <v>1551.8369401107195</v>
      </c>
      <c r="T401">
        <f t="shared" si="673"/>
        <v>87708.6059386009</v>
      </c>
      <c r="U401">
        <f t="shared" si="674"/>
        <v>1024.4086562657271</v>
      </c>
      <c r="V401" s="4">
        <v>2243777</v>
      </c>
      <c r="W401">
        <f t="shared" si="675"/>
        <v>4251</v>
      </c>
      <c r="X401">
        <f t="shared" si="676"/>
        <v>-1194</v>
      </c>
      <c r="Y401" s="20">
        <f t="shared" si="677"/>
        <v>564614.24257674883</v>
      </c>
      <c r="Z401" s="4">
        <v>1881435</v>
      </c>
      <c r="AA401">
        <f t="shared" si="678"/>
        <v>4070</v>
      </c>
      <c r="AB401" s="17">
        <f t="shared" si="679"/>
        <v>0.83851247249615268</v>
      </c>
      <c r="AC401" s="16">
        <f t="shared" si="680"/>
        <v>-1141</v>
      </c>
      <c r="AD401">
        <f t="shared" si="681"/>
        <v>362342</v>
      </c>
      <c r="AE401">
        <f t="shared" si="682"/>
        <v>181</v>
      </c>
      <c r="AF401" s="17">
        <f t="shared" si="683"/>
        <v>0.16148752750384732</v>
      </c>
      <c r="AG401" s="16">
        <f t="shared" si="684"/>
        <v>-53</v>
      </c>
      <c r="AH401" s="20">
        <f t="shared" si="685"/>
        <v>4.2578216890143496E-2</v>
      </c>
      <c r="AI401" s="20">
        <f t="shared" si="686"/>
        <v>91178.158027176643</v>
      </c>
      <c r="AJ401" s="4">
        <v>3402</v>
      </c>
      <c r="AK401">
        <f t="shared" si="687"/>
        <v>-141</v>
      </c>
      <c r="AL401">
        <f t="shared" si="688"/>
        <v>-3.9796782387806928E-2</v>
      </c>
      <c r="AM401" s="20">
        <f t="shared" si="689"/>
        <v>856.06441872169091</v>
      </c>
      <c r="AN401" s="20">
        <f t="shared" si="690"/>
        <v>9.4818167629155611E-3</v>
      </c>
      <c r="AO401" s="4">
        <v>210</v>
      </c>
      <c r="AP401">
        <f t="shared" si="658"/>
        <v>13</v>
      </c>
      <c r="AQ401">
        <f t="shared" si="659"/>
        <v>6.5989847715736127E-2</v>
      </c>
      <c r="AR401" s="20">
        <f t="shared" si="691"/>
        <v>52.843482637141413</v>
      </c>
      <c r="AS401" s="4">
        <v>396</v>
      </c>
      <c r="AT401">
        <f t="shared" si="692"/>
        <v>-18</v>
      </c>
      <c r="AU401">
        <f t="shared" si="693"/>
        <v>-4.3478260869565188E-2</v>
      </c>
      <c r="AV401" s="20">
        <f t="shared" si="694"/>
        <v>99.647710115752389</v>
      </c>
      <c r="AW401" s="30">
        <f t="shared" si="695"/>
        <v>1.1037035385404357E-3</v>
      </c>
      <c r="AX401" s="4">
        <v>63</v>
      </c>
      <c r="AY401">
        <f t="shared" si="696"/>
        <v>0</v>
      </c>
      <c r="AZ401">
        <f t="shared" si="697"/>
        <v>0</v>
      </c>
      <c r="BA401" s="20">
        <f t="shared" si="698"/>
        <v>15.853044791142425</v>
      </c>
      <c r="BB401" s="30">
        <f t="shared" si="699"/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 t="shared" si="700"/>
        <v>-146</v>
      </c>
      <c r="BE401" s="30">
        <f t="shared" si="701"/>
        <v>-3.4621769030116156E-2</v>
      </c>
      <c r="BF401" s="20">
        <f t="shared" si="702"/>
        <v>1024.4086562657271</v>
      </c>
      <c r="BG401" s="20">
        <f t="shared" si="703"/>
        <v>1.1346406831813418E-2</v>
      </c>
      <c r="BH401" s="26">
        <v>64667</v>
      </c>
      <c r="BI401">
        <f t="shared" si="665"/>
        <v>41</v>
      </c>
      <c r="BJ401" s="4">
        <v>139297</v>
      </c>
      <c r="BK401">
        <f t="shared" si="666"/>
        <v>62</v>
      </c>
      <c r="BL401" s="4">
        <v>104028</v>
      </c>
      <c r="BM401">
        <f t="shared" si="704"/>
        <v>46</v>
      </c>
      <c r="BN401" s="4">
        <v>42100</v>
      </c>
      <c r="BO401">
        <f t="shared" si="705"/>
        <v>20</v>
      </c>
      <c r="BP401" s="4">
        <v>8700</v>
      </c>
      <c r="BQ401">
        <f t="shared" si="706"/>
        <v>12</v>
      </c>
      <c r="BR401" s="8">
        <v>31</v>
      </c>
      <c r="BS401" s="15">
        <f t="shared" si="707"/>
        <v>0</v>
      </c>
      <c r="BT401" s="8">
        <v>269</v>
      </c>
      <c r="BU401" s="15">
        <f t="shared" si="708"/>
        <v>0</v>
      </c>
      <c r="BV401" s="8">
        <v>1224</v>
      </c>
      <c r="BW401" s="15">
        <f t="shared" si="709"/>
        <v>2</v>
      </c>
      <c r="BX401" s="8">
        <v>2994</v>
      </c>
      <c r="BY401" s="15">
        <f t="shared" si="710"/>
        <v>2</v>
      </c>
      <c r="BZ401" s="13">
        <v>1649</v>
      </c>
      <c r="CA401" s="16">
        <f t="shared" si="711"/>
        <v>0</v>
      </c>
    </row>
    <row r="402" spans="1:79" x14ac:dyDescent="0.2">
      <c r="A402" s="1">
        <v>44299</v>
      </c>
      <c r="B402">
        <v>44299</v>
      </c>
      <c r="C402" s="4">
        <v>359121</v>
      </c>
      <c r="D402">
        <f t="shared" si="661"/>
        <v>329</v>
      </c>
      <c r="E402" s="4">
        <v>6173</v>
      </c>
      <c r="F402">
        <f t="shared" si="662"/>
        <v>6</v>
      </c>
      <c r="G402" s="4">
        <v>348953</v>
      </c>
      <c r="H402">
        <f t="shared" si="663"/>
        <v>399</v>
      </c>
      <c r="I402">
        <f t="shared" si="660"/>
        <v>3995</v>
      </c>
      <c r="J402">
        <f t="shared" si="715"/>
        <v>-76</v>
      </c>
      <c r="K402">
        <f t="shared" si="712"/>
        <v>1.71891925005778E-2</v>
      </c>
      <c r="L402">
        <f t="shared" si="667"/>
        <v>0.97168642323896404</v>
      </c>
      <c r="M402">
        <f t="shared" si="668"/>
        <v>1.1124384260458173E-2</v>
      </c>
      <c r="N402">
        <f t="shared" si="669"/>
        <v>9.1612576262596732E-4</v>
      </c>
      <c r="O402">
        <f t="shared" si="713"/>
        <v>9.7197472865705496E-4</v>
      </c>
      <c r="P402">
        <f t="shared" si="670"/>
        <v>1.1434204606350998E-3</v>
      </c>
      <c r="Q402">
        <f t="shared" si="671"/>
        <v>-1.9023779724655819E-2</v>
      </c>
      <c r="R402">
        <f t="shared" si="672"/>
        <v>90367.639657775537</v>
      </c>
      <c r="S402">
        <f t="shared" si="714"/>
        <v>1553.3467539003523</v>
      </c>
      <c r="T402">
        <f t="shared" si="673"/>
        <v>87809.008555611465</v>
      </c>
      <c r="U402">
        <f t="shared" si="674"/>
        <v>1005.284348263714</v>
      </c>
      <c r="V402" s="4">
        <v>2252943</v>
      </c>
      <c r="W402">
        <f t="shared" si="675"/>
        <v>9166</v>
      </c>
      <c r="X402">
        <f t="shared" si="676"/>
        <v>4915</v>
      </c>
      <c r="Y402" s="20">
        <f t="shared" si="677"/>
        <v>566920.73477604426</v>
      </c>
      <c r="Z402" s="4">
        <v>1890272</v>
      </c>
      <c r="AA402">
        <f t="shared" si="678"/>
        <v>8837</v>
      </c>
      <c r="AB402" s="17">
        <f t="shared" si="679"/>
        <v>0.83902344622123148</v>
      </c>
      <c r="AC402" s="16">
        <f t="shared" si="680"/>
        <v>4767</v>
      </c>
      <c r="AD402">
        <f t="shared" si="681"/>
        <v>362671</v>
      </c>
      <c r="AE402">
        <f t="shared" si="682"/>
        <v>329</v>
      </c>
      <c r="AF402" s="17">
        <f t="shared" si="683"/>
        <v>0.16097655377876849</v>
      </c>
      <c r="AG402" s="16">
        <f t="shared" si="684"/>
        <v>148</v>
      </c>
      <c r="AH402" s="20">
        <f t="shared" si="685"/>
        <v>3.5893519528692998E-2</v>
      </c>
      <c r="AI402" s="20">
        <f t="shared" si="686"/>
        <v>91260.946149974829</v>
      </c>
      <c r="AJ402" s="4">
        <v>3328</v>
      </c>
      <c r="AK402">
        <f t="shared" si="687"/>
        <v>-74</v>
      </c>
      <c r="AL402">
        <f t="shared" si="688"/>
        <v>-2.175191064079951E-2</v>
      </c>
      <c r="AM402" s="20">
        <f t="shared" si="689"/>
        <v>837.4433819828887</v>
      </c>
      <c r="AN402" s="20">
        <f t="shared" si="690"/>
        <v>9.267071544131365E-3</v>
      </c>
      <c r="AO402" s="4">
        <v>198</v>
      </c>
      <c r="AP402">
        <f t="shared" si="658"/>
        <v>-12</v>
      </c>
      <c r="AQ402">
        <f t="shared" si="659"/>
        <v>-5.7142857142857162E-2</v>
      </c>
      <c r="AR402" s="20">
        <f t="shared" si="691"/>
        <v>49.823855057876195</v>
      </c>
      <c r="AS402" s="4">
        <v>407</v>
      </c>
      <c r="AT402">
        <f t="shared" si="692"/>
        <v>11</v>
      </c>
      <c r="AU402">
        <f t="shared" si="693"/>
        <v>2.7777777777777679E-2</v>
      </c>
      <c r="AV402" s="20">
        <f t="shared" si="694"/>
        <v>102.41570206341217</v>
      </c>
      <c r="AW402" s="30">
        <f t="shared" si="695"/>
        <v>1.1333227519415461E-3</v>
      </c>
      <c r="AX402" s="4">
        <v>62</v>
      </c>
      <c r="AY402">
        <f t="shared" si="696"/>
        <v>-1</v>
      </c>
      <c r="AZ402">
        <f t="shared" si="697"/>
        <v>-1.5873015873015928E-2</v>
      </c>
      <c r="BA402" s="20">
        <f t="shared" si="698"/>
        <v>15.60140915953699</v>
      </c>
      <c r="BB402" s="30">
        <f t="shared" si="699"/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 t="shared" si="700"/>
        <v>-76</v>
      </c>
      <c r="BE402" s="30">
        <f t="shared" si="701"/>
        <v>-1.8668631785802026E-2</v>
      </c>
      <c r="BF402" s="20">
        <f t="shared" si="702"/>
        <v>1005.284348263714</v>
      </c>
      <c r="BG402" s="20">
        <f t="shared" si="703"/>
        <v>1.1124384260458173E-2</v>
      </c>
      <c r="BH402" s="26">
        <v>64763</v>
      </c>
      <c r="BI402">
        <f t="shared" si="665"/>
        <v>96</v>
      </c>
      <c r="BJ402" s="4">
        <v>139404</v>
      </c>
      <c r="BK402">
        <f t="shared" si="666"/>
        <v>107</v>
      </c>
      <c r="BL402" s="4">
        <v>104116</v>
      </c>
      <c r="BM402">
        <f t="shared" si="704"/>
        <v>88</v>
      </c>
      <c r="BN402" s="4">
        <v>42131</v>
      </c>
      <c r="BO402">
        <f t="shared" si="705"/>
        <v>31</v>
      </c>
      <c r="BP402" s="4">
        <v>8707</v>
      </c>
      <c r="BQ402">
        <f t="shared" si="706"/>
        <v>7</v>
      </c>
      <c r="BR402" s="8">
        <v>31</v>
      </c>
      <c r="BS402" s="15">
        <f t="shared" si="707"/>
        <v>0</v>
      </c>
      <c r="BT402" s="8">
        <v>270</v>
      </c>
      <c r="BU402" s="15">
        <f t="shared" si="708"/>
        <v>1</v>
      </c>
      <c r="BV402" s="8">
        <v>1224</v>
      </c>
      <c r="BW402" s="15">
        <f t="shared" si="709"/>
        <v>0</v>
      </c>
      <c r="BX402" s="8">
        <v>2995</v>
      </c>
      <c r="BY402" s="15">
        <f t="shared" si="710"/>
        <v>1</v>
      </c>
      <c r="BZ402" s="13">
        <v>1653</v>
      </c>
      <c r="CA402" s="16">
        <f t="shared" si="711"/>
        <v>4</v>
      </c>
    </row>
    <row r="403" spans="1:79" x14ac:dyDescent="0.2">
      <c r="A403" s="1">
        <v>44300</v>
      </c>
      <c r="B403">
        <v>44300</v>
      </c>
      <c r="C403" s="4">
        <v>359516</v>
      </c>
      <c r="D403">
        <f t="shared" si="661"/>
        <v>395</v>
      </c>
      <c r="E403" s="4">
        <v>6177</v>
      </c>
      <c r="F403">
        <f t="shared" si="662"/>
        <v>4</v>
      </c>
      <c r="G403" s="4">
        <v>349318</v>
      </c>
      <c r="H403">
        <f t="shared" si="663"/>
        <v>365</v>
      </c>
      <c r="I403">
        <f t="shared" si="660"/>
        <v>4021</v>
      </c>
      <c r="J403">
        <f t="shared" si="715"/>
        <v>26</v>
      </c>
      <c r="K403">
        <f t="shared" si="712"/>
        <v>1.7181432815229363E-2</v>
      </c>
      <c r="L403">
        <f t="shared" si="667"/>
        <v>0.97163408582650013</v>
      </c>
      <c r="M403">
        <f t="shared" si="668"/>
        <v>1.1184481358270564E-2</v>
      </c>
      <c r="N403">
        <f t="shared" si="669"/>
        <v>1.098699362476218E-3</v>
      </c>
      <c r="O403">
        <f t="shared" si="713"/>
        <v>6.4756354217257569E-4</v>
      </c>
      <c r="P403">
        <f t="shared" si="670"/>
        <v>1.0448931918767427E-3</v>
      </c>
      <c r="Q403">
        <f t="shared" si="671"/>
        <v>6.4660532205918922E-3</v>
      </c>
      <c r="R403">
        <f t="shared" si="672"/>
        <v>90467.035732259683</v>
      </c>
      <c r="S403">
        <f t="shared" si="714"/>
        <v>1554.353296426774</v>
      </c>
      <c r="T403">
        <f t="shared" si="673"/>
        <v>87900.855561147459</v>
      </c>
      <c r="U403">
        <f t="shared" si="674"/>
        <v>1011.8268746854554</v>
      </c>
      <c r="V403" s="4">
        <v>2262027</v>
      </c>
      <c r="W403">
        <f t="shared" si="675"/>
        <v>9084</v>
      </c>
      <c r="X403">
        <f t="shared" si="676"/>
        <v>-82</v>
      </c>
      <c r="Y403" s="20">
        <f t="shared" si="677"/>
        <v>569206.59285354801</v>
      </c>
      <c r="Z403" s="4">
        <v>1898961</v>
      </c>
      <c r="AA403">
        <f t="shared" si="678"/>
        <v>8689</v>
      </c>
      <c r="AB403" s="17">
        <f t="shared" si="679"/>
        <v>0.83949528453904398</v>
      </c>
      <c r="AC403" s="16">
        <f t="shared" si="680"/>
        <v>-148</v>
      </c>
      <c r="AD403">
        <f t="shared" si="681"/>
        <v>363066</v>
      </c>
      <c r="AE403">
        <f t="shared" si="682"/>
        <v>395</v>
      </c>
      <c r="AF403" s="17">
        <f t="shared" si="683"/>
        <v>0.16050471546095604</v>
      </c>
      <c r="AG403" s="16">
        <f t="shared" si="684"/>
        <v>66</v>
      </c>
      <c r="AH403" s="20">
        <f t="shared" si="685"/>
        <v>4.3483047115808013E-2</v>
      </c>
      <c r="AI403" s="20">
        <f t="shared" si="686"/>
        <v>91360.342224458975</v>
      </c>
      <c r="AJ403" s="4">
        <v>3347</v>
      </c>
      <c r="AK403">
        <f t="shared" si="687"/>
        <v>19</v>
      </c>
      <c r="AL403">
        <f t="shared" si="688"/>
        <v>5.7091346153845812E-3</v>
      </c>
      <c r="AM403" s="20">
        <f t="shared" si="689"/>
        <v>842.22445898339197</v>
      </c>
      <c r="AN403" s="20">
        <f t="shared" si="690"/>
        <v>9.3097386486275992E-3</v>
      </c>
      <c r="AO403" s="4">
        <v>209</v>
      </c>
      <c r="AP403">
        <f t="shared" si="658"/>
        <v>11</v>
      </c>
      <c r="AQ403">
        <f t="shared" si="659"/>
        <v>5.555555555555558E-2</v>
      </c>
      <c r="AR403" s="20">
        <f t="shared" si="691"/>
        <v>52.591847005535982</v>
      </c>
      <c r="AS403" s="4">
        <v>404</v>
      </c>
      <c r="AT403">
        <f t="shared" si="692"/>
        <v>-3</v>
      </c>
      <c r="AU403">
        <f t="shared" si="693"/>
        <v>-7.3710073710073765E-3</v>
      </c>
      <c r="AV403" s="20">
        <f t="shared" si="694"/>
        <v>101.66079516859587</v>
      </c>
      <c r="AW403" s="30">
        <f t="shared" si="695"/>
        <v>1.1237330188364357E-3</v>
      </c>
      <c r="AX403" s="4">
        <v>61</v>
      </c>
      <c r="AY403">
        <f t="shared" si="696"/>
        <v>-1</v>
      </c>
      <c r="AZ403">
        <f t="shared" si="697"/>
        <v>-1.6129032258064502E-2</v>
      </c>
      <c r="BA403" s="20">
        <f t="shared" si="698"/>
        <v>15.349773527931553</v>
      </c>
      <c r="BB403" s="30">
        <f t="shared" si="699"/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 t="shared" si="700"/>
        <v>26</v>
      </c>
      <c r="BE403" s="30">
        <f t="shared" si="701"/>
        <v>6.5081351689610933E-3</v>
      </c>
      <c r="BF403" s="20">
        <f t="shared" si="702"/>
        <v>1011.8268746854554</v>
      </c>
      <c r="BG403" s="20">
        <f t="shared" si="703"/>
        <v>1.1184481358270564E-2</v>
      </c>
      <c r="BH403" s="26">
        <v>64862</v>
      </c>
      <c r="BI403">
        <f t="shared" si="665"/>
        <v>99</v>
      </c>
      <c r="BJ403" s="4">
        <v>139541</v>
      </c>
      <c r="BK403">
        <f t="shared" si="666"/>
        <v>137</v>
      </c>
      <c r="BL403" s="4">
        <v>104223</v>
      </c>
      <c r="BM403">
        <f t="shared" si="704"/>
        <v>107</v>
      </c>
      <c r="BN403" s="4">
        <v>42173</v>
      </c>
      <c r="BO403">
        <f t="shared" si="705"/>
        <v>42</v>
      </c>
      <c r="BP403" s="4">
        <v>8717</v>
      </c>
      <c r="BQ403">
        <f t="shared" si="706"/>
        <v>10</v>
      </c>
      <c r="BR403" s="8">
        <v>31</v>
      </c>
      <c r="BS403" s="15">
        <f t="shared" si="707"/>
        <v>0</v>
      </c>
      <c r="BT403" s="8">
        <v>270</v>
      </c>
      <c r="BU403" s="15">
        <f t="shared" si="708"/>
        <v>0</v>
      </c>
      <c r="BV403" s="8">
        <v>1226</v>
      </c>
      <c r="BW403" s="15">
        <f t="shared" si="709"/>
        <v>2</v>
      </c>
      <c r="BX403" s="8">
        <v>2996</v>
      </c>
      <c r="BY403" s="15">
        <f t="shared" si="710"/>
        <v>1</v>
      </c>
      <c r="BZ403" s="13">
        <v>1654</v>
      </c>
      <c r="CA403" s="16">
        <f t="shared" si="711"/>
        <v>1</v>
      </c>
    </row>
    <row r="404" spans="1:79" x14ac:dyDescent="0.2">
      <c r="A404" s="1">
        <v>44301</v>
      </c>
      <c r="B404">
        <v>44301</v>
      </c>
      <c r="C404" s="4">
        <v>359830</v>
      </c>
      <c r="D404">
        <f t="shared" si="661"/>
        <v>314</v>
      </c>
      <c r="E404" s="4">
        <v>6183</v>
      </c>
      <c r="F404">
        <f t="shared" si="662"/>
        <v>6</v>
      </c>
      <c r="G404" s="4">
        <v>349718</v>
      </c>
      <c r="H404">
        <f t="shared" si="663"/>
        <v>400</v>
      </c>
      <c r="I404">
        <f t="shared" si="660"/>
        <v>3929</v>
      </c>
      <c r="J404">
        <f t="shared" si="715"/>
        <v>-92</v>
      </c>
      <c r="K404">
        <f t="shared" si="712"/>
        <v>1.7183114248395075E-2</v>
      </c>
      <c r="L404">
        <f t="shared" si="667"/>
        <v>0.97189784064697216</v>
      </c>
      <c r="M404">
        <f t="shared" si="668"/>
        <v>1.0919045104632744E-2</v>
      </c>
      <c r="N404">
        <f t="shared" si="669"/>
        <v>8.7263429953033376E-4</v>
      </c>
      <c r="O404">
        <f t="shared" si="713"/>
        <v>9.7040271712760793E-4</v>
      </c>
      <c r="P404">
        <f t="shared" si="670"/>
        <v>1.1437787016967957E-3</v>
      </c>
      <c r="Q404">
        <f t="shared" si="671"/>
        <v>-2.3415627386103335E-2</v>
      </c>
      <c r="R404">
        <f t="shared" si="672"/>
        <v>90546.049320583785</v>
      </c>
      <c r="S404">
        <f t="shared" si="714"/>
        <v>1555.8631102164065</v>
      </c>
      <c r="T404">
        <f t="shared" si="673"/>
        <v>88001.509813789628</v>
      </c>
      <c r="U404">
        <f t="shared" si="674"/>
        <v>988.67639657775533</v>
      </c>
      <c r="V404" s="4">
        <v>2272867</v>
      </c>
      <c r="W404">
        <f t="shared" si="675"/>
        <v>10840</v>
      </c>
      <c r="X404">
        <f t="shared" si="676"/>
        <v>1756</v>
      </c>
      <c r="Y404" s="20">
        <f t="shared" si="677"/>
        <v>571934.32310015091</v>
      </c>
      <c r="Z404" s="4">
        <v>1909487</v>
      </c>
      <c r="AA404">
        <f t="shared" si="678"/>
        <v>10526</v>
      </c>
      <c r="AB404" s="17">
        <f t="shared" si="679"/>
        <v>0.8401226292607531</v>
      </c>
      <c r="AC404" s="16">
        <f t="shared" si="680"/>
        <v>1837</v>
      </c>
      <c r="AD404">
        <f t="shared" si="681"/>
        <v>363380</v>
      </c>
      <c r="AE404">
        <f t="shared" si="682"/>
        <v>314</v>
      </c>
      <c r="AF404" s="17">
        <f t="shared" si="683"/>
        <v>0.15987737073924696</v>
      </c>
      <c r="AG404" s="16">
        <f t="shared" si="684"/>
        <v>-81</v>
      </c>
      <c r="AH404" s="20">
        <f t="shared" si="685"/>
        <v>2.8966789667896679E-2</v>
      </c>
      <c r="AI404" s="20">
        <f t="shared" si="686"/>
        <v>91439.355812783091</v>
      </c>
      <c r="AJ404" s="4">
        <v>3279</v>
      </c>
      <c r="AK404">
        <f t="shared" si="687"/>
        <v>-68</v>
      </c>
      <c r="AL404">
        <f t="shared" si="688"/>
        <v>-2.0316701523752645E-2</v>
      </c>
      <c r="AM404" s="20">
        <f t="shared" si="689"/>
        <v>825.11323603422238</v>
      </c>
      <c r="AN404" s="20">
        <f t="shared" si="690"/>
        <v>9.1126365228024336E-3</v>
      </c>
      <c r="AO404" s="4">
        <v>204</v>
      </c>
      <c r="AP404">
        <f t="shared" si="658"/>
        <v>-5</v>
      </c>
      <c r="AQ404">
        <f t="shared" si="659"/>
        <v>-2.3923444976076569E-2</v>
      </c>
      <c r="AR404" s="20">
        <f t="shared" si="691"/>
        <v>51.333668847508804</v>
      </c>
      <c r="AS404" s="4">
        <v>389</v>
      </c>
      <c r="AT404">
        <f t="shared" si="692"/>
        <v>-15</v>
      </c>
      <c r="AU404">
        <f t="shared" si="693"/>
        <v>-3.7128712871287162E-2</v>
      </c>
      <c r="AV404" s="20">
        <f t="shared" si="694"/>
        <v>97.886260694514334</v>
      </c>
      <c r="AW404" s="30">
        <f t="shared" si="695"/>
        <v>1.0810660589722924E-3</v>
      </c>
      <c r="AX404" s="4">
        <v>57</v>
      </c>
      <c r="AY404">
        <f t="shared" si="696"/>
        <v>-4</v>
      </c>
      <c r="AZ404">
        <f t="shared" si="697"/>
        <v>-6.557377049180324E-2</v>
      </c>
      <c r="BA404" s="20">
        <f t="shared" si="698"/>
        <v>14.343231001509814</v>
      </c>
      <c r="BB404" s="30">
        <f t="shared" si="699"/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 t="shared" si="700"/>
        <v>-92</v>
      </c>
      <c r="BE404" s="30">
        <f t="shared" si="701"/>
        <v>-2.2879880626709759E-2</v>
      </c>
      <c r="BF404" s="20">
        <f t="shared" si="702"/>
        <v>988.67639657775533</v>
      </c>
      <c r="BG404" s="20">
        <f t="shared" si="703"/>
        <v>1.0919045104632744E-2</v>
      </c>
      <c r="BH404" s="26">
        <v>64931</v>
      </c>
      <c r="BI404">
        <f t="shared" si="665"/>
        <v>69</v>
      </c>
      <c r="BJ404" s="4">
        <v>139658</v>
      </c>
      <c r="BK404">
        <f t="shared" si="666"/>
        <v>117</v>
      </c>
      <c r="BL404" s="4">
        <v>104318</v>
      </c>
      <c r="BM404">
        <f t="shared" si="704"/>
        <v>95</v>
      </c>
      <c r="BN404" s="4">
        <v>42202</v>
      </c>
      <c r="BO404">
        <f t="shared" si="705"/>
        <v>29</v>
      </c>
      <c r="BP404" s="4">
        <v>8721</v>
      </c>
      <c r="BQ404">
        <f t="shared" si="706"/>
        <v>4</v>
      </c>
      <c r="BR404" s="8">
        <v>31</v>
      </c>
      <c r="BS404" s="15">
        <f t="shared" si="707"/>
        <v>0</v>
      </c>
      <c r="BT404" s="8">
        <v>272</v>
      </c>
      <c r="BU404" s="15">
        <f t="shared" si="708"/>
        <v>2</v>
      </c>
      <c r="BV404" s="8">
        <v>1228</v>
      </c>
      <c r="BW404" s="15">
        <f t="shared" si="709"/>
        <v>2</v>
      </c>
      <c r="BX404" s="8">
        <v>2997</v>
      </c>
      <c r="BY404" s="15">
        <f t="shared" si="710"/>
        <v>1</v>
      </c>
      <c r="BZ404" s="13">
        <v>1655</v>
      </c>
      <c r="CA404" s="16">
        <f t="shared" si="711"/>
        <v>1</v>
      </c>
    </row>
    <row r="405" spans="1:79" x14ac:dyDescent="0.2">
      <c r="A405" s="1">
        <v>44302</v>
      </c>
      <c r="B405">
        <v>44302</v>
      </c>
      <c r="C405" s="4">
        <v>360249</v>
      </c>
      <c r="D405">
        <f t="shared" si="661"/>
        <v>419</v>
      </c>
      <c r="E405" s="4">
        <v>6185</v>
      </c>
      <c r="F405">
        <f t="shared" si="662"/>
        <v>2</v>
      </c>
      <c r="G405" s="4">
        <v>350134</v>
      </c>
      <c r="H405">
        <f t="shared" si="663"/>
        <v>416</v>
      </c>
      <c r="I405">
        <f t="shared" si="660"/>
        <v>3930</v>
      </c>
      <c r="J405">
        <f t="shared" si="715"/>
        <v>1</v>
      </c>
      <c r="K405">
        <f t="shared" si="712"/>
        <v>1.7168680551507429E-2</v>
      </c>
      <c r="L405">
        <f t="shared" si="667"/>
        <v>0.97192219825731652</v>
      </c>
      <c r="M405">
        <f t="shared" si="668"/>
        <v>1.0909121191176104E-2</v>
      </c>
      <c r="N405">
        <f t="shared" si="669"/>
        <v>1.1630844221635591E-3</v>
      </c>
      <c r="O405">
        <f t="shared" si="713"/>
        <v>3.2336297493936947E-4</v>
      </c>
      <c r="P405">
        <f t="shared" si="670"/>
        <v>1.188116549663843E-3</v>
      </c>
      <c r="Q405">
        <f t="shared" si="671"/>
        <v>2.544529262086514E-4</v>
      </c>
      <c r="R405">
        <f t="shared" si="672"/>
        <v>90651.48465022647</v>
      </c>
      <c r="S405">
        <f t="shared" si="714"/>
        <v>1556.3663814796175</v>
      </c>
      <c r="T405">
        <f t="shared" si="673"/>
        <v>88106.190236537484</v>
      </c>
      <c r="U405">
        <f t="shared" si="674"/>
        <v>988.92803220936082</v>
      </c>
      <c r="V405" s="4">
        <v>2283594</v>
      </c>
      <c r="W405">
        <f t="shared" si="675"/>
        <v>10727</v>
      </c>
      <c r="X405">
        <f t="shared" si="676"/>
        <v>-113</v>
      </c>
      <c r="Y405" s="20">
        <f t="shared" si="677"/>
        <v>574633.61852038244</v>
      </c>
      <c r="Z405" s="4">
        <v>1919795</v>
      </c>
      <c r="AA405">
        <f t="shared" si="678"/>
        <v>10308</v>
      </c>
      <c r="AB405" s="17">
        <f t="shared" si="679"/>
        <v>0.84069015770754341</v>
      </c>
      <c r="AC405" s="16">
        <f t="shared" si="680"/>
        <v>-218</v>
      </c>
      <c r="AD405">
        <f t="shared" si="681"/>
        <v>363799</v>
      </c>
      <c r="AE405">
        <f t="shared" si="682"/>
        <v>419</v>
      </c>
      <c r="AF405" s="17">
        <f t="shared" si="683"/>
        <v>0.15930984229245654</v>
      </c>
      <c r="AG405" s="16">
        <f t="shared" si="684"/>
        <v>105</v>
      </c>
      <c r="AH405" s="20">
        <f t="shared" si="685"/>
        <v>3.9060315092756592E-2</v>
      </c>
      <c r="AI405" s="20">
        <f t="shared" si="686"/>
        <v>91544.791142425762</v>
      </c>
      <c r="AJ405" s="4">
        <v>3365</v>
      </c>
      <c r="AK405">
        <f t="shared" si="687"/>
        <v>86</v>
      </c>
      <c r="AL405">
        <f t="shared" si="688"/>
        <v>2.622750838670318E-2</v>
      </c>
      <c r="AM405" s="20">
        <f t="shared" si="689"/>
        <v>846.75390035228986</v>
      </c>
      <c r="AN405" s="20">
        <f t="shared" si="690"/>
        <v>9.3407615288314469E-3</v>
      </c>
      <c r="AO405" s="4">
        <v>211</v>
      </c>
      <c r="AP405">
        <f t="shared" si="658"/>
        <v>7</v>
      </c>
      <c r="AQ405">
        <f t="shared" si="659"/>
        <v>3.4313725490196179E-2</v>
      </c>
      <c r="AR405" s="20">
        <f t="shared" si="691"/>
        <v>53.095118268746852</v>
      </c>
      <c r="AS405" s="4">
        <v>297</v>
      </c>
      <c r="AT405">
        <f t="shared" si="692"/>
        <v>-92</v>
      </c>
      <c r="AU405">
        <f t="shared" si="693"/>
        <v>-0.23650385604113111</v>
      </c>
      <c r="AV405" s="20">
        <f t="shared" si="694"/>
        <v>74.735782586814295</v>
      </c>
      <c r="AW405" s="30">
        <f t="shared" si="695"/>
        <v>8.2442976940949174E-4</v>
      </c>
      <c r="AX405" s="4">
        <v>57</v>
      </c>
      <c r="AY405">
        <f t="shared" si="696"/>
        <v>0</v>
      </c>
      <c r="AZ405">
        <f t="shared" si="697"/>
        <v>0</v>
      </c>
      <c r="BA405" s="20">
        <f t="shared" si="698"/>
        <v>14.343231001509814</v>
      </c>
      <c r="BB405" s="30">
        <f t="shared" si="699"/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 t="shared" si="700"/>
        <v>1</v>
      </c>
      <c r="BE405" s="30">
        <f t="shared" si="701"/>
        <v>2.5451768897943872E-4</v>
      </c>
      <c r="BF405" s="20">
        <f t="shared" si="702"/>
        <v>988.92803220936082</v>
      </c>
      <c r="BG405" s="20">
        <f t="shared" si="703"/>
        <v>1.0909121191176104E-2</v>
      </c>
      <c r="BH405" s="26">
        <v>65028</v>
      </c>
      <c r="BI405">
        <f t="shared" si="665"/>
        <v>97</v>
      </c>
      <c r="BJ405" s="4">
        <v>139808</v>
      </c>
      <c r="BK405">
        <f t="shared" si="666"/>
        <v>150</v>
      </c>
      <c r="BL405" s="4">
        <v>104444</v>
      </c>
      <c r="BM405">
        <f t="shared" si="704"/>
        <v>126</v>
      </c>
      <c r="BN405" s="4">
        <v>42236</v>
      </c>
      <c r="BO405">
        <f t="shared" si="705"/>
        <v>34</v>
      </c>
      <c r="BP405" s="4">
        <v>8733</v>
      </c>
      <c r="BQ405">
        <f t="shared" si="706"/>
        <v>12</v>
      </c>
      <c r="BR405" s="8">
        <v>31</v>
      </c>
      <c r="BS405" s="15">
        <f t="shared" si="707"/>
        <v>0</v>
      </c>
      <c r="BT405" s="8">
        <v>272</v>
      </c>
      <c r="BU405" s="15">
        <f t="shared" si="708"/>
        <v>0</v>
      </c>
      <c r="BV405" s="8">
        <v>1228</v>
      </c>
      <c r="BW405" s="15">
        <f t="shared" si="709"/>
        <v>0</v>
      </c>
      <c r="BX405" s="8">
        <v>2997</v>
      </c>
      <c r="BY405" s="15">
        <f t="shared" si="710"/>
        <v>0</v>
      </c>
      <c r="BZ405" s="13">
        <v>1657</v>
      </c>
      <c r="CA405" s="16">
        <f t="shared" si="711"/>
        <v>2</v>
      </c>
    </row>
    <row r="406" spans="1:79" x14ac:dyDescent="0.2">
      <c r="A406" s="1">
        <v>44303</v>
      </c>
      <c r="B406">
        <v>44303</v>
      </c>
      <c r="C406" s="4">
        <v>360597</v>
      </c>
      <c r="D406">
        <f t="shared" si="661"/>
        <v>348</v>
      </c>
      <c r="E406" s="4">
        <v>6187</v>
      </c>
      <c r="F406">
        <f t="shared" si="662"/>
        <v>2</v>
      </c>
      <c r="G406" s="4">
        <v>350347</v>
      </c>
      <c r="H406">
        <f t="shared" si="663"/>
        <v>213</v>
      </c>
      <c r="I406">
        <f t="shared" si="660"/>
        <v>4063</v>
      </c>
      <c r="J406">
        <f t="shared" si="715"/>
        <v>133</v>
      </c>
      <c r="K406">
        <f t="shared" si="712"/>
        <v>1.7157657994936175E-2</v>
      </c>
      <c r="L406">
        <f t="shared" si="667"/>
        <v>0.97157491604200807</v>
      </c>
      <c r="M406">
        <f t="shared" si="668"/>
        <v>1.1267425963055711E-2</v>
      </c>
      <c r="N406">
        <f t="shared" si="669"/>
        <v>9.6506626511035868E-4</v>
      </c>
      <c r="O406">
        <f t="shared" si="713"/>
        <v>3.2325844512687892E-4</v>
      </c>
      <c r="P406">
        <f t="shared" si="670"/>
        <v>6.0796867106040577E-4</v>
      </c>
      <c r="Q406">
        <f t="shared" si="671"/>
        <v>3.2734432685207975E-2</v>
      </c>
      <c r="R406">
        <f t="shared" si="672"/>
        <v>90739.053850025157</v>
      </c>
      <c r="S406">
        <f t="shared" si="714"/>
        <v>1556.8696527428283</v>
      </c>
      <c r="T406">
        <f t="shared" si="673"/>
        <v>88159.78862606945</v>
      </c>
      <c r="U406">
        <f t="shared" si="674"/>
        <v>1022.3955712128837</v>
      </c>
      <c r="V406" s="4">
        <v>2292939</v>
      </c>
      <c r="W406">
        <f t="shared" si="675"/>
        <v>9345</v>
      </c>
      <c r="X406">
        <f t="shared" si="676"/>
        <v>-1382</v>
      </c>
      <c r="Y406" s="20">
        <f t="shared" si="677"/>
        <v>576985.15349773527</v>
      </c>
      <c r="Z406" s="4">
        <v>1928792</v>
      </c>
      <c r="AA406">
        <f t="shared" si="678"/>
        <v>8997</v>
      </c>
      <c r="AB406" s="17">
        <f t="shared" si="679"/>
        <v>0.84118766351830554</v>
      </c>
      <c r="AC406" s="16">
        <f t="shared" si="680"/>
        <v>-1311</v>
      </c>
      <c r="AD406">
        <f t="shared" si="681"/>
        <v>364147</v>
      </c>
      <c r="AE406">
        <f t="shared" si="682"/>
        <v>348</v>
      </c>
      <c r="AF406" s="17">
        <f t="shared" si="683"/>
        <v>0.15881233648169446</v>
      </c>
      <c r="AG406" s="16">
        <f t="shared" si="684"/>
        <v>-71</v>
      </c>
      <c r="AH406" s="20">
        <f t="shared" si="685"/>
        <v>3.723916532905297E-2</v>
      </c>
      <c r="AI406" s="20">
        <f t="shared" si="686"/>
        <v>91632.360342224449</v>
      </c>
      <c r="AJ406" s="4">
        <v>3478</v>
      </c>
      <c r="AK406">
        <f t="shared" si="687"/>
        <v>113</v>
      </c>
      <c r="AL406">
        <f t="shared" si="688"/>
        <v>3.3580980683506789E-2</v>
      </c>
      <c r="AM406" s="20">
        <f t="shared" si="689"/>
        <v>875.18872672370401</v>
      </c>
      <c r="AN406" s="20">
        <f t="shared" si="690"/>
        <v>9.6451162932581248E-3</v>
      </c>
      <c r="AO406" s="4">
        <v>211</v>
      </c>
      <c r="AP406">
        <f t="shared" ref="AP406:AP469" si="716">AO406-AO405</f>
        <v>0</v>
      </c>
      <c r="AQ406">
        <f t="shared" ref="AQ406:AQ469" si="717">IFERROR(AO406/AO405,0)-1</f>
        <v>0</v>
      </c>
      <c r="AR406" s="20">
        <f t="shared" si="691"/>
        <v>53.095118268746852</v>
      </c>
      <c r="AS406" s="4">
        <v>317</v>
      </c>
      <c r="AT406">
        <f t="shared" si="692"/>
        <v>20</v>
      </c>
      <c r="AU406">
        <f t="shared" si="693"/>
        <v>6.7340067340067256E-2</v>
      </c>
      <c r="AV406" s="20">
        <f t="shared" si="694"/>
        <v>79.768495218922993</v>
      </c>
      <c r="AW406" s="30">
        <f t="shared" si="695"/>
        <v>8.7909771850570027E-4</v>
      </c>
      <c r="AX406" s="4">
        <v>57</v>
      </c>
      <c r="AY406">
        <f t="shared" si="696"/>
        <v>0</v>
      </c>
      <c r="AZ406">
        <f t="shared" si="697"/>
        <v>0</v>
      </c>
      <c r="BA406" s="20">
        <f t="shared" si="698"/>
        <v>14.343231001509814</v>
      </c>
      <c r="BB406" s="30">
        <f t="shared" si="699"/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 t="shared" si="700"/>
        <v>133</v>
      </c>
      <c r="BE406" s="30">
        <f t="shared" si="701"/>
        <v>3.3842239185750689E-2</v>
      </c>
      <c r="BF406" s="20">
        <f t="shared" si="702"/>
        <v>1022.3955712128837</v>
      </c>
      <c r="BG406" s="20">
        <f t="shared" si="703"/>
        <v>1.1267425963055711E-2</v>
      </c>
      <c r="BH406" s="26">
        <v>65109</v>
      </c>
      <c r="BI406">
        <f t="shared" si="665"/>
        <v>81</v>
      </c>
      <c r="BJ406" s="4">
        <v>139931</v>
      </c>
      <c r="BK406">
        <f t="shared" si="666"/>
        <v>123</v>
      </c>
      <c r="BL406" s="4">
        <v>104539</v>
      </c>
      <c r="BM406">
        <f t="shared" si="704"/>
        <v>95</v>
      </c>
      <c r="BN406" s="4">
        <v>42280</v>
      </c>
      <c r="BO406">
        <f t="shared" si="705"/>
        <v>44</v>
      </c>
      <c r="BP406" s="4">
        <v>8738</v>
      </c>
      <c r="BQ406">
        <f t="shared" si="706"/>
        <v>5</v>
      </c>
      <c r="BR406" s="8">
        <v>31</v>
      </c>
      <c r="BS406" s="15">
        <f t="shared" si="707"/>
        <v>0</v>
      </c>
      <c r="BT406" s="8">
        <v>272</v>
      </c>
      <c r="BU406" s="15">
        <f t="shared" si="708"/>
        <v>0</v>
      </c>
      <c r="BV406" s="8">
        <v>1228</v>
      </c>
      <c r="BW406" s="15">
        <f t="shared" si="709"/>
        <v>0</v>
      </c>
      <c r="BX406" s="8">
        <v>2998</v>
      </c>
      <c r="BY406" s="15">
        <f t="shared" si="710"/>
        <v>1</v>
      </c>
      <c r="BZ406" s="13">
        <v>1658</v>
      </c>
      <c r="CA406" s="16">
        <f t="shared" si="711"/>
        <v>1</v>
      </c>
    </row>
    <row r="407" spans="1:79" x14ac:dyDescent="0.2">
      <c r="A407" s="1">
        <v>44304</v>
      </c>
      <c r="B407">
        <v>44305</v>
      </c>
      <c r="C407" s="4">
        <v>360841</v>
      </c>
      <c r="D407">
        <f t="shared" si="661"/>
        <v>244</v>
      </c>
      <c r="E407" s="4">
        <v>6188</v>
      </c>
      <c r="F407">
        <f t="shared" si="662"/>
        <v>1</v>
      </c>
      <c r="G407" s="4">
        <v>350610</v>
      </c>
      <c r="H407">
        <f t="shared" si="663"/>
        <v>263</v>
      </c>
      <c r="I407">
        <f t="shared" si="660"/>
        <v>4043</v>
      </c>
      <c r="J407">
        <f t="shared" si="715"/>
        <v>-20</v>
      </c>
      <c r="K407">
        <f t="shared" si="712"/>
        <v>1.7148827322837481E-2</v>
      </c>
      <c r="L407">
        <f t="shared" si="667"/>
        <v>0.97164679180026658</v>
      </c>
      <c r="M407">
        <f t="shared" si="668"/>
        <v>1.1204380876895919E-2</v>
      </c>
      <c r="N407">
        <f t="shared" si="669"/>
        <v>6.7619810387400546E-4</v>
      </c>
      <c r="O407">
        <f t="shared" si="713"/>
        <v>1.6160310277957336E-4</v>
      </c>
      <c r="P407">
        <f t="shared" si="670"/>
        <v>7.5012121730697924E-4</v>
      </c>
      <c r="Q407">
        <f t="shared" si="671"/>
        <v>-4.9468216670789022E-3</v>
      </c>
      <c r="R407">
        <f t="shared" si="672"/>
        <v>90800.45294413688</v>
      </c>
      <c r="S407">
        <f t="shared" si="714"/>
        <v>1557.1212883744338</v>
      </c>
      <c r="T407">
        <f t="shared" si="673"/>
        <v>88225.968797181675</v>
      </c>
      <c r="U407">
        <f t="shared" si="674"/>
        <v>1017.362858580775</v>
      </c>
      <c r="V407" s="4">
        <v>2299031</v>
      </c>
      <c r="W407">
        <f t="shared" si="675"/>
        <v>6092</v>
      </c>
      <c r="X407">
        <f t="shared" si="676"/>
        <v>-3253</v>
      </c>
      <c r="Y407" s="20">
        <f t="shared" si="677"/>
        <v>578518.11776547553</v>
      </c>
      <c r="Z407" s="4">
        <v>1934640</v>
      </c>
      <c r="AA407">
        <f t="shared" si="678"/>
        <v>5848</v>
      </c>
      <c r="AB407" s="17">
        <f t="shared" si="679"/>
        <v>0.8415023546876923</v>
      </c>
      <c r="AC407" s="16">
        <f t="shared" si="680"/>
        <v>-3149</v>
      </c>
      <c r="AD407">
        <f t="shared" si="681"/>
        <v>364391</v>
      </c>
      <c r="AE407">
        <f t="shared" si="682"/>
        <v>244</v>
      </c>
      <c r="AF407" s="17">
        <f t="shared" si="683"/>
        <v>0.15849764531230767</v>
      </c>
      <c r="AG407" s="16">
        <f t="shared" si="684"/>
        <v>-104</v>
      </c>
      <c r="AH407" s="20">
        <f t="shared" si="685"/>
        <v>4.0052527905449768E-2</v>
      </c>
      <c r="AI407" s="20">
        <f t="shared" si="686"/>
        <v>91693.759436336186</v>
      </c>
      <c r="AJ407" s="4">
        <v>3470</v>
      </c>
      <c r="AK407">
        <f t="shared" si="687"/>
        <v>-8</v>
      </c>
      <c r="AL407">
        <f t="shared" si="688"/>
        <v>-2.3001725129384587E-3</v>
      </c>
      <c r="AM407" s="20">
        <f t="shared" si="689"/>
        <v>873.1756416708605</v>
      </c>
      <c r="AN407" s="20">
        <f t="shared" si="690"/>
        <v>9.6164238542737653E-3</v>
      </c>
      <c r="AO407" s="4">
        <v>205</v>
      </c>
      <c r="AP407">
        <f t="shared" si="716"/>
        <v>-6</v>
      </c>
      <c r="AQ407">
        <f t="shared" si="717"/>
        <v>-2.8436018957345932E-2</v>
      </c>
      <c r="AR407" s="20">
        <f t="shared" si="691"/>
        <v>51.585304479114242</v>
      </c>
      <c r="AS407" s="4">
        <v>313</v>
      </c>
      <c r="AT407">
        <f t="shared" si="692"/>
        <v>-4</v>
      </c>
      <c r="AU407">
        <f t="shared" si="693"/>
        <v>-1.2618296529968487E-2</v>
      </c>
      <c r="AV407" s="20">
        <f t="shared" si="694"/>
        <v>78.761952692501254</v>
      </c>
      <c r="AW407" s="30">
        <f t="shared" si="695"/>
        <v>8.6741805947772007E-4</v>
      </c>
      <c r="AX407" s="4">
        <v>55</v>
      </c>
      <c r="AY407">
        <f t="shared" si="696"/>
        <v>-2</v>
      </c>
      <c r="AZ407">
        <f t="shared" si="697"/>
        <v>-3.5087719298245612E-2</v>
      </c>
      <c r="BA407" s="20">
        <f t="shared" si="698"/>
        <v>13.839959738298942</v>
      </c>
      <c r="BB407" s="30">
        <f t="shared" si="699"/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 t="shared" si="700"/>
        <v>-20</v>
      </c>
      <c r="BE407" s="30">
        <f t="shared" si="701"/>
        <v>-4.9224710804823824E-3</v>
      </c>
      <c r="BF407" s="20">
        <f t="shared" si="702"/>
        <v>1017.362858580775</v>
      </c>
      <c r="BG407" s="20">
        <f t="shared" si="703"/>
        <v>1.1204380876895919E-2</v>
      </c>
      <c r="BH407" s="26">
        <v>65175</v>
      </c>
      <c r="BI407">
        <f t="shared" si="665"/>
        <v>66</v>
      </c>
      <c r="BJ407" s="4">
        <v>140019</v>
      </c>
      <c r="BK407">
        <f t="shared" si="666"/>
        <v>88</v>
      </c>
      <c r="BL407" s="4">
        <v>104596</v>
      </c>
      <c r="BM407">
        <f t="shared" si="704"/>
        <v>57</v>
      </c>
      <c r="BN407" s="4">
        <v>42310</v>
      </c>
      <c r="BO407">
        <f t="shared" si="705"/>
        <v>30</v>
      </c>
      <c r="BP407" s="4">
        <v>8741</v>
      </c>
      <c r="BQ407">
        <f t="shared" si="706"/>
        <v>3</v>
      </c>
      <c r="BR407" s="8">
        <v>31</v>
      </c>
      <c r="BS407" s="15">
        <f t="shared" si="707"/>
        <v>0</v>
      </c>
      <c r="BT407" s="8">
        <v>272</v>
      </c>
      <c r="BU407" s="15">
        <f t="shared" si="708"/>
        <v>0</v>
      </c>
      <c r="BV407" s="8">
        <v>1228</v>
      </c>
      <c r="BW407" s="15">
        <f t="shared" si="709"/>
        <v>0</v>
      </c>
      <c r="BX407" s="8">
        <v>2999</v>
      </c>
      <c r="BY407" s="15">
        <f t="shared" si="710"/>
        <v>1</v>
      </c>
      <c r="BZ407" s="13">
        <v>1658</v>
      </c>
      <c r="CA407" s="16">
        <f t="shared" si="711"/>
        <v>0</v>
      </c>
    </row>
    <row r="408" spans="1:79" x14ac:dyDescent="0.2">
      <c r="A408" s="1">
        <v>44305</v>
      </c>
      <c r="B408">
        <v>44306</v>
      </c>
      <c r="C408" s="4">
        <v>361044</v>
      </c>
      <c r="D408">
        <f t="shared" si="661"/>
        <v>203</v>
      </c>
      <c r="E408" s="4">
        <v>6189</v>
      </c>
      <c r="F408">
        <f t="shared" si="662"/>
        <v>1</v>
      </c>
      <c r="G408" s="4">
        <v>350835</v>
      </c>
      <c r="H408">
        <f t="shared" si="663"/>
        <v>225</v>
      </c>
      <c r="I408">
        <f t="shared" ref="I408:I471" si="718">+IFERROR(C408-E408-G408,"")</f>
        <v>4020</v>
      </c>
      <c r="J408">
        <f t="shared" si="715"/>
        <v>-23</v>
      </c>
      <c r="K408">
        <f t="shared" si="712"/>
        <v>1.7141954997174861E-2</v>
      </c>
      <c r="L408">
        <f t="shared" si="667"/>
        <v>0.97172366802938148</v>
      </c>
      <c r="M408">
        <f t="shared" si="668"/>
        <v>1.1134376973443679E-2</v>
      </c>
      <c r="N408">
        <f t="shared" si="669"/>
        <v>5.6225833970374804E-4</v>
      </c>
      <c r="O408">
        <f t="shared" si="713"/>
        <v>1.6157699143641945E-4</v>
      </c>
      <c r="P408">
        <f t="shared" si="670"/>
        <v>6.4132711958613019E-4</v>
      </c>
      <c r="Q408">
        <f t="shared" si="671"/>
        <v>-5.7213930348258705E-3</v>
      </c>
      <c r="R408">
        <f t="shared" si="672"/>
        <v>90851.534977352785</v>
      </c>
      <c r="S408">
        <f t="shared" si="714"/>
        <v>1557.3729240060393</v>
      </c>
      <c r="T408">
        <f t="shared" si="673"/>
        <v>88282.586814292896</v>
      </c>
      <c r="U408">
        <f t="shared" si="674"/>
        <v>1011.5752390538499</v>
      </c>
      <c r="V408" s="4">
        <v>2303585</v>
      </c>
      <c r="W408">
        <f t="shared" si="675"/>
        <v>4554</v>
      </c>
      <c r="X408">
        <f t="shared" si="676"/>
        <v>-1538</v>
      </c>
      <c r="Y408" s="20">
        <f t="shared" si="677"/>
        <v>579664.06643180677</v>
      </c>
      <c r="Z408" s="4">
        <v>1938991</v>
      </c>
      <c r="AA408">
        <f t="shared" si="678"/>
        <v>4351</v>
      </c>
      <c r="AB408" s="17">
        <f t="shared" si="679"/>
        <v>0.84172756811665295</v>
      </c>
      <c r="AC408" s="16">
        <f t="shared" si="680"/>
        <v>-1497</v>
      </c>
      <c r="AD408">
        <f t="shared" si="681"/>
        <v>364594</v>
      </c>
      <c r="AE408">
        <f t="shared" si="682"/>
        <v>203</v>
      </c>
      <c r="AF408" s="17">
        <f t="shared" si="683"/>
        <v>0.15827243188334705</v>
      </c>
      <c r="AG408" s="16">
        <f t="shared" si="684"/>
        <v>-41</v>
      </c>
      <c r="AH408" s="20">
        <f t="shared" si="685"/>
        <v>4.4576196750109792E-2</v>
      </c>
      <c r="AI408" s="20">
        <f t="shared" si="686"/>
        <v>91744.841469552077</v>
      </c>
      <c r="AJ408" s="4">
        <v>3449</v>
      </c>
      <c r="AK408">
        <f t="shared" si="687"/>
        <v>-21</v>
      </c>
      <c r="AL408">
        <f t="shared" si="688"/>
        <v>-6.0518731988472574E-3</v>
      </c>
      <c r="AM408" s="20">
        <f t="shared" si="689"/>
        <v>867.89129340714646</v>
      </c>
      <c r="AN408" s="20">
        <f t="shared" si="690"/>
        <v>9.5528522839321527E-3</v>
      </c>
      <c r="AO408" s="4">
        <v>204</v>
      </c>
      <c r="AP408">
        <f t="shared" si="716"/>
        <v>-1</v>
      </c>
      <c r="AQ408">
        <f t="shared" si="717"/>
        <v>-4.8780487804878092E-3</v>
      </c>
      <c r="AR408" s="20">
        <f t="shared" si="691"/>
        <v>51.333668847508804</v>
      </c>
      <c r="AS408" s="4">
        <v>311</v>
      </c>
      <c r="AT408">
        <f t="shared" si="692"/>
        <v>-2</v>
      </c>
      <c r="AU408">
        <f t="shared" si="693"/>
        <v>-6.389776357827448E-3</v>
      </c>
      <c r="AV408" s="20">
        <f t="shared" si="694"/>
        <v>78.258681429290377</v>
      </c>
      <c r="AW408" s="30">
        <f t="shared" si="695"/>
        <v>8.6139085540820506E-4</v>
      </c>
      <c r="AX408" s="4">
        <v>56</v>
      </c>
      <c r="AY408">
        <f t="shared" si="696"/>
        <v>1</v>
      </c>
      <c r="AZ408">
        <f t="shared" si="697"/>
        <v>1.8181818181818077E-2</v>
      </c>
      <c r="BA408" s="20">
        <f t="shared" si="698"/>
        <v>14.091595369904377</v>
      </c>
      <c r="BB408" s="30">
        <f t="shared" si="699"/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 t="shared" si="700"/>
        <v>-23</v>
      </c>
      <c r="BE408" s="30">
        <f t="shared" si="701"/>
        <v>-5.6888449171407229E-3</v>
      </c>
      <c r="BF408" s="20">
        <f t="shared" si="702"/>
        <v>1011.5752390538499</v>
      </c>
      <c r="BG408" s="20">
        <f t="shared" si="703"/>
        <v>1.1134376973443679E-2</v>
      </c>
      <c r="BH408" s="26">
        <v>65223</v>
      </c>
      <c r="BI408">
        <f t="shared" si="665"/>
        <v>48</v>
      </c>
      <c r="BJ408" s="4">
        <v>140091</v>
      </c>
      <c r="BK408">
        <f t="shared" si="666"/>
        <v>72</v>
      </c>
      <c r="BL408" s="4">
        <v>104650</v>
      </c>
      <c r="BM408">
        <f t="shared" si="704"/>
        <v>54</v>
      </c>
      <c r="BN408" s="4">
        <v>42333</v>
      </c>
      <c r="BO408">
        <f t="shared" si="705"/>
        <v>23</v>
      </c>
      <c r="BP408" s="4">
        <v>8747</v>
      </c>
      <c r="BQ408">
        <f t="shared" si="706"/>
        <v>6</v>
      </c>
      <c r="BR408" s="8">
        <v>31</v>
      </c>
      <c r="BS408" s="15">
        <f t="shared" si="707"/>
        <v>0</v>
      </c>
      <c r="BT408" s="8">
        <v>272</v>
      </c>
      <c r="BU408" s="15">
        <f t="shared" si="708"/>
        <v>0</v>
      </c>
      <c r="BV408" s="8">
        <v>1228</v>
      </c>
      <c r="BW408" s="15">
        <f t="shared" si="709"/>
        <v>0</v>
      </c>
      <c r="BX408" s="8">
        <v>3000</v>
      </c>
      <c r="BY408" s="15">
        <f t="shared" si="710"/>
        <v>1</v>
      </c>
      <c r="BZ408" s="13">
        <v>1658</v>
      </c>
      <c r="CA408" s="16">
        <f t="shared" si="711"/>
        <v>0</v>
      </c>
    </row>
    <row r="409" spans="1:79" x14ac:dyDescent="0.2">
      <c r="A409" s="1">
        <v>44306</v>
      </c>
      <c r="B409">
        <v>44307</v>
      </c>
      <c r="C409" s="4">
        <v>361319</v>
      </c>
      <c r="D409">
        <f t="shared" ref="D409:D472" si="719">IFERROR(C409-C408,"")</f>
        <v>275</v>
      </c>
      <c r="E409" s="4">
        <v>6192</v>
      </c>
      <c r="F409">
        <f t="shared" ref="F409:F472" si="720">E409-E408</f>
        <v>3</v>
      </c>
      <c r="G409" s="4">
        <v>351228</v>
      </c>
      <c r="H409">
        <f t="shared" ref="H409:H472" si="721">G409-G408</f>
        <v>393</v>
      </c>
      <c r="I409">
        <f t="shared" si="718"/>
        <v>3899</v>
      </c>
      <c r="J409">
        <f t="shared" si="715"/>
        <v>-121</v>
      </c>
      <c r="K409">
        <f t="shared" si="712"/>
        <v>1.7137211162435412E-2</v>
      </c>
      <c r="L409">
        <f t="shared" si="667"/>
        <v>0.97207177037465509</v>
      </c>
      <c r="M409">
        <f t="shared" si="668"/>
        <v>1.0791018462909507E-2</v>
      </c>
      <c r="N409">
        <f t="shared" si="669"/>
        <v>7.6110030194924709E-4</v>
      </c>
      <c r="O409">
        <f t="shared" si="713"/>
        <v>4.8449612403100775E-4</v>
      </c>
      <c r="P409">
        <f t="shared" si="670"/>
        <v>1.1189312924937648E-3</v>
      </c>
      <c r="Q409">
        <f t="shared" si="671"/>
        <v>-3.1033598358553474E-2</v>
      </c>
      <c r="R409">
        <f t="shared" si="672"/>
        <v>90920.734776044279</v>
      </c>
      <c r="S409">
        <f t="shared" si="714"/>
        <v>1558.1278309008555</v>
      </c>
      <c r="T409">
        <f t="shared" si="673"/>
        <v>88381.479617513833</v>
      </c>
      <c r="U409">
        <f t="shared" si="674"/>
        <v>981.12732762959229</v>
      </c>
      <c r="V409" s="4">
        <v>2312363</v>
      </c>
      <c r="W409">
        <f t="shared" si="675"/>
        <v>8778</v>
      </c>
      <c r="X409">
        <f t="shared" si="676"/>
        <v>4224</v>
      </c>
      <c r="Y409" s="20">
        <f t="shared" si="677"/>
        <v>581872.92400603928</v>
      </c>
      <c r="Z409" s="4">
        <v>1947494</v>
      </c>
      <c r="AA409">
        <f t="shared" si="678"/>
        <v>8503</v>
      </c>
      <c r="AB409" s="17">
        <f t="shared" si="679"/>
        <v>0.84220946278763331</v>
      </c>
      <c r="AC409" s="16">
        <f t="shared" si="680"/>
        <v>4152</v>
      </c>
      <c r="AD409">
        <f t="shared" si="681"/>
        <v>364869</v>
      </c>
      <c r="AE409">
        <f t="shared" si="682"/>
        <v>275</v>
      </c>
      <c r="AF409" s="17">
        <f t="shared" si="683"/>
        <v>0.15779053721236674</v>
      </c>
      <c r="AG409" s="16">
        <f t="shared" si="684"/>
        <v>72</v>
      </c>
      <c r="AH409" s="20">
        <f t="shared" si="685"/>
        <v>3.1328320802005011E-2</v>
      </c>
      <c r="AI409" s="20">
        <f t="shared" si="686"/>
        <v>91814.041268243585</v>
      </c>
      <c r="AJ409" s="4">
        <v>3315</v>
      </c>
      <c r="AK409">
        <f t="shared" si="687"/>
        <v>-134</v>
      </c>
      <c r="AL409">
        <f t="shared" si="688"/>
        <v>-3.8851841113366148E-2</v>
      </c>
      <c r="AM409" s="20">
        <f t="shared" si="689"/>
        <v>834.17211877201805</v>
      </c>
      <c r="AN409" s="20">
        <f t="shared" si="690"/>
        <v>9.1747181853154697E-3</v>
      </c>
      <c r="AO409" s="4">
        <v>207</v>
      </c>
      <c r="AP409">
        <f t="shared" si="716"/>
        <v>3</v>
      </c>
      <c r="AQ409">
        <f t="shared" si="717"/>
        <v>1.4705882352941124E-2</v>
      </c>
      <c r="AR409" s="20">
        <f t="shared" si="691"/>
        <v>52.088575742325112</v>
      </c>
      <c r="AS409" s="4">
        <v>320</v>
      </c>
      <c r="AT409">
        <f t="shared" si="692"/>
        <v>9</v>
      </c>
      <c r="AU409">
        <f t="shared" si="693"/>
        <v>2.8938906752411508E-2</v>
      </c>
      <c r="AV409" s="20">
        <f t="shared" si="694"/>
        <v>80.523402113739309</v>
      </c>
      <c r="AW409" s="30">
        <f t="shared" si="695"/>
        <v>8.8564398772276022E-4</v>
      </c>
      <c r="AX409" s="4">
        <v>57</v>
      </c>
      <c r="AY409">
        <f t="shared" si="696"/>
        <v>1</v>
      </c>
      <c r="AZ409">
        <f t="shared" si="697"/>
        <v>1.7857142857142794E-2</v>
      </c>
      <c r="BA409" s="20">
        <f t="shared" si="698"/>
        <v>14.343231001509814</v>
      </c>
      <c r="BB409" s="30">
        <f t="shared" si="699"/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 t="shared" si="700"/>
        <v>-121</v>
      </c>
      <c r="BE409" s="30">
        <f t="shared" si="701"/>
        <v>-3.0099502487562213E-2</v>
      </c>
      <c r="BF409" s="20">
        <f t="shared" si="702"/>
        <v>981.12732762959229</v>
      </c>
      <c r="BG409" s="20">
        <f t="shared" si="703"/>
        <v>1.0791018462909507E-2</v>
      </c>
      <c r="BH409" s="26">
        <v>65270</v>
      </c>
      <c r="BI409">
        <f t="shared" ref="BI409:BI472" si="722">IFERROR((BH409-BH408), 0)</f>
        <v>47</v>
      </c>
      <c r="BJ409" s="4">
        <v>140202</v>
      </c>
      <c r="BK409">
        <f t="shared" ref="BK409:BK472" si="723">IFERROR((BJ409-BJ408),0)</f>
        <v>111</v>
      </c>
      <c r="BL409" s="4">
        <v>104725</v>
      </c>
      <c r="BM409">
        <f t="shared" si="704"/>
        <v>75</v>
      </c>
      <c r="BN409" s="4">
        <v>42369</v>
      </c>
      <c r="BO409">
        <f t="shared" si="705"/>
        <v>36</v>
      </c>
      <c r="BP409" s="4">
        <v>8753</v>
      </c>
      <c r="BQ409">
        <f t="shared" si="706"/>
        <v>6</v>
      </c>
      <c r="BR409" s="8">
        <v>31</v>
      </c>
      <c r="BS409" s="15">
        <f t="shared" si="707"/>
        <v>0</v>
      </c>
      <c r="BT409" s="8">
        <v>272</v>
      </c>
      <c r="BU409" s="15">
        <f t="shared" si="708"/>
        <v>0</v>
      </c>
      <c r="BV409" s="8">
        <v>1229</v>
      </c>
      <c r="BW409" s="15">
        <f t="shared" si="709"/>
        <v>1</v>
      </c>
      <c r="BX409" s="8">
        <v>3000</v>
      </c>
      <c r="BY409" s="15">
        <f t="shared" si="710"/>
        <v>0</v>
      </c>
      <c r="BZ409" s="13">
        <v>1660</v>
      </c>
      <c r="CA409" s="16">
        <f t="shared" si="711"/>
        <v>2</v>
      </c>
    </row>
    <row r="410" spans="1:79" x14ac:dyDescent="0.2">
      <c r="A410" s="1">
        <v>44307</v>
      </c>
      <c r="B410">
        <v>44308</v>
      </c>
      <c r="C410" s="4">
        <v>361678</v>
      </c>
      <c r="D410">
        <f t="shared" si="719"/>
        <v>359</v>
      </c>
      <c r="E410" s="4">
        <v>6196</v>
      </c>
      <c r="F410">
        <f t="shared" si="720"/>
        <v>4</v>
      </c>
      <c r="G410" s="4">
        <v>351582</v>
      </c>
      <c r="H410">
        <f t="shared" si="721"/>
        <v>354</v>
      </c>
      <c r="I410">
        <f t="shared" si="718"/>
        <v>3900</v>
      </c>
      <c r="J410">
        <f t="shared" si="715"/>
        <v>1</v>
      </c>
      <c r="K410">
        <f t="shared" si="712"/>
        <v>1.7131260402899817E-2</v>
      </c>
      <c r="L410">
        <f t="shared" ref="L410:L473" si="724">+IFERROR(G410/C410,"")</f>
        <v>0.97208566736157576</v>
      </c>
      <c r="M410">
        <f t="shared" ref="M410:M473" si="725">+IFERROR(I410/C410,"")</f>
        <v>1.0783072235524417E-2</v>
      </c>
      <c r="N410">
        <f t="shared" ref="N410:N473" si="726">+IFERROR(D410/C410,"")</f>
        <v>9.9259562373160649E-4</v>
      </c>
      <c r="O410">
        <f t="shared" si="713"/>
        <v>6.4557779212395089E-4</v>
      </c>
      <c r="P410">
        <f t="shared" ref="P410:P473" si="727">+IFERROR(H410/G410,"")</f>
        <v>1.0068774851954877E-3</v>
      </c>
      <c r="Q410">
        <f t="shared" ref="Q410:Q473" si="728">+IFERROR(J410/I410,"")</f>
        <v>2.5641025641025641E-4</v>
      </c>
      <c r="R410">
        <f t="shared" ref="R410:R473" si="729">+IFERROR(C410/3.974,"")</f>
        <v>91011.071967790631</v>
      </c>
      <c r="S410">
        <f t="shared" si="714"/>
        <v>1559.1343734272773</v>
      </c>
      <c r="T410">
        <f t="shared" ref="T410:T473" si="730">+IFERROR(G410/3.974,"")</f>
        <v>88470.558631102162</v>
      </c>
      <c r="U410">
        <f t="shared" ref="U410:U473" si="731">+IFERROR(I410/3.974,"")</f>
        <v>981.37896326119778</v>
      </c>
      <c r="V410" s="4">
        <v>2321435</v>
      </c>
      <c r="W410">
        <f t="shared" ref="W410:W473" si="732">V410-V409</f>
        <v>9072</v>
      </c>
      <c r="X410">
        <f t="shared" ref="X410:X473" si="733">IFERROR(W410-W409,0)</f>
        <v>294</v>
      </c>
      <c r="Y410" s="20">
        <f t="shared" ref="Y410:Y473" si="734">IFERROR(V410/3.974,0)</f>
        <v>584155.76245596376</v>
      </c>
      <c r="Z410" s="4">
        <v>1956207</v>
      </c>
      <c r="AA410">
        <f t="shared" ref="AA410:AA473" si="735">Z410-Z409</f>
        <v>8713</v>
      </c>
      <c r="AB410" s="17">
        <f t="shared" ref="AB410:AB473" si="736">IFERROR(Z410/V410,0)</f>
        <v>0.84267145106367403</v>
      </c>
      <c r="AC410" s="16">
        <f t="shared" ref="AC410:AC473" si="737">IFERROR(AA410-AA409,0)</f>
        <v>210</v>
      </c>
      <c r="AD410">
        <f t="shared" ref="AD410:AD473" si="738">V410-Z410</f>
        <v>365228</v>
      </c>
      <c r="AE410">
        <f t="shared" ref="AE410:AE473" si="739">AD410-AD409</f>
        <v>359</v>
      </c>
      <c r="AF410" s="17">
        <f t="shared" ref="AF410:AF473" si="740">IFERROR(AD410/V410,0)</f>
        <v>0.15732854893632603</v>
      </c>
      <c r="AG410" s="16">
        <f t="shared" ref="AG410:AG473" si="741">IFERROR(AE410-AE409,0)</f>
        <v>84</v>
      </c>
      <c r="AH410" s="20">
        <f t="shared" ref="AH410:AH473" si="742">IFERROR(AE410/W410,0)</f>
        <v>3.957231040564374E-2</v>
      </c>
      <c r="AI410" s="20">
        <f t="shared" ref="AI410:AI473" si="743">IFERROR(AD410/3.974,0)</f>
        <v>91904.378459989923</v>
      </c>
      <c r="AJ410" s="4">
        <v>3323</v>
      </c>
      <c r="AK410">
        <f t="shared" ref="AK410:AK473" si="744">AJ410-AJ409</f>
        <v>8</v>
      </c>
      <c r="AL410">
        <f t="shared" ref="AL410:AL473" si="745">IFERROR(AJ410/AJ409,0)-1</f>
        <v>2.4132730015082871E-3</v>
      </c>
      <c r="AM410" s="20">
        <f t="shared" ref="AM410:AM473" si="746">IFERROR(AJ410/3.974,0)</f>
        <v>836.18520382486156</v>
      </c>
      <c r="AN410" s="20">
        <f t="shared" ref="AN410:AN473" si="747">IFERROR(AJ410/C410," ")</f>
        <v>9.1877305227301628E-3</v>
      </c>
      <c r="AO410" s="4">
        <v>204</v>
      </c>
      <c r="AP410">
        <f t="shared" si="716"/>
        <v>-3</v>
      </c>
      <c r="AQ410">
        <f t="shared" si="717"/>
        <v>-1.4492753623188359E-2</v>
      </c>
      <c r="AR410" s="20">
        <f t="shared" ref="AR410:AR473" si="748">IFERROR(AO410/3.974,0)</f>
        <v>51.333668847508804</v>
      </c>
      <c r="AS410" s="4">
        <v>313</v>
      </c>
      <c r="AT410">
        <f t="shared" ref="AT410:AT473" si="749">AS410-AS409</f>
        <v>-7</v>
      </c>
      <c r="AU410">
        <f t="shared" ref="AU410:AU473" si="750">IFERROR(AS410/AS409,0)-1</f>
        <v>-2.1874999999999978E-2</v>
      </c>
      <c r="AV410" s="20">
        <f t="shared" ref="AV410:AV473" si="751">IFERROR(AS410/3.974,0)</f>
        <v>78.761952692501254</v>
      </c>
      <c r="AW410" s="30">
        <f t="shared" ref="AW410:AW473" si="752">IFERROR(AS410/C410," ")</f>
        <v>8.654106691587545E-4</v>
      </c>
      <c r="AX410" s="4">
        <v>60</v>
      </c>
      <c r="AY410">
        <f t="shared" ref="AY410:AY473" si="753">AX410-AX409</f>
        <v>3</v>
      </c>
      <c r="AZ410">
        <f t="shared" ref="AZ410:AZ473" si="754">IFERROR(AX410/AX409,0)-1</f>
        <v>5.2631578947368363E-2</v>
      </c>
      <c r="BA410" s="20">
        <f t="shared" ref="BA410:BA473" si="755">IFERROR(AX410/3.974,0)</f>
        <v>15.098137896326119</v>
      </c>
      <c r="BB410" s="30">
        <f t="shared" ref="BB410:BB473" si="756"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 t="shared" ref="BD410:BD473" si="757">IFERROR(BC410-BC409,0)</f>
        <v>1</v>
      </c>
      <c r="BE410" s="30">
        <f t="shared" ref="BE410:BE473" si="758">IFERROR(BC410/BC409,0)-1</f>
        <v>2.564760194920801E-4</v>
      </c>
      <c r="BF410" s="20">
        <f t="shared" ref="BF410:BF473" si="759">IFERROR(BC410/3.974,0)</f>
        <v>981.37896326119778</v>
      </c>
      <c r="BG410" s="20">
        <f t="shared" ref="BG410:BG473" si="760">IFERROR(BC410/C410," ")</f>
        <v>1.0783072235524417E-2</v>
      </c>
      <c r="BH410" s="26">
        <v>65331</v>
      </c>
      <c r="BI410">
        <f t="shared" si="722"/>
        <v>61</v>
      </c>
      <c r="BJ410" s="4">
        <v>140341</v>
      </c>
      <c r="BK410">
        <f t="shared" si="723"/>
        <v>139</v>
      </c>
      <c r="BL410" s="4">
        <v>104834</v>
      </c>
      <c r="BM410">
        <f t="shared" ref="BM410:BM473" si="761">IFERROR((BL410-BL409),0)</f>
        <v>109</v>
      </c>
      <c r="BN410" s="4">
        <v>42406</v>
      </c>
      <c r="BO410">
        <f t="shared" ref="BO410:BO473" si="762">IFERROR((BN410-BN409),0)</f>
        <v>37</v>
      </c>
      <c r="BP410" s="4">
        <v>8766</v>
      </c>
      <c r="BQ410">
        <f t="shared" ref="BQ410:BQ473" si="763">IFERROR((BP410-BP409),0)</f>
        <v>13</v>
      </c>
      <c r="BR410" s="8">
        <v>31</v>
      </c>
      <c r="BS410" s="15">
        <f t="shared" ref="BS410:BS473" si="764">IFERROR((BR410-BR409),0)</f>
        <v>0</v>
      </c>
      <c r="BT410" s="8">
        <v>272</v>
      </c>
      <c r="BU410" s="15">
        <f t="shared" ref="BU410:BU473" si="765">IFERROR((BT410-BT409),0)</f>
        <v>0</v>
      </c>
      <c r="BV410" s="8">
        <v>1229</v>
      </c>
      <c r="BW410" s="15">
        <f t="shared" ref="BW410:BW473" si="766">IFERROR((BV410-BV409),0)</f>
        <v>0</v>
      </c>
      <c r="BX410" s="8">
        <v>3003</v>
      </c>
      <c r="BY410" s="15">
        <f t="shared" ref="BY410:BY473" si="767">IFERROR((BX410-BX409),0)</f>
        <v>3</v>
      </c>
      <c r="BZ410" s="13">
        <v>1661</v>
      </c>
      <c r="CA410" s="16">
        <f t="shared" ref="CA410:CA473" si="768">IFERROR((BZ410-BZ409),0)</f>
        <v>1</v>
      </c>
    </row>
    <row r="411" spans="1:79" x14ac:dyDescent="0.2">
      <c r="A411" s="1">
        <v>44308</v>
      </c>
      <c r="B411">
        <v>44309</v>
      </c>
      <c r="C411" s="4">
        <v>361992</v>
      </c>
      <c r="D411">
        <f t="shared" si="719"/>
        <v>314</v>
      </c>
      <c r="E411" s="4">
        <v>6198</v>
      </c>
      <c r="F411">
        <f t="shared" si="720"/>
        <v>2</v>
      </c>
      <c r="G411" s="4">
        <v>351949</v>
      </c>
      <c r="H411">
        <f t="shared" si="721"/>
        <v>367</v>
      </c>
      <c r="I411">
        <f t="shared" si="718"/>
        <v>3845</v>
      </c>
      <c r="J411">
        <f t="shared" si="715"/>
        <v>-55</v>
      </c>
      <c r="K411">
        <f t="shared" si="712"/>
        <v>1.7121925346416496E-2</v>
      </c>
      <c r="L411">
        <f t="shared" si="724"/>
        <v>0.97225629295675042</v>
      </c>
      <c r="M411">
        <f t="shared" si="725"/>
        <v>1.0621781696833079E-2</v>
      </c>
      <c r="N411">
        <f t="shared" si="726"/>
        <v>8.6742248447479499E-4</v>
      </c>
      <c r="O411">
        <f t="shared" si="713"/>
        <v>3.2268473701193933E-4</v>
      </c>
      <c r="P411">
        <f t="shared" si="727"/>
        <v>1.0427647187518645E-3</v>
      </c>
      <c r="Q411">
        <f t="shared" si="728"/>
        <v>-1.4304291287386216E-2</v>
      </c>
      <c r="R411">
        <f t="shared" si="729"/>
        <v>91090.085556114747</v>
      </c>
      <c r="S411">
        <f t="shared" si="714"/>
        <v>1559.6376446904881</v>
      </c>
      <c r="T411">
        <f t="shared" si="730"/>
        <v>88562.90890790135</v>
      </c>
      <c r="U411">
        <f t="shared" si="731"/>
        <v>967.53900352289884</v>
      </c>
      <c r="V411" s="4">
        <v>2330456</v>
      </c>
      <c r="W411">
        <f t="shared" si="732"/>
        <v>9021</v>
      </c>
      <c r="X411">
        <f t="shared" si="733"/>
        <v>-51</v>
      </c>
      <c r="Y411" s="20">
        <f t="shared" si="734"/>
        <v>586425.76748867636</v>
      </c>
      <c r="Z411" s="4">
        <v>1964914</v>
      </c>
      <c r="AA411">
        <f t="shared" si="735"/>
        <v>8707</v>
      </c>
      <c r="AB411" s="17">
        <f t="shared" si="736"/>
        <v>0.84314571912106473</v>
      </c>
      <c r="AC411" s="16">
        <f t="shared" si="737"/>
        <v>-6</v>
      </c>
      <c r="AD411">
        <f t="shared" si="738"/>
        <v>365542</v>
      </c>
      <c r="AE411">
        <f t="shared" si="739"/>
        <v>314</v>
      </c>
      <c r="AF411" s="17">
        <f t="shared" si="740"/>
        <v>0.15685428087893527</v>
      </c>
      <c r="AG411" s="16">
        <f t="shared" si="741"/>
        <v>-45</v>
      </c>
      <c r="AH411" s="20">
        <f t="shared" si="742"/>
        <v>3.4807670989912429E-2</v>
      </c>
      <c r="AI411" s="20">
        <f t="shared" si="743"/>
        <v>91983.392048314039</v>
      </c>
      <c r="AJ411" s="4">
        <v>3251</v>
      </c>
      <c r="AK411">
        <f t="shared" si="744"/>
        <v>-72</v>
      </c>
      <c r="AL411">
        <f t="shared" si="745"/>
        <v>-2.1667168221486621E-2</v>
      </c>
      <c r="AM411" s="20">
        <f t="shared" si="746"/>
        <v>818.06743834927022</v>
      </c>
      <c r="AN411" s="20">
        <f t="shared" si="747"/>
        <v>8.9808614555017784E-3</v>
      </c>
      <c r="AO411" s="4">
        <v>204</v>
      </c>
      <c r="AP411">
        <f t="shared" si="716"/>
        <v>0</v>
      </c>
      <c r="AQ411">
        <f t="shared" si="717"/>
        <v>0</v>
      </c>
      <c r="AR411" s="20">
        <f t="shared" si="748"/>
        <v>51.333668847508804</v>
      </c>
      <c r="AS411" s="4">
        <v>324</v>
      </c>
      <c r="AT411">
        <f t="shared" si="749"/>
        <v>11</v>
      </c>
      <c r="AU411">
        <f t="shared" si="750"/>
        <v>3.514376996805102E-2</v>
      </c>
      <c r="AV411" s="20">
        <f t="shared" si="751"/>
        <v>81.529944640161048</v>
      </c>
      <c r="AW411" s="30">
        <f t="shared" si="752"/>
        <v>8.9504740436252735E-4</v>
      </c>
      <c r="AX411" s="4">
        <v>66</v>
      </c>
      <c r="AY411">
        <f t="shared" si="753"/>
        <v>6</v>
      </c>
      <c r="AZ411">
        <f t="shared" si="754"/>
        <v>0.10000000000000009</v>
      </c>
      <c r="BA411" s="20">
        <f t="shared" si="755"/>
        <v>16.607951685958732</v>
      </c>
      <c r="BB411" s="30">
        <f t="shared" si="756"/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 t="shared" si="757"/>
        <v>-55</v>
      </c>
      <c r="BE411" s="30">
        <f t="shared" si="758"/>
        <v>-1.4102564102564052E-2</v>
      </c>
      <c r="BF411" s="20">
        <f t="shared" si="759"/>
        <v>967.53900352289884</v>
      </c>
      <c r="BG411" s="20">
        <f t="shared" si="760"/>
        <v>1.0621781696833079E-2</v>
      </c>
      <c r="BH411" s="26">
        <v>65391</v>
      </c>
      <c r="BI411">
        <f t="shared" si="722"/>
        <v>60</v>
      </c>
      <c r="BJ411" s="4">
        <v>140476</v>
      </c>
      <c r="BK411">
        <f t="shared" si="723"/>
        <v>135</v>
      </c>
      <c r="BL411" s="4">
        <v>104905</v>
      </c>
      <c r="BM411">
        <f t="shared" si="761"/>
        <v>71</v>
      </c>
      <c r="BN411" s="4">
        <v>42445</v>
      </c>
      <c r="BO411">
        <f t="shared" si="762"/>
        <v>39</v>
      </c>
      <c r="BP411" s="4">
        <v>8775</v>
      </c>
      <c r="BQ411">
        <f t="shared" si="763"/>
        <v>9</v>
      </c>
      <c r="BR411" s="8">
        <v>31</v>
      </c>
      <c r="BS411" s="15">
        <f t="shared" si="764"/>
        <v>0</v>
      </c>
      <c r="BT411" s="8">
        <v>272</v>
      </c>
      <c r="BU411" s="15">
        <f t="shared" si="765"/>
        <v>0</v>
      </c>
      <c r="BV411" s="8">
        <v>1229</v>
      </c>
      <c r="BW411" s="15">
        <f t="shared" si="766"/>
        <v>0</v>
      </c>
      <c r="BX411" s="8">
        <v>3003</v>
      </c>
      <c r="BY411" s="15">
        <f t="shared" si="767"/>
        <v>0</v>
      </c>
      <c r="BZ411" s="13">
        <v>1663</v>
      </c>
      <c r="CA411" s="16">
        <f t="shared" si="768"/>
        <v>2</v>
      </c>
    </row>
    <row r="412" spans="1:79" x14ac:dyDescent="0.2">
      <c r="A412" s="1">
        <v>44309</v>
      </c>
      <c r="B412">
        <v>44310</v>
      </c>
      <c r="C412" s="4">
        <v>362358</v>
      </c>
      <c r="D412">
        <f t="shared" si="719"/>
        <v>366</v>
      </c>
      <c r="E412" s="4">
        <v>6200</v>
      </c>
      <c r="F412">
        <f t="shared" si="720"/>
        <v>2</v>
      </c>
      <c r="G412" s="4">
        <v>352255</v>
      </c>
      <c r="H412">
        <f t="shared" si="721"/>
        <v>306</v>
      </c>
      <c r="I412">
        <f t="shared" si="718"/>
        <v>3903</v>
      </c>
      <c r="J412">
        <f t="shared" si="715"/>
        <v>58</v>
      </c>
      <c r="K412">
        <f t="shared" si="712"/>
        <v>1.7110150734908573E-2</v>
      </c>
      <c r="L412">
        <f t="shared" si="724"/>
        <v>0.97211873340729338</v>
      </c>
      <c r="M412">
        <f t="shared" si="725"/>
        <v>1.0771115857798089E-2</v>
      </c>
      <c r="N412">
        <f t="shared" si="726"/>
        <v>1.0100508337058931E-3</v>
      </c>
      <c r="O412">
        <f t="shared" si="713"/>
        <v>3.2258064516129032E-4</v>
      </c>
      <c r="P412">
        <f t="shared" si="727"/>
        <v>8.6868887595633844E-4</v>
      </c>
      <c r="Q412">
        <f t="shared" si="728"/>
        <v>1.4860363822700487E-2</v>
      </c>
      <c r="R412">
        <f t="shared" si="729"/>
        <v>91182.184197282331</v>
      </c>
      <c r="S412">
        <f t="shared" si="714"/>
        <v>1560.1409159536991</v>
      </c>
      <c r="T412">
        <f t="shared" si="730"/>
        <v>88639.909411172615</v>
      </c>
      <c r="U412">
        <f t="shared" si="731"/>
        <v>982.13387015601404</v>
      </c>
      <c r="V412" s="4">
        <v>2339492</v>
      </c>
      <c r="W412">
        <f t="shared" si="732"/>
        <v>9036</v>
      </c>
      <c r="X412">
        <f t="shared" si="733"/>
        <v>15</v>
      </c>
      <c r="Y412" s="20">
        <f t="shared" si="734"/>
        <v>588699.54705586308</v>
      </c>
      <c r="Z412" s="4">
        <v>1973584</v>
      </c>
      <c r="AA412">
        <f t="shared" si="735"/>
        <v>8670</v>
      </c>
      <c r="AB412" s="17">
        <f t="shared" si="736"/>
        <v>0.84359510526216808</v>
      </c>
      <c r="AC412" s="16">
        <f t="shared" si="737"/>
        <v>-37</v>
      </c>
      <c r="AD412">
        <f t="shared" si="738"/>
        <v>365908</v>
      </c>
      <c r="AE412">
        <f t="shared" si="739"/>
        <v>366</v>
      </c>
      <c r="AF412" s="17">
        <f t="shared" si="740"/>
        <v>0.15640489473783198</v>
      </c>
      <c r="AG412" s="16">
        <f t="shared" si="741"/>
        <v>52</v>
      </c>
      <c r="AH412" s="20">
        <f t="shared" si="742"/>
        <v>4.0504648074369189E-2</v>
      </c>
      <c r="AI412" s="20">
        <f t="shared" si="743"/>
        <v>92075.490689481623</v>
      </c>
      <c r="AJ412" s="4">
        <v>3304</v>
      </c>
      <c r="AK412">
        <f t="shared" si="744"/>
        <v>53</v>
      </c>
      <c r="AL412">
        <f t="shared" si="745"/>
        <v>1.6302676099661628E-2</v>
      </c>
      <c r="AM412" s="20">
        <f t="shared" si="746"/>
        <v>831.40412682435829</v>
      </c>
      <c r="AN412" s="20">
        <f t="shared" si="747"/>
        <v>9.1180545206674055E-3</v>
      </c>
      <c r="AO412" s="4">
        <v>202</v>
      </c>
      <c r="AP412">
        <f t="shared" si="716"/>
        <v>-2</v>
      </c>
      <c r="AQ412">
        <f t="shared" si="717"/>
        <v>-9.8039215686274161E-3</v>
      </c>
      <c r="AR412" s="20">
        <f t="shared" si="748"/>
        <v>50.830397584297934</v>
      </c>
      <c r="AS412" s="4">
        <v>330</v>
      </c>
      <c r="AT412">
        <f t="shared" si="749"/>
        <v>6</v>
      </c>
      <c r="AU412">
        <f t="shared" si="750"/>
        <v>1.8518518518518601E-2</v>
      </c>
      <c r="AV412" s="20">
        <f t="shared" si="751"/>
        <v>83.03975842979365</v>
      </c>
      <c r="AW412" s="30">
        <f t="shared" si="752"/>
        <v>9.1070157137416584E-4</v>
      </c>
      <c r="AX412" s="4">
        <v>67</v>
      </c>
      <c r="AY412">
        <f t="shared" si="753"/>
        <v>1</v>
      </c>
      <c r="AZ412">
        <f t="shared" si="754"/>
        <v>1.5151515151515138E-2</v>
      </c>
      <c r="BA412" s="20">
        <f t="shared" si="755"/>
        <v>16.859587317564166</v>
      </c>
      <c r="BB412" s="30">
        <f t="shared" si="756"/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 t="shared" si="757"/>
        <v>58</v>
      </c>
      <c r="BE412" s="30">
        <f t="shared" si="758"/>
        <v>1.5084525357607292E-2</v>
      </c>
      <c r="BF412" s="20">
        <f t="shared" si="759"/>
        <v>982.13387015601404</v>
      </c>
      <c r="BG412" s="20">
        <f t="shared" si="760"/>
        <v>1.0771115857798089E-2</v>
      </c>
      <c r="BH412" s="26">
        <v>65473</v>
      </c>
      <c r="BI412">
        <f t="shared" si="722"/>
        <v>82</v>
      </c>
      <c r="BJ412" s="4">
        <v>140612</v>
      </c>
      <c r="BK412">
        <f t="shared" si="723"/>
        <v>136</v>
      </c>
      <c r="BL412" s="4">
        <v>105001</v>
      </c>
      <c r="BM412">
        <f t="shared" si="761"/>
        <v>96</v>
      </c>
      <c r="BN412" s="4">
        <v>42486</v>
      </c>
      <c r="BO412">
        <f t="shared" si="762"/>
        <v>41</v>
      </c>
      <c r="BP412" s="4">
        <v>8786</v>
      </c>
      <c r="BQ412">
        <f t="shared" si="763"/>
        <v>11</v>
      </c>
      <c r="BR412" s="8">
        <v>31</v>
      </c>
      <c r="BS412" s="15">
        <f t="shared" si="764"/>
        <v>0</v>
      </c>
      <c r="BT412" s="8">
        <v>272</v>
      </c>
      <c r="BU412" s="15">
        <f t="shared" si="765"/>
        <v>0</v>
      </c>
      <c r="BV412" s="8">
        <v>1230</v>
      </c>
      <c r="BW412" s="15">
        <f t="shared" si="766"/>
        <v>1</v>
      </c>
      <c r="BX412" s="8">
        <v>3003</v>
      </c>
      <c r="BY412" s="15">
        <f t="shared" si="767"/>
        <v>0</v>
      </c>
      <c r="BZ412" s="13">
        <v>1664</v>
      </c>
      <c r="CA412" s="16">
        <f t="shared" si="768"/>
        <v>1</v>
      </c>
    </row>
    <row r="413" spans="1:79" x14ac:dyDescent="0.2">
      <c r="A413" s="1">
        <v>44310</v>
      </c>
      <c r="B413">
        <v>44311</v>
      </c>
      <c r="C413" s="4">
        <v>362696</v>
      </c>
      <c r="D413">
        <f t="shared" si="719"/>
        <v>338</v>
      </c>
      <c r="E413" s="4">
        <v>6207</v>
      </c>
      <c r="F413">
        <f t="shared" si="720"/>
        <v>7</v>
      </c>
      <c r="G413" s="4">
        <v>352523</v>
      </c>
      <c r="H413">
        <f t="shared" si="721"/>
        <v>268</v>
      </c>
      <c r="I413">
        <f t="shared" si="718"/>
        <v>3966</v>
      </c>
      <c r="J413">
        <f t="shared" si="715"/>
        <v>63</v>
      </c>
      <c r="K413">
        <f t="shared" si="712"/>
        <v>1.7113505525288397E-2</v>
      </c>
      <c r="L413">
        <f t="shared" si="724"/>
        <v>0.97195171714052542</v>
      </c>
      <c r="M413">
        <f t="shared" si="725"/>
        <v>1.0934777334186206E-2</v>
      </c>
      <c r="N413">
        <f t="shared" si="726"/>
        <v>9.3190991905066497E-4</v>
      </c>
      <c r="O413">
        <f t="shared" si="713"/>
        <v>1.1277589817947479E-3</v>
      </c>
      <c r="P413">
        <f t="shared" si="727"/>
        <v>7.6023408401721304E-4</v>
      </c>
      <c r="Q413">
        <f t="shared" si="728"/>
        <v>1.588502269288956E-2</v>
      </c>
      <c r="R413">
        <f t="shared" si="729"/>
        <v>91267.237040764972</v>
      </c>
      <c r="S413">
        <f t="shared" si="714"/>
        <v>1561.9023653749371</v>
      </c>
      <c r="T413">
        <f t="shared" si="730"/>
        <v>88707.347760442877</v>
      </c>
      <c r="U413">
        <f t="shared" si="731"/>
        <v>997.98691494715649</v>
      </c>
      <c r="V413" s="4">
        <v>2348261</v>
      </c>
      <c r="W413">
        <f t="shared" si="732"/>
        <v>8769</v>
      </c>
      <c r="X413">
        <f t="shared" si="733"/>
        <v>-267</v>
      </c>
      <c r="Y413" s="20">
        <f t="shared" si="734"/>
        <v>590906.1399094112</v>
      </c>
      <c r="Z413" s="4">
        <v>1982015</v>
      </c>
      <c r="AA413">
        <f t="shared" si="735"/>
        <v>8431</v>
      </c>
      <c r="AB413" s="17">
        <f t="shared" si="736"/>
        <v>0.84403522436390166</v>
      </c>
      <c r="AC413" s="16">
        <f t="shared" si="737"/>
        <v>-239</v>
      </c>
      <c r="AD413">
        <f t="shared" si="738"/>
        <v>366246</v>
      </c>
      <c r="AE413">
        <f t="shared" si="739"/>
        <v>338</v>
      </c>
      <c r="AF413" s="17">
        <f t="shared" si="740"/>
        <v>0.15596477563609837</v>
      </c>
      <c r="AG413" s="16">
        <f t="shared" si="741"/>
        <v>-28</v>
      </c>
      <c r="AH413" s="20">
        <f t="shared" si="742"/>
        <v>3.8544873987911961E-2</v>
      </c>
      <c r="AI413" s="20">
        <f t="shared" si="743"/>
        <v>92160.543532964264</v>
      </c>
      <c r="AJ413" s="4">
        <v>3406</v>
      </c>
      <c r="AK413">
        <f t="shared" si="744"/>
        <v>102</v>
      </c>
      <c r="AL413">
        <f t="shared" si="745"/>
        <v>3.0871670702179221E-2</v>
      </c>
      <c r="AM413" s="20">
        <f t="shared" si="746"/>
        <v>857.07096124811267</v>
      </c>
      <c r="AN413" s="20">
        <f t="shared" si="747"/>
        <v>9.3907845688951629E-3</v>
      </c>
      <c r="AO413" s="4">
        <v>196</v>
      </c>
      <c r="AP413">
        <f t="shared" si="716"/>
        <v>-6</v>
      </c>
      <c r="AQ413">
        <f t="shared" si="717"/>
        <v>-2.9702970297029729E-2</v>
      </c>
      <c r="AR413" s="20">
        <f t="shared" si="748"/>
        <v>49.320583794665325</v>
      </c>
      <c r="AS413" s="4">
        <v>302</v>
      </c>
      <c r="AT413">
        <f t="shared" si="749"/>
        <v>-28</v>
      </c>
      <c r="AU413">
        <f t="shared" si="750"/>
        <v>-8.484848484848484E-2</v>
      </c>
      <c r="AV413" s="20">
        <f t="shared" si="751"/>
        <v>75.993960744841459</v>
      </c>
      <c r="AW413" s="30">
        <f t="shared" si="752"/>
        <v>8.3265324128195518E-4</v>
      </c>
      <c r="AX413" s="4">
        <v>62</v>
      </c>
      <c r="AY413">
        <f t="shared" si="753"/>
        <v>-5</v>
      </c>
      <c r="AZ413">
        <f t="shared" si="754"/>
        <v>-7.4626865671641784E-2</v>
      </c>
      <c r="BA413" s="20">
        <f t="shared" si="755"/>
        <v>15.60140915953699</v>
      </c>
      <c r="BB413" s="30">
        <f t="shared" si="756"/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 t="shared" si="757"/>
        <v>63</v>
      </c>
      <c r="BE413" s="30">
        <f t="shared" si="758"/>
        <v>1.6141429669485063E-2</v>
      </c>
      <c r="BF413" s="20">
        <f t="shared" si="759"/>
        <v>997.98691494715649</v>
      </c>
      <c r="BG413" s="20">
        <f t="shared" si="760"/>
        <v>1.0934777334186206E-2</v>
      </c>
      <c r="BH413" s="26">
        <v>65562</v>
      </c>
      <c r="BI413">
        <f t="shared" si="722"/>
        <v>89</v>
      </c>
      <c r="BJ413" s="4">
        <v>140749</v>
      </c>
      <c r="BK413">
        <f t="shared" si="723"/>
        <v>137</v>
      </c>
      <c r="BL413" s="4">
        <v>105064</v>
      </c>
      <c r="BM413">
        <f t="shared" si="761"/>
        <v>63</v>
      </c>
      <c r="BN413" s="4">
        <v>42528</v>
      </c>
      <c r="BO413">
        <f t="shared" si="762"/>
        <v>42</v>
      </c>
      <c r="BP413" s="4">
        <v>8793</v>
      </c>
      <c r="BQ413">
        <f t="shared" si="763"/>
        <v>7</v>
      </c>
      <c r="BR413" s="8">
        <v>31</v>
      </c>
      <c r="BS413" s="15">
        <f t="shared" si="764"/>
        <v>0</v>
      </c>
      <c r="BT413" s="8">
        <v>272</v>
      </c>
      <c r="BU413" s="15">
        <f t="shared" si="765"/>
        <v>0</v>
      </c>
      <c r="BV413" s="8">
        <v>1233</v>
      </c>
      <c r="BW413" s="15">
        <f t="shared" si="766"/>
        <v>3</v>
      </c>
      <c r="BX413" s="8">
        <v>3006</v>
      </c>
      <c r="BY413" s="15">
        <f t="shared" si="767"/>
        <v>3</v>
      </c>
      <c r="BZ413" s="13">
        <v>1665</v>
      </c>
      <c r="CA413" s="16">
        <f t="shared" si="768"/>
        <v>1</v>
      </c>
    </row>
    <row r="414" spans="1:79" x14ac:dyDescent="0.2">
      <c r="A414" s="1">
        <v>44311</v>
      </c>
      <c r="B414">
        <v>44312</v>
      </c>
      <c r="C414" s="4">
        <v>362967</v>
      </c>
      <c r="D414">
        <f t="shared" si="719"/>
        <v>271</v>
      </c>
      <c r="E414" s="4">
        <v>6209</v>
      </c>
      <c r="F414">
        <f t="shared" si="720"/>
        <v>2</v>
      </c>
      <c r="G414" s="4">
        <v>352833</v>
      </c>
      <c r="H414">
        <f t="shared" si="721"/>
        <v>310</v>
      </c>
      <c r="I414">
        <f t="shared" si="718"/>
        <v>3925</v>
      </c>
      <c r="J414">
        <f t="shared" si="715"/>
        <v>-41</v>
      </c>
      <c r="K414">
        <f t="shared" si="712"/>
        <v>1.7106238308165756E-2</v>
      </c>
      <c r="L414">
        <f t="shared" si="724"/>
        <v>0.97208010645595877</v>
      </c>
      <c r="M414">
        <f t="shared" si="725"/>
        <v>1.0813655235875437E-2</v>
      </c>
      <c r="N414">
        <f t="shared" si="726"/>
        <v>7.4662434876999833E-4</v>
      </c>
      <c r="O414">
        <f t="shared" si="713"/>
        <v>3.2211306168465132E-4</v>
      </c>
      <c r="P414">
        <f t="shared" si="727"/>
        <v>8.7860262503790742E-4</v>
      </c>
      <c r="Q414">
        <f t="shared" si="728"/>
        <v>-1.0445859872611466E-2</v>
      </c>
      <c r="R414">
        <f t="shared" si="729"/>
        <v>91335.430296930048</v>
      </c>
      <c r="S414">
        <f t="shared" si="714"/>
        <v>1562.4056366381478</v>
      </c>
      <c r="T414">
        <f t="shared" si="730"/>
        <v>88785.354806240561</v>
      </c>
      <c r="U414">
        <f t="shared" si="731"/>
        <v>987.66985405133357</v>
      </c>
      <c r="V414" s="4">
        <v>2353895</v>
      </c>
      <c r="W414">
        <f t="shared" si="732"/>
        <v>5634</v>
      </c>
      <c r="X414">
        <f t="shared" si="733"/>
        <v>-3135</v>
      </c>
      <c r="Y414" s="20">
        <f t="shared" si="734"/>
        <v>592323.85505787621</v>
      </c>
      <c r="Z414" s="4">
        <v>1987378</v>
      </c>
      <c r="AA414">
        <f t="shared" si="735"/>
        <v>5363</v>
      </c>
      <c r="AB414" s="17">
        <f t="shared" si="736"/>
        <v>0.84429339456517816</v>
      </c>
      <c r="AC414" s="16">
        <f t="shared" si="737"/>
        <v>-3068</v>
      </c>
      <c r="AD414">
        <f t="shared" si="738"/>
        <v>366517</v>
      </c>
      <c r="AE414">
        <f t="shared" si="739"/>
        <v>271</v>
      </c>
      <c r="AF414" s="17">
        <f t="shared" si="740"/>
        <v>0.15570660543482187</v>
      </c>
      <c r="AG414" s="16">
        <f t="shared" si="741"/>
        <v>-67</v>
      </c>
      <c r="AH414" s="20">
        <f t="shared" si="742"/>
        <v>4.8100816471423502E-2</v>
      </c>
      <c r="AI414" s="20">
        <f t="shared" si="743"/>
        <v>92228.73678912934</v>
      </c>
      <c r="AJ414" s="4">
        <v>3339</v>
      </c>
      <c r="AK414">
        <f t="shared" si="744"/>
        <v>-67</v>
      </c>
      <c r="AL414">
        <f t="shared" si="745"/>
        <v>-1.9671168526130378E-2</v>
      </c>
      <c r="AM414" s="20">
        <f t="shared" si="746"/>
        <v>840.21137393054858</v>
      </c>
      <c r="AN414" s="20">
        <f t="shared" si="747"/>
        <v>9.199183396837729E-3</v>
      </c>
      <c r="AO414" s="4">
        <v>200</v>
      </c>
      <c r="AP414">
        <f t="shared" si="716"/>
        <v>4</v>
      </c>
      <c r="AQ414">
        <f t="shared" si="717"/>
        <v>2.0408163265306145E-2</v>
      </c>
      <c r="AR414" s="20">
        <f t="shared" si="748"/>
        <v>50.327126321087064</v>
      </c>
      <c r="AS414" s="4">
        <v>323</v>
      </c>
      <c r="AT414">
        <f t="shared" si="749"/>
        <v>21</v>
      </c>
      <c r="AU414">
        <f t="shared" si="750"/>
        <v>6.9536423841059625E-2</v>
      </c>
      <c r="AV414" s="20">
        <f t="shared" si="751"/>
        <v>81.27830900855561</v>
      </c>
      <c r="AW414" s="30">
        <f t="shared" si="752"/>
        <v>8.8988806144911243E-4</v>
      </c>
      <c r="AX414" s="4">
        <v>63</v>
      </c>
      <c r="AY414">
        <f t="shared" si="753"/>
        <v>1</v>
      </c>
      <c r="AZ414">
        <f t="shared" si="754"/>
        <v>1.6129032258064502E-2</v>
      </c>
      <c r="BA414" s="20">
        <f t="shared" si="755"/>
        <v>15.853044791142425</v>
      </c>
      <c r="BB414" s="30">
        <f t="shared" si="756"/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 t="shared" si="757"/>
        <v>-41</v>
      </c>
      <c r="BE414" s="30">
        <f t="shared" si="758"/>
        <v>-1.0337871911245577E-2</v>
      </c>
      <c r="BF414" s="20">
        <f t="shared" si="759"/>
        <v>987.66985405133357</v>
      </c>
      <c r="BG414" s="20">
        <f t="shared" si="760"/>
        <v>1.0813655235875437E-2</v>
      </c>
      <c r="BH414" s="26">
        <v>65624</v>
      </c>
      <c r="BI414">
        <f t="shared" si="722"/>
        <v>62</v>
      </c>
      <c r="BJ414" s="4">
        <v>140858</v>
      </c>
      <c r="BK414">
        <f t="shared" si="723"/>
        <v>109</v>
      </c>
      <c r="BL414" s="4">
        <v>105129</v>
      </c>
      <c r="BM414">
        <f t="shared" si="761"/>
        <v>65</v>
      </c>
      <c r="BN414" s="4">
        <v>42560</v>
      </c>
      <c r="BO414">
        <f t="shared" si="762"/>
        <v>32</v>
      </c>
      <c r="BP414" s="4">
        <v>8796</v>
      </c>
      <c r="BQ414">
        <f t="shared" si="763"/>
        <v>3</v>
      </c>
      <c r="BR414" s="8">
        <v>31</v>
      </c>
      <c r="BS414" s="15">
        <f t="shared" si="764"/>
        <v>0</v>
      </c>
      <c r="BT414" s="8">
        <v>272</v>
      </c>
      <c r="BU414" s="15">
        <f t="shared" si="765"/>
        <v>0</v>
      </c>
      <c r="BV414" s="8">
        <v>1233</v>
      </c>
      <c r="BW414" s="15">
        <f t="shared" si="766"/>
        <v>0</v>
      </c>
      <c r="BX414" s="8">
        <v>3008</v>
      </c>
      <c r="BY414" s="15">
        <f t="shared" si="767"/>
        <v>2</v>
      </c>
      <c r="BZ414" s="13">
        <v>1665</v>
      </c>
      <c r="CA414" s="16">
        <f t="shared" si="768"/>
        <v>0</v>
      </c>
    </row>
    <row r="415" spans="1:79" x14ac:dyDescent="0.2">
      <c r="A415" s="1">
        <v>44312</v>
      </c>
      <c r="B415">
        <v>44313</v>
      </c>
      <c r="C415" s="4">
        <v>363165</v>
      </c>
      <c r="D415">
        <f t="shared" si="719"/>
        <v>198</v>
      </c>
      <c r="E415" s="4">
        <v>6212</v>
      </c>
      <c r="F415">
        <f t="shared" si="720"/>
        <v>3</v>
      </c>
      <c r="G415" s="4">
        <v>353047</v>
      </c>
      <c r="H415">
        <f t="shared" si="721"/>
        <v>214</v>
      </c>
      <c r="I415">
        <f t="shared" si="718"/>
        <v>3906</v>
      </c>
      <c r="J415">
        <f t="shared" si="715"/>
        <v>-19</v>
      </c>
      <c r="K415">
        <f t="shared" ref="K415:K478" si="769">+IFERROR(E415/C415,"")</f>
        <v>1.7105172579956768E-2</v>
      </c>
      <c r="L415">
        <f t="shared" si="724"/>
        <v>0.97213938567868596</v>
      </c>
      <c r="M415">
        <f t="shared" si="725"/>
        <v>1.0755441741357234E-2</v>
      </c>
      <c r="N415">
        <f t="shared" si="726"/>
        <v>5.4520672421626531E-4</v>
      </c>
      <c r="O415">
        <f t="shared" ref="O415:O478" si="770">+IFERROR(F415/E415,"")</f>
        <v>4.8293625241468128E-4</v>
      </c>
      <c r="P415">
        <f t="shared" si="727"/>
        <v>6.0615158888193354E-4</v>
      </c>
      <c r="Q415">
        <f t="shared" si="728"/>
        <v>-4.8643113159242196E-3</v>
      </c>
      <c r="R415">
        <f t="shared" si="729"/>
        <v>91385.254151987916</v>
      </c>
      <c r="S415">
        <f t="shared" ref="S415:S478" si="771">+IFERROR(E415/3.974,"")</f>
        <v>1563.1605435329641</v>
      </c>
      <c r="T415">
        <f t="shared" si="730"/>
        <v>88839.204831404117</v>
      </c>
      <c r="U415">
        <f t="shared" si="731"/>
        <v>982.8887770508303</v>
      </c>
      <c r="V415" s="4">
        <v>2357883</v>
      </c>
      <c r="W415">
        <f t="shared" si="732"/>
        <v>3988</v>
      </c>
      <c r="X415">
        <f t="shared" si="733"/>
        <v>-1646</v>
      </c>
      <c r="Y415" s="20">
        <f t="shared" si="734"/>
        <v>593327.37795671867</v>
      </c>
      <c r="Z415" s="4">
        <v>1991168</v>
      </c>
      <c r="AA415">
        <f t="shared" si="735"/>
        <v>3790</v>
      </c>
      <c r="AB415" s="17">
        <f t="shared" si="736"/>
        <v>0.84447277494260742</v>
      </c>
      <c r="AC415" s="16">
        <f t="shared" si="737"/>
        <v>-1573</v>
      </c>
      <c r="AD415">
        <f t="shared" si="738"/>
        <v>366715</v>
      </c>
      <c r="AE415">
        <f t="shared" si="739"/>
        <v>198</v>
      </c>
      <c r="AF415" s="17">
        <f t="shared" si="740"/>
        <v>0.15552722505739258</v>
      </c>
      <c r="AG415" s="16">
        <f t="shared" si="741"/>
        <v>-73</v>
      </c>
      <c r="AH415" s="20">
        <f t="shared" si="742"/>
        <v>4.9648946840521561E-2</v>
      </c>
      <c r="AI415" s="20">
        <f t="shared" si="743"/>
        <v>92278.560644187208</v>
      </c>
      <c r="AJ415" s="4">
        <v>3367</v>
      </c>
      <c r="AK415">
        <f t="shared" si="744"/>
        <v>28</v>
      </c>
      <c r="AL415">
        <f t="shared" si="745"/>
        <v>8.3857442348007627E-3</v>
      </c>
      <c r="AM415" s="20">
        <f t="shared" si="746"/>
        <v>847.25717161550074</v>
      </c>
      <c r="AN415" s="20">
        <f t="shared" si="747"/>
        <v>9.2712678809907349E-3</v>
      </c>
      <c r="AO415" s="4">
        <v>180</v>
      </c>
      <c r="AP415">
        <f t="shared" si="716"/>
        <v>-20</v>
      </c>
      <c r="AQ415">
        <f t="shared" si="717"/>
        <v>-9.9999999999999978E-2</v>
      </c>
      <c r="AR415" s="20">
        <f t="shared" si="748"/>
        <v>45.294413688978359</v>
      </c>
      <c r="AS415" s="4">
        <v>296</v>
      </c>
      <c r="AT415">
        <f t="shared" si="749"/>
        <v>-27</v>
      </c>
      <c r="AU415">
        <f t="shared" si="750"/>
        <v>-8.3591331269349811E-2</v>
      </c>
      <c r="AV415" s="20">
        <f t="shared" si="751"/>
        <v>74.484146955208857</v>
      </c>
      <c r="AW415" s="30">
        <f t="shared" si="752"/>
        <v>8.1505651701017446E-4</v>
      </c>
      <c r="AX415" s="4">
        <v>63</v>
      </c>
      <c r="AY415">
        <f t="shared" si="753"/>
        <v>0</v>
      </c>
      <c r="AZ415">
        <f t="shared" si="754"/>
        <v>0</v>
      </c>
      <c r="BA415" s="20">
        <f t="shared" si="755"/>
        <v>15.853044791142425</v>
      </c>
      <c r="BB415" s="30">
        <f t="shared" si="756"/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 t="shared" si="757"/>
        <v>-19</v>
      </c>
      <c r="BE415" s="30">
        <f t="shared" si="758"/>
        <v>-4.8407643312101678E-3</v>
      </c>
      <c r="BF415" s="20">
        <f t="shared" si="759"/>
        <v>982.8887770508303</v>
      </c>
      <c r="BG415" s="20">
        <f t="shared" si="760"/>
        <v>1.0755441741357234E-2</v>
      </c>
      <c r="BH415" s="26">
        <v>65671</v>
      </c>
      <c r="BI415">
        <f t="shared" si="722"/>
        <v>47</v>
      </c>
      <c r="BJ415" s="4">
        <v>140932</v>
      </c>
      <c r="BK415">
        <f t="shared" si="723"/>
        <v>74</v>
      </c>
      <c r="BL415" s="4">
        <v>105177</v>
      </c>
      <c r="BM415">
        <f t="shared" si="761"/>
        <v>48</v>
      </c>
      <c r="BN415" s="4">
        <v>42582</v>
      </c>
      <c r="BO415">
        <f t="shared" si="762"/>
        <v>22</v>
      </c>
      <c r="BP415" s="4">
        <v>8803</v>
      </c>
      <c r="BQ415">
        <f t="shared" si="763"/>
        <v>7</v>
      </c>
      <c r="BR415" s="8">
        <v>31</v>
      </c>
      <c r="BS415" s="15">
        <f t="shared" si="764"/>
        <v>0</v>
      </c>
      <c r="BT415" s="8">
        <v>272</v>
      </c>
      <c r="BU415" s="15">
        <f t="shared" si="765"/>
        <v>0</v>
      </c>
      <c r="BV415" s="8">
        <v>1235</v>
      </c>
      <c r="BW415" s="15">
        <f t="shared" si="766"/>
        <v>2</v>
      </c>
      <c r="BX415" s="8">
        <v>3008</v>
      </c>
      <c r="BY415" s="15">
        <f t="shared" si="767"/>
        <v>0</v>
      </c>
      <c r="BZ415" s="13">
        <v>1666</v>
      </c>
      <c r="CA415" s="16">
        <f t="shared" si="768"/>
        <v>1</v>
      </c>
    </row>
    <row r="416" spans="1:79" x14ac:dyDescent="0.2">
      <c r="A416" s="1">
        <v>44313</v>
      </c>
      <c r="B416">
        <v>44314</v>
      </c>
      <c r="C416" s="4">
        <v>363533</v>
      </c>
      <c r="D416">
        <f t="shared" si="719"/>
        <v>368</v>
      </c>
      <c r="E416" s="4">
        <v>6216</v>
      </c>
      <c r="F416">
        <f t="shared" si="720"/>
        <v>4</v>
      </c>
      <c r="G416" s="4">
        <v>353503</v>
      </c>
      <c r="H416">
        <f t="shared" si="721"/>
        <v>456</v>
      </c>
      <c r="I416">
        <f t="shared" si="718"/>
        <v>3814</v>
      </c>
      <c r="J416">
        <f t="shared" si="715"/>
        <v>-92</v>
      </c>
      <c r="K416">
        <f t="shared" si="769"/>
        <v>1.7098860351054786E-2</v>
      </c>
      <c r="L416">
        <f t="shared" si="724"/>
        <v>0.97240965744512875</v>
      </c>
      <c r="M416">
        <f t="shared" si="725"/>
        <v>1.0491482203816434E-2</v>
      </c>
      <c r="N416">
        <f t="shared" si="726"/>
        <v>1.0122877427908882E-3</v>
      </c>
      <c r="O416">
        <f t="shared" si="770"/>
        <v>6.4350064350064348E-4</v>
      </c>
      <c r="P416">
        <f t="shared" si="727"/>
        <v>1.2899466199721077E-3</v>
      </c>
      <c r="Q416">
        <f t="shared" si="728"/>
        <v>-2.4121657052962767E-2</v>
      </c>
      <c r="R416">
        <f t="shared" si="729"/>
        <v>91477.856064418724</v>
      </c>
      <c r="S416">
        <f t="shared" si="771"/>
        <v>1564.1670860593858</v>
      </c>
      <c r="T416">
        <f t="shared" si="730"/>
        <v>88953.950679416201</v>
      </c>
      <c r="U416">
        <f t="shared" si="731"/>
        <v>959.7382989431303</v>
      </c>
      <c r="V416" s="4">
        <v>2366942</v>
      </c>
      <c r="W416">
        <f t="shared" si="732"/>
        <v>9059</v>
      </c>
      <c r="X416">
        <f t="shared" si="733"/>
        <v>5071</v>
      </c>
      <c r="Y416" s="20">
        <f t="shared" si="734"/>
        <v>595606.94514343224</v>
      </c>
      <c r="Z416" s="4">
        <v>1999859</v>
      </c>
      <c r="AA416">
        <f t="shared" si="735"/>
        <v>8691</v>
      </c>
      <c r="AB416" s="17">
        <f t="shared" si="736"/>
        <v>0.84491254961042561</v>
      </c>
      <c r="AC416" s="16">
        <f t="shared" si="737"/>
        <v>4901</v>
      </c>
      <c r="AD416">
        <f t="shared" si="738"/>
        <v>367083</v>
      </c>
      <c r="AE416">
        <f t="shared" si="739"/>
        <v>368</v>
      </c>
      <c r="AF416" s="17">
        <f t="shared" si="740"/>
        <v>0.15508745038957439</v>
      </c>
      <c r="AG416" s="16">
        <f t="shared" si="741"/>
        <v>170</v>
      </c>
      <c r="AH416" s="20">
        <f t="shared" si="742"/>
        <v>4.0622585274312839E-2</v>
      </c>
      <c r="AI416" s="20">
        <f t="shared" si="743"/>
        <v>92371.162556618016</v>
      </c>
      <c r="AJ416" s="4">
        <v>3393</v>
      </c>
      <c r="AK416">
        <f t="shared" si="744"/>
        <v>26</v>
      </c>
      <c r="AL416">
        <f t="shared" si="745"/>
        <v>7.7220077220077066E-3</v>
      </c>
      <c r="AM416" s="20">
        <f t="shared" si="746"/>
        <v>853.79969803724202</v>
      </c>
      <c r="AN416" s="20">
        <f t="shared" si="747"/>
        <v>9.3334030198083812E-3</v>
      </c>
      <c r="AO416" s="4">
        <v>174</v>
      </c>
      <c r="AP416">
        <f t="shared" si="716"/>
        <v>-6</v>
      </c>
      <c r="AQ416">
        <f t="shared" si="717"/>
        <v>-3.3333333333333326E-2</v>
      </c>
      <c r="AR416" s="20">
        <f t="shared" si="748"/>
        <v>43.784599899345743</v>
      </c>
      <c r="AS416" s="4">
        <v>283</v>
      </c>
      <c r="AT416">
        <f t="shared" si="749"/>
        <v>-13</v>
      </c>
      <c r="AU416">
        <f t="shared" si="750"/>
        <v>-4.391891891891897E-2</v>
      </c>
      <c r="AV416" s="20">
        <f t="shared" si="751"/>
        <v>71.2128837443382</v>
      </c>
      <c r="AW416" s="30">
        <f t="shared" si="752"/>
        <v>7.7847128046147119E-4</v>
      </c>
      <c r="AX416" s="4">
        <v>64</v>
      </c>
      <c r="AY416">
        <f t="shared" si="753"/>
        <v>1</v>
      </c>
      <c r="AZ416">
        <f t="shared" si="754"/>
        <v>1.5873015873015817E-2</v>
      </c>
      <c r="BA416" s="20">
        <f t="shared" si="755"/>
        <v>16.104680422747862</v>
      </c>
      <c r="BB416" s="30">
        <f t="shared" si="756"/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 t="shared" si="757"/>
        <v>8</v>
      </c>
      <c r="BE416" s="30">
        <f t="shared" si="758"/>
        <v>2.0481310803890374E-3</v>
      </c>
      <c r="BF416" s="20">
        <f t="shared" si="759"/>
        <v>984.90186210367381</v>
      </c>
      <c r="BG416" s="20">
        <f t="shared" si="760"/>
        <v>1.0766560394792219E-2</v>
      </c>
      <c r="BH416" s="26">
        <v>65746</v>
      </c>
      <c r="BI416">
        <f t="shared" si="722"/>
        <v>75</v>
      </c>
      <c r="BJ416" s="4">
        <v>141074</v>
      </c>
      <c r="BK416">
        <f t="shared" si="723"/>
        <v>142</v>
      </c>
      <c r="BL416" s="4">
        <v>105275</v>
      </c>
      <c r="BM416">
        <f t="shared" si="761"/>
        <v>98</v>
      </c>
      <c r="BN416" s="4">
        <v>42628</v>
      </c>
      <c r="BO416">
        <f t="shared" si="762"/>
        <v>46</v>
      </c>
      <c r="BP416" s="4">
        <v>8810</v>
      </c>
      <c r="BQ416">
        <f t="shared" si="763"/>
        <v>7</v>
      </c>
      <c r="BR416" s="8">
        <v>31</v>
      </c>
      <c r="BS416" s="15">
        <f t="shared" si="764"/>
        <v>0</v>
      </c>
      <c r="BT416" s="8">
        <v>272</v>
      </c>
      <c r="BU416" s="15">
        <f t="shared" si="765"/>
        <v>0</v>
      </c>
      <c r="BV416" s="8">
        <v>1236</v>
      </c>
      <c r="BW416" s="15">
        <f t="shared" si="766"/>
        <v>1</v>
      </c>
      <c r="BX416" s="8">
        <v>3009</v>
      </c>
      <c r="BY416" s="15">
        <f t="shared" si="767"/>
        <v>1</v>
      </c>
      <c r="BZ416" s="13">
        <v>1668</v>
      </c>
      <c r="CA416" s="16">
        <f t="shared" si="768"/>
        <v>2</v>
      </c>
    </row>
    <row r="417" spans="1:79" x14ac:dyDescent="0.2">
      <c r="A417" s="1">
        <v>44314</v>
      </c>
      <c r="B417">
        <v>44315</v>
      </c>
      <c r="C417" s="4">
        <v>363895</v>
      </c>
      <c r="D417">
        <f t="shared" si="719"/>
        <v>362</v>
      </c>
      <c r="E417" s="4">
        <v>6222</v>
      </c>
      <c r="F417">
        <f t="shared" si="720"/>
        <v>6</v>
      </c>
      <c r="G417" s="4">
        <v>353774</v>
      </c>
      <c r="H417">
        <f t="shared" si="721"/>
        <v>271</v>
      </c>
      <c r="I417">
        <f t="shared" si="718"/>
        <v>3899</v>
      </c>
      <c r="J417">
        <f t="shared" si="715"/>
        <v>85</v>
      </c>
      <c r="K417">
        <f t="shared" si="769"/>
        <v>1.7098338806523859E-2</v>
      </c>
      <c r="L417">
        <f t="shared" si="724"/>
        <v>0.97218703197350886</v>
      </c>
      <c r="M417">
        <f t="shared" si="725"/>
        <v>1.0714629219967298E-2</v>
      </c>
      <c r="N417">
        <f t="shared" si="726"/>
        <v>9.9479245386718687E-4</v>
      </c>
      <c r="O417">
        <f t="shared" si="770"/>
        <v>9.6432015429122472E-4</v>
      </c>
      <c r="P417">
        <f t="shared" si="727"/>
        <v>7.6602576786309899E-4</v>
      </c>
      <c r="Q417">
        <f t="shared" si="728"/>
        <v>2.1800461656835086E-2</v>
      </c>
      <c r="R417">
        <f t="shared" si="729"/>
        <v>91568.948163059889</v>
      </c>
      <c r="S417">
        <f t="shared" si="771"/>
        <v>1565.6768998490186</v>
      </c>
      <c r="T417">
        <f t="shared" si="730"/>
        <v>89022.143935581276</v>
      </c>
      <c r="U417">
        <f t="shared" si="731"/>
        <v>981.12732762959229</v>
      </c>
      <c r="V417" s="4">
        <v>2376076</v>
      </c>
      <c r="W417">
        <f t="shared" si="732"/>
        <v>9134</v>
      </c>
      <c r="X417">
        <f t="shared" si="733"/>
        <v>75</v>
      </c>
      <c r="Y417" s="20">
        <f t="shared" si="734"/>
        <v>597905.38500251633</v>
      </c>
      <c r="Z417" s="4">
        <v>2008631</v>
      </c>
      <c r="AA417">
        <f t="shared" si="735"/>
        <v>8772</v>
      </c>
      <c r="AB417" s="17">
        <f t="shared" si="736"/>
        <v>0.8453563774896089</v>
      </c>
      <c r="AC417" s="16">
        <f t="shared" si="737"/>
        <v>81</v>
      </c>
      <c r="AD417">
        <f t="shared" si="738"/>
        <v>367445</v>
      </c>
      <c r="AE417">
        <f t="shared" si="739"/>
        <v>362</v>
      </c>
      <c r="AF417" s="17">
        <f t="shared" si="740"/>
        <v>0.15464362251039107</v>
      </c>
      <c r="AG417" s="16">
        <f t="shared" si="741"/>
        <v>-6</v>
      </c>
      <c r="AH417" s="20">
        <f t="shared" si="742"/>
        <v>3.9632143639150429E-2</v>
      </c>
      <c r="AI417" s="20">
        <f t="shared" si="743"/>
        <v>92462.254655259181</v>
      </c>
      <c r="AJ417" s="4">
        <v>3380</v>
      </c>
      <c r="AK417">
        <f t="shared" si="744"/>
        <v>-13</v>
      </c>
      <c r="AL417">
        <f t="shared" si="745"/>
        <v>-3.8314176245211051E-3</v>
      </c>
      <c r="AM417" s="20">
        <f t="shared" si="746"/>
        <v>850.52843482637138</v>
      </c>
      <c r="AN417" s="20">
        <f t="shared" si="747"/>
        <v>9.2883936300306412E-3</v>
      </c>
      <c r="AO417" s="4">
        <v>163</v>
      </c>
      <c r="AP417">
        <f t="shared" si="716"/>
        <v>-11</v>
      </c>
      <c r="AQ417">
        <f t="shared" si="717"/>
        <v>-6.3218390804597679E-2</v>
      </c>
      <c r="AR417" s="20">
        <f t="shared" si="748"/>
        <v>41.016607951685955</v>
      </c>
      <c r="AS417" s="4">
        <v>287</v>
      </c>
      <c r="AT417">
        <f t="shared" si="749"/>
        <v>4</v>
      </c>
      <c r="AU417">
        <f t="shared" si="750"/>
        <v>1.4134275618374659E-2</v>
      </c>
      <c r="AV417" s="20">
        <f t="shared" si="751"/>
        <v>72.219426270759939</v>
      </c>
      <c r="AW417" s="30">
        <f t="shared" si="752"/>
        <v>7.8868904491680289E-4</v>
      </c>
      <c r="AX417" s="4">
        <v>69</v>
      </c>
      <c r="AY417">
        <f t="shared" si="753"/>
        <v>5</v>
      </c>
      <c r="AZ417">
        <f t="shared" si="754"/>
        <v>7.8125E-2</v>
      </c>
      <c r="BA417" s="20">
        <f t="shared" si="755"/>
        <v>17.362858580775036</v>
      </c>
      <c r="BB417" s="30">
        <f t="shared" si="756"/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 t="shared" si="757"/>
        <v>-15</v>
      </c>
      <c r="BE417" s="30">
        <f t="shared" si="758"/>
        <v>-3.8323965252937686E-3</v>
      </c>
      <c r="BF417" s="20">
        <f t="shared" si="759"/>
        <v>981.12732762959229</v>
      </c>
      <c r="BG417" s="20">
        <f t="shared" si="760"/>
        <v>1.0714629219967298E-2</v>
      </c>
      <c r="BH417" s="26">
        <v>65823</v>
      </c>
      <c r="BI417">
        <f t="shared" si="722"/>
        <v>77</v>
      </c>
      <c r="BJ417" s="4">
        <v>141227</v>
      </c>
      <c r="BK417">
        <f t="shared" si="723"/>
        <v>153</v>
      </c>
      <c r="BL417" s="4">
        <v>105364</v>
      </c>
      <c r="BM417">
        <f t="shared" si="761"/>
        <v>89</v>
      </c>
      <c r="BN417" s="4">
        <v>42662</v>
      </c>
      <c r="BO417">
        <f t="shared" si="762"/>
        <v>34</v>
      </c>
      <c r="BP417" s="4">
        <v>8819</v>
      </c>
      <c r="BQ417">
        <f t="shared" si="763"/>
        <v>9</v>
      </c>
      <c r="BR417" s="8">
        <v>31</v>
      </c>
      <c r="BS417" s="15">
        <f t="shared" si="764"/>
        <v>0</v>
      </c>
      <c r="BT417" s="8">
        <v>273</v>
      </c>
      <c r="BU417" s="15">
        <f t="shared" si="765"/>
        <v>1</v>
      </c>
      <c r="BV417" s="8">
        <v>1238</v>
      </c>
      <c r="BW417" s="15">
        <f t="shared" si="766"/>
        <v>2</v>
      </c>
      <c r="BX417" s="8">
        <v>3011</v>
      </c>
      <c r="BY417" s="15">
        <f t="shared" si="767"/>
        <v>2</v>
      </c>
      <c r="BZ417" s="13">
        <v>1669</v>
      </c>
      <c r="CA417" s="16">
        <f t="shared" si="768"/>
        <v>1</v>
      </c>
    </row>
    <row r="418" spans="1:79" x14ac:dyDescent="0.2">
      <c r="A418" s="1">
        <v>44315</v>
      </c>
      <c r="B418">
        <v>44316</v>
      </c>
      <c r="C418" s="4">
        <v>364218</v>
      </c>
      <c r="D418">
        <f t="shared" si="719"/>
        <v>323</v>
      </c>
      <c r="E418" s="4">
        <v>6227</v>
      </c>
      <c r="F418">
        <f t="shared" si="720"/>
        <v>5</v>
      </c>
      <c r="G418" s="4">
        <v>354094</v>
      </c>
      <c r="H418">
        <f t="shared" si="721"/>
        <v>320</v>
      </c>
      <c r="I418">
        <f t="shared" si="718"/>
        <v>3897</v>
      </c>
      <c r="J418">
        <f t="shared" si="715"/>
        <v>-2</v>
      </c>
      <c r="K418">
        <f t="shared" si="769"/>
        <v>1.7096903502847195E-2</v>
      </c>
      <c r="L418">
        <f t="shared" si="724"/>
        <v>0.97220346056482654</v>
      </c>
      <c r="M418">
        <f t="shared" si="725"/>
        <v>1.0699635932326245E-2</v>
      </c>
      <c r="N418">
        <f t="shared" si="726"/>
        <v>8.8683151299496458E-4</v>
      </c>
      <c r="O418">
        <f t="shared" si="770"/>
        <v>8.0295487393608478E-4</v>
      </c>
      <c r="P418">
        <f t="shared" si="727"/>
        <v>9.0371483278451487E-4</v>
      </c>
      <c r="Q418">
        <f t="shared" si="728"/>
        <v>-5.1321529381575571E-4</v>
      </c>
      <c r="R418">
        <f t="shared" si="729"/>
        <v>91650.226472068447</v>
      </c>
      <c r="S418">
        <f t="shared" si="771"/>
        <v>1566.9350780070458</v>
      </c>
      <c r="T418">
        <f t="shared" si="730"/>
        <v>89102.66733769502</v>
      </c>
      <c r="U418">
        <f t="shared" si="731"/>
        <v>980.62405636638141</v>
      </c>
      <c r="V418" s="4">
        <v>2384632</v>
      </c>
      <c r="W418">
        <f t="shared" si="732"/>
        <v>8556</v>
      </c>
      <c r="X418">
        <f t="shared" si="733"/>
        <v>-578</v>
      </c>
      <c r="Y418" s="20">
        <f t="shared" si="734"/>
        <v>600058.37946653238</v>
      </c>
      <c r="Z418" s="4">
        <v>2016864</v>
      </c>
      <c r="AA418">
        <f t="shared" si="735"/>
        <v>8233</v>
      </c>
      <c r="AB418" s="17">
        <f t="shared" si="736"/>
        <v>0.84577578427195477</v>
      </c>
      <c r="AC418" s="16">
        <f t="shared" si="737"/>
        <v>-539</v>
      </c>
      <c r="AD418">
        <f t="shared" si="738"/>
        <v>367768</v>
      </c>
      <c r="AE418">
        <f t="shared" si="739"/>
        <v>323</v>
      </c>
      <c r="AF418" s="17">
        <f t="shared" si="740"/>
        <v>0.15422421572804526</v>
      </c>
      <c r="AG418" s="16">
        <f t="shared" si="741"/>
        <v>-39</v>
      </c>
      <c r="AH418" s="20">
        <f t="shared" si="742"/>
        <v>3.7751285647498828E-2</v>
      </c>
      <c r="AI418" s="20">
        <f t="shared" si="743"/>
        <v>92543.532964267739</v>
      </c>
      <c r="AJ418" s="4">
        <v>3390</v>
      </c>
      <c r="AK418">
        <f t="shared" si="744"/>
        <v>10</v>
      </c>
      <c r="AL418">
        <f t="shared" si="745"/>
        <v>2.9585798816567088E-3</v>
      </c>
      <c r="AM418" s="20">
        <f t="shared" si="746"/>
        <v>853.04479114242577</v>
      </c>
      <c r="AN418" s="20">
        <f t="shared" si="747"/>
        <v>9.3076124738480804E-3</v>
      </c>
      <c r="AO418" s="4">
        <v>172</v>
      </c>
      <c r="AP418">
        <f t="shared" si="716"/>
        <v>9</v>
      </c>
      <c r="AQ418">
        <f t="shared" si="717"/>
        <v>5.5214723926380271E-2</v>
      </c>
      <c r="AR418" s="20">
        <f t="shared" si="748"/>
        <v>43.281328636134873</v>
      </c>
      <c r="AS418" s="4">
        <v>269</v>
      </c>
      <c r="AT418">
        <f t="shared" si="749"/>
        <v>-18</v>
      </c>
      <c r="AU418">
        <f t="shared" si="750"/>
        <v>-6.2717770034843245E-2</v>
      </c>
      <c r="AV418" s="20">
        <f t="shared" si="751"/>
        <v>67.689984901862104</v>
      </c>
      <c r="AW418" s="30">
        <f t="shared" si="752"/>
        <v>7.3856865942924298E-4</v>
      </c>
      <c r="AX418" s="4">
        <v>66</v>
      </c>
      <c r="AY418">
        <f t="shared" si="753"/>
        <v>-3</v>
      </c>
      <c r="AZ418">
        <f t="shared" si="754"/>
        <v>-4.3478260869565188E-2</v>
      </c>
      <c r="BA418" s="20">
        <f t="shared" si="755"/>
        <v>16.607951685958732</v>
      </c>
      <c r="BB418" s="30">
        <f t="shared" si="756"/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 t="shared" si="757"/>
        <v>-2</v>
      </c>
      <c r="BE418" s="30">
        <f t="shared" si="758"/>
        <v>-5.1295203898438224E-4</v>
      </c>
      <c r="BF418" s="20">
        <f t="shared" si="759"/>
        <v>980.62405636638141</v>
      </c>
      <c r="BG418" s="20">
        <f t="shared" si="760"/>
        <v>1.0699635932326245E-2</v>
      </c>
      <c r="BH418" s="26">
        <v>65880</v>
      </c>
      <c r="BI418">
        <f t="shared" si="722"/>
        <v>57</v>
      </c>
      <c r="BJ418" s="4">
        <v>141349</v>
      </c>
      <c r="BK418">
        <f t="shared" si="723"/>
        <v>122</v>
      </c>
      <c r="BL418" s="4">
        <v>105468</v>
      </c>
      <c r="BM418">
        <f t="shared" si="761"/>
        <v>104</v>
      </c>
      <c r="BN418" s="4">
        <v>42698</v>
      </c>
      <c r="BO418">
        <f t="shared" si="762"/>
        <v>36</v>
      </c>
      <c r="BP418" s="4">
        <v>8823</v>
      </c>
      <c r="BQ418">
        <f t="shared" si="763"/>
        <v>4</v>
      </c>
      <c r="BR418" s="8">
        <v>31</v>
      </c>
      <c r="BS418" s="15">
        <f t="shared" si="764"/>
        <v>0</v>
      </c>
      <c r="BT418" s="8">
        <v>273</v>
      </c>
      <c r="BU418" s="15">
        <f t="shared" si="765"/>
        <v>0</v>
      </c>
      <c r="BV418" s="8">
        <v>1239</v>
      </c>
      <c r="BW418" s="15">
        <f t="shared" si="766"/>
        <v>1</v>
      </c>
      <c r="BX418" s="8">
        <v>3014</v>
      </c>
      <c r="BY418" s="15">
        <f t="shared" si="767"/>
        <v>3</v>
      </c>
      <c r="BZ418" s="13">
        <v>1670</v>
      </c>
      <c r="CA418" s="16">
        <f t="shared" si="768"/>
        <v>1</v>
      </c>
    </row>
    <row r="419" spans="1:79" x14ac:dyDescent="0.2">
      <c r="A419" s="1">
        <v>44316</v>
      </c>
      <c r="B419">
        <v>44317</v>
      </c>
      <c r="C419" s="4">
        <v>364576</v>
      </c>
      <c r="D419">
        <f t="shared" si="719"/>
        <v>358</v>
      </c>
      <c r="E419" s="4">
        <v>6232</v>
      </c>
      <c r="F419">
        <f t="shared" si="720"/>
        <v>5</v>
      </c>
      <c r="G419" s="4">
        <v>354385</v>
      </c>
      <c r="H419">
        <f t="shared" si="721"/>
        <v>291</v>
      </c>
      <c r="I419">
        <f t="shared" si="718"/>
        <v>3959</v>
      </c>
      <c r="J419">
        <f t="shared" si="715"/>
        <v>62</v>
      </c>
      <c r="K419">
        <f t="shared" si="769"/>
        <v>1.7093829544457123E-2</v>
      </c>
      <c r="L419">
        <f t="shared" si="724"/>
        <v>0.97204698060212413</v>
      </c>
      <c r="M419">
        <f t="shared" si="725"/>
        <v>1.0859189853418766E-2</v>
      </c>
      <c r="N419">
        <f t="shared" si="726"/>
        <v>9.8196260861932775E-4</v>
      </c>
      <c r="O419">
        <f t="shared" si="770"/>
        <v>8.0231065468549427E-4</v>
      </c>
      <c r="P419">
        <f t="shared" si="727"/>
        <v>8.2114084964092721E-4</v>
      </c>
      <c r="Q419">
        <f t="shared" si="728"/>
        <v>1.566052033341753E-2</v>
      </c>
      <c r="R419">
        <f t="shared" si="729"/>
        <v>91740.31202818318</v>
      </c>
      <c r="S419">
        <f t="shared" si="771"/>
        <v>1568.1932561650729</v>
      </c>
      <c r="T419">
        <f t="shared" si="730"/>
        <v>89175.893306492202</v>
      </c>
      <c r="U419">
        <f t="shared" si="731"/>
        <v>996.22546552591837</v>
      </c>
      <c r="V419" s="4">
        <v>2394760</v>
      </c>
      <c r="W419">
        <f t="shared" si="732"/>
        <v>10128</v>
      </c>
      <c r="X419">
        <f t="shared" si="733"/>
        <v>1572</v>
      </c>
      <c r="Y419" s="20">
        <f t="shared" si="734"/>
        <v>602606.94514343224</v>
      </c>
      <c r="Z419" s="4">
        <v>2026634</v>
      </c>
      <c r="AA419">
        <f t="shared" si="735"/>
        <v>9770</v>
      </c>
      <c r="AB419" s="17">
        <f t="shared" si="736"/>
        <v>0.84627854148223625</v>
      </c>
      <c r="AC419" s="16">
        <f t="shared" si="737"/>
        <v>1537</v>
      </c>
      <c r="AD419">
        <f t="shared" si="738"/>
        <v>368126</v>
      </c>
      <c r="AE419">
        <f t="shared" si="739"/>
        <v>358</v>
      </c>
      <c r="AF419" s="17">
        <f t="shared" si="740"/>
        <v>0.15372145851776378</v>
      </c>
      <c r="AG419" s="16">
        <f t="shared" si="741"/>
        <v>35</v>
      </c>
      <c r="AH419" s="20">
        <f t="shared" si="742"/>
        <v>3.5347551342812006E-2</v>
      </c>
      <c r="AI419" s="20">
        <f t="shared" si="743"/>
        <v>92633.618520382486</v>
      </c>
      <c r="AJ419" s="4">
        <v>3416</v>
      </c>
      <c r="AK419">
        <f t="shared" si="744"/>
        <v>26</v>
      </c>
      <c r="AL419">
        <f t="shared" si="745"/>
        <v>7.6696165191740828E-3</v>
      </c>
      <c r="AM419" s="20">
        <f t="shared" si="746"/>
        <v>859.58731756416705</v>
      </c>
      <c r="AN419" s="20">
        <f t="shared" si="747"/>
        <v>9.3697884666022989E-3</v>
      </c>
      <c r="AO419" s="4">
        <v>171</v>
      </c>
      <c r="AP419">
        <f t="shared" si="716"/>
        <v>-1</v>
      </c>
      <c r="AQ419">
        <f t="shared" si="717"/>
        <v>-5.8139534883721034E-3</v>
      </c>
      <c r="AR419" s="20">
        <f t="shared" si="748"/>
        <v>43.029693004529442</v>
      </c>
      <c r="AS419" s="4">
        <v>306</v>
      </c>
      <c r="AT419">
        <f t="shared" si="749"/>
        <v>37</v>
      </c>
      <c r="AU419">
        <f t="shared" si="750"/>
        <v>0.1375464684014871</v>
      </c>
      <c r="AV419" s="20">
        <f t="shared" si="751"/>
        <v>77.000503271263213</v>
      </c>
      <c r="AW419" s="30">
        <f t="shared" si="752"/>
        <v>8.3933116826121303E-4</v>
      </c>
      <c r="AX419" s="4">
        <v>66</v>
      </c>
      <c r="AY419">
        <f t="shared" si="753"/>
        <v>0</v>
      </c>
      <c r="AZ419">
        <f t="shared" si="754"/>
        <v>0</v>
      </c>
      <c r="BA419" s="20">
        <f t="shared" si="755"/>
        <v>16.607951685958732</v>
      </c>
      <c r="BB419" s="30">
        <f t="shared" si="756"/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 t="shared" si="757"/>
        <v>62</v>
      </c>
      <c r="BE419" s="30">
        <f t="shared" si="758"/>
        <v>1.5909674108288474E-2</v>
      </c>
      <c r="BF419" s="20">
        <f t="shared" si="759"/>
        <v>996.22546552591837</v>
      </c>
      <c r="BG419" s="20">
        <f t="shared" si="760"/>
        <v>1.0859189853418766E-2</v>
      </c>
      <c r="BH419" s="26">
        <v>65955</v>
      </c>
      <c r="BI419">
        <f t="shared" si="722"/>
        <v>75</v>
      </c>
      <c r="BJ419" s="4">
        <v>141485</v>
      </c>
      <c r="BK419">
        <f t="shared" si="723"/>
        <v>136</v>
      </c>
      <c r="BL419" s="4">
        <v>105564</v>
      </c>
      <c r="BM419">
        <f t="shared" si="761"/>
        <v>96</v>
      </c>
      <c r="BN419" s="4">
        <v>42742</v>
      </c>
      <c r="BO419">
        <f t="shared" si="762"/>
        <v>44</v>
      </c>
      <c r="BP419" s="4">
        <v>8830</v>
      </c>
      <c r="BQ419">
        <f t="shared" si="763"/>
        <v>7</v>
      </c>
      <c r="BR419" s="8">
        <v>31</v>
      </c>
      <c r="BS419" s="15">
        <f t="shared" si="764"/>
        <v>0</v>
      </c>
      <c r="BT419" s="8">
        <v>273</v>
      </c>
      <c r="BU419" s="15">
        <f t="shared" si="765"/>
        <v>0</v>
      </c>
      <c r="BV419" s="8">
        <v>1240</v>
      </c>
      <c r="BW419" s="15">
        <f t="shared" si="766"/>
        <v>1</v>
      </c>
      <c r="BX419" s="8">
        <v>3017</v>
      </c>
      <c r="BY419" s="15">
        <f t="shared" si="767"/>
        <v>3</v>
      </c>
      <c r="BZ419" s="13">
        <v>1671</v>
      </c>
      <c r="CA419" s="16">
        <f t="shared" si="768"/>
        <v>1</v>
      </c>
    </row>
    <row r="420" spans="1:79" x14ac:dyDescent="0.2">
      <c r="A420" s="1">
        <v>44317</v>
      </c>
      <c r="B420">
        <v>44318</v>
      </c>
      <c r="C420" s="4">
        <v>364844</v>
      </c>
      <c r="D420">
        <f t="shared" si="719"/>
        <v>268</v>
      </c>
      <c r="E420" s="4">
        <v>6235</v>
      </c>
      <c r="F420">
        <f t="shared" si="720"/>
        <v>3</v>
      </c>
      <c r="G420" s="4">
        <v>354713</v>
      </c>
      <c r="H420">
        <f t="shared" si="721"/>
        <v>328</v>
      </c>
      <c r="I420">
        <f t="shared" si="718"/>
        <v>3896</v>
      </c>
      <c r="J420">
        <f t="shared" si="715"/>
        <v>-63</v>
      </c>
      <c r="K420">
        <f t="shared" si="769"/>
        <v>1.7089495784499677E-2</v>
      </c>
      <c r="L420">
        <f t="shared" si="724"/>
        <v>0.97223196763548259</v>
      </c>
      <c r="M420">
        <f t="shared" si="725"/>
        <v>1.0678536580017762E-2</v>
      </c>
      <c r="N420">
        <f t="shared" si="726"/>
        <v>7.3456052449814163E-4</v>
      </c>
      <c r="O420">
        <f t="shared" si="770"/>
        <v>4.8115477145148355E-4</v>
      </c>
      <c r="P420">
        <f t="shared" si="727"/>
        <v>9.2469122924730696E-4</v>
      </c>
      <c r="Q420">
        <f t="shared" si="728"/>
        <v>-1.6170431211498974E-2</v>
      </c>
      <c r="R420">
        <f t="shared" si="729"/>
        <v>91807.750377453442</v>
      </c>
      <c r="S420">
        <f t="shared" si="771"/>
        <v>1568.9481630598891</v>
      </c>
      <c r="T420">
        <f t="shared" si="730"/>
        <v>89258.429793658783</v>
      </c>
      <c r="U420">
        <f t="shared" si="731"/>
        <v>980.37242073477603</v>
      </c>
      <c r="V420" s="4">
        <v>2402739</v>
      </c>
      <c r="W420">
        <f t="shared" si="732"/>
        <v>7979</v>
      </c>
      <c r="X420">
        <f t="shared" si="733"/>
        <v>-2149</v>
      </c>
      <c r="Y420" s="20">
        <f t="shared" si="734"/>
        <v>604614.74584801204</v>
      </c>
      <c r="Z420" s="4">
        <v>2034345</v>
      </c>
      <c r="AA420">
        <f t="shared" si="735"/>
        <v>7711</v>
      </c>
      <c r="AB420" s="17">
        <f t="shared" si="736"/>
        <v>0.84667747932671833</v>
      </c>
      <c r="AC420" s="16">
        <f t="shared" si="737"/>
        <v>-2059</v>
      </c>
      <c r="AD420">
        <f t="shared" si="738"/>
        <v>368394</v>
      </c>
      <c r="AE420">
        <f t="shared" si="739"/>
        <v>268</v>
      </c>
      <c r="AF420" s="17">
        <f t="shared" si="740"/>
        <v>0.15332252067328161</v>
      </c>
      <c r="AG420" s="16">
        <f t="shared" si="741"/>
        <v>-90</v>
      </c>
      <c r="AH420" s="20">
        <f t="shared" si="742"/>
        <v>3.3588168943476625E-2</v>
      </c>
      <c r="AI420" s="20">
        <f t="shared" si="743"/>
        <v>92701.056869652733</v>
      </c>
      <c r="AJ420" s="4">
        <v>3349</v>
      </c>
      <c r="AK420">
        <f t="shared" si="744"/>
        <v>-67</v>
      </c>
      <c r="AL420">
        <f t="shared" si="745"/>
        <v>-1.9613583138173296E-2</v>
      </c>
      <c r="AM420" s="20">
        <f t="shared" si="746"/>
        <v>842.72773024660285</v>
      </c>
      <c r="AN420" s="20">
        <f t="shared" si="747"/>
        <v>9.1792656587473005E-3</v>
      </c>
      <c r="AO420" s="4">
        <v>177</v>
      </c>
      <c r="AP420">
        <f t="shared" si="716"/>
        <v>6</v>
      </c>
      <c r="AQ420">
        <f t="shared" si="717"/>
        <v>3.5087719298245723E-2</v>
      </c>
      <c r="AR420" s="20">
        <f t="shared" si="748"/>
        <v>44.539506794162051</v>
      </c>
      <c r="AS420" s="4">
        <v>302</v>
      </c>
      <c r="AT420">
        <f t="shared" si="749"/>
        <v>-4</v>
      </c>
      <c r="AU420">
        <f t="shared" si="750"/>
        <v>-1.3071895424836555E-2</v>
      </c>
      <c r="AV420" s="20">
        <f t="shared" si="751"/>
        <v>75.993960744841459</v>
      </c>
      <c r="AW420" s="30">
        <f t="shared" si="752"/>
        <v>8.2775103880014468E-4</v>
      </c>
      <c r="AX420" s="4">
        <v>68</v>
      </c>
      <c r="AY420">
        <f t="shared" si="753"/>
        <v>2</v>
      </c>
      <c r="AZ420">
        <f t="shared" si="754"/>
        <v>3.0303030303030276E-2</v>
      </c>
      <c r="BA420" s="20">
        <f t="shared" si="755"/>
        <v>17.111222949169601</v>
      </c>
      <c r="BB420" s="30">
        <f t="shared" si="756"/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 t="shared" si="757"/>
        <v>-63</v>
      </c>
      <c r="BE420" s="30">
        <f t="shared" si="758"/>
        <v>-1.591310937105328E-2</v>
      </c>
      <c r="BF420" s="20">
        <f t="shared" si="759"/>
        <v>980.37242073477603</v>
      </c>
      <c r="BG420" s="20">
        <f t="shared" si="760"/>
        <v>1.0678536580017762E-2</v>
      </c>
      <c r="BH420" s="26">
        <v>66016</v>
      </c>
      <c r="BI420">
        <f t="shared" si="722"/>
        <v>61</v>
      </c>
      <c r="BJ420" s="4">
        <v>141594</v>
      </c>
      <c r="BK420">
        <f t="shared" si="723"/>
        <v>109</v>
      </c>
      <c r="BL420" s="4">
        <v>105629</v>
      </c>
      <c r="BM420">
        <f t="shared" si="761"/>
        <v>65</v>
      </c>
      <c r="BN420" s="4">
        <v>42772</v>
      </c>
      <c r="BO420">
        <f t="shared" si="762"/>
        <v>30</v>
      </c>
      <c r="BP420" s="4">
        <v>8833</v>
      </c>
      <c r="BQ420">
        <f t="shared" si="763"/>
        <v>3</v>
      </c>
      <c r="BR420" s="8">
        <v>31</v>
      </c>
      <c r="BS420" s="15">
        <f t="shared" si="764"/>
        <v>0</v>
      </c>
      <c r="BT420" s="8">
        <v>274</v>
      </c>
      <c r="BU420" s="15">
        <f t="shared" si="765"/>
        <v>1</v>
      </c>
      <c r="BV420" s="8">
        <v>1241</v>
      </c>
      <c r="BW420" s="15">
        <f t="shared" si="766"/>
        <v>1</v>
      </c>
      <c r="BX420" s="8">
        <v>3018</v>
      </c>
      <c r="BY420" s="15">
        <f t="shared" si="767"/>
        <v>1</v>
      </c>
      <c r="BZ420" s="13">
        <v>1671</v>
      </c>
      <c r="CA420" s="16">
        <f t="shared" si="768"/>
        <v>0</v>
      </c>
    </row>
    <row r="421" spans="1:79" x14ac:dyDescent="0.2">
      <c r="A421" s="1">
        <v>44318</v>
      </c>
      <c r="B421">
        <v>44319</v>
      </c>
      <c r="C421" s="4">
        <v>365104</v>
      </c>
      <c r="D421">
        <f t="shared" si="719"/>
        <v>260</v>
      </c>
      <c r="E421" s="4">
        <v>6238</v>
      </c>
      <c r="F421">
        <f t="shared" si="720"/>
        <v>3</v>
      </c>
      <c r="G421" s="4">
        <v>354974</v>
      </c>
      <c r="H421">
        <f t="shared" si="721"/>
        <v>261</v>
      </c>
      <c r="I421">
        <f t="shared" si="718"/>
        <v>3892</v>
      </c>
      <c r="J421">
        <f t="shared" ref="J421:J484" si="772">+IFERROR(D421-F421-H421,"")</f>
        <v>-4</v>
      </c>
      <c r="K421">
        <f t="shared" si="769"/>
        <v>1.7085542749463167E-2</v>
      </c>
      <c r="L421">
        <f t="shared" si="724"/>
        <v>0.97225448091502698</v>
      </c>
      <c r="M421">
        <f t="shared" si="725"/>
        <v>1.0659976335509882E-2</v>
      </c>
      <c r="N421">
        <f t="shared" si="726"/>
        <v>7.1212586002892327E-4</v>
      </c>
      <c r="O421">
        <f t="shared" si="770"/>
        <v>4.8092337287592178E-4</v>
      </c>
      <c r="P421">
        <f t="shared" si="727"/>
        <v>7.3526511800864293E-4</v>
      </c>
      <c r="Q421">
        <f t="shared" si="728"/>
        <v>-1.0277492291880781E-3</v>
      </c>
      <c r="R421">
        <f t="shared" si="729"/>
        <v>91873.175641670852</v>
      </c>
      <c r="S421">
        <f t="shared" si="771"/>
        <v>1569.7030699547056</v>
      </c>
      <c r="T421">
        <f t="shared" si="730"/>
        <v>89324.106693507798</v>
      </c>
      <c r="U421">
        <f t="shared" si="731"/>
        <v>979.36587820835427</v>
      </c>
      <c r="V421" s="4">
        <v>2408437</v>
      </c>
      <c r="W421">
        <f t="shared" si="732"/>
        <v>5698</v>
      </c>
      <c r="X421">
        <f t="shared" si="733"/>
        <v>-2281</v>
      </c>
      <c r="Y421" s="20">
        <f t="shared" si="734"/>
        <v>606048.56567689986</v>
      </c>
      <c r="Z421" s="4">
        <v>2039783</v>
      </c>
      <c r="AA421">
        <f t="shared" si="735"/>
        <v>5438</v>
      </c>
      <c r="AB421" s="17">
        <f t="shared" si="736"/>
        <v>0.84693226353855222</v>
      </c>
      <c r="AC421" s="16">
        <f t="shared" si="737"/>
        <v>-2273</v>
      </c>
      <c r="AD421">
        <f t="shared" si="738"/>
        <v>368654</v>
      </c>
      <c r="AE421">
        <f t="shared" si="739"/>
        <v>260</v>
      </c>
      <c r="AF421" s="17">
        <f t="shared" si="740"/>
        <v>0.15306773646144781</v>
      </c>
      <c r="AG421" s="16">
        <f t="shared" si="741"/>
        <v>-8</v>
      </c>
      <c r="AH421" s="20">
        <f t="shared" si="742"/>
        <v>4.5630045630045628E-2</v>
      </c>
      <c r="AI421" s="20">
        <f t="shared" si="743"/>
        <v>92766.482133870159</v>
      </c>
      <c r="AJ421" s="4">
        <v>3354</v>
      </c>
      <c r="AK421">
        <f t="shared" si="744"/>
        <v>5</v>
      </c>
      <c r="AL421">
        <f t="shared" si="745"/>
        <v>1.4929829799941174E-3</v>
      </c>
      <c r="AM421" s="20">
        <f t="shared" si="746"/>
        <v>843.98590840463009</v>
      </c>
      <c r="AN421" s="20">
        <f t="shared" si="747"/>
        <v>9.1864235943731106E-3</v>
      </c>
      <c r="AO421" s="4">
        <v>178</v>
      </c>
      <c r="AP421">
        <f t="shared" si="716"/>
        <v>1</v>
      </c>
      <c r="AQ421">
        <f t="shared" si="717"/>
        <v>5.6497175141243527E-3</v>
      </c>
      <c r="AR421" s="20">
        <f t="shared" si="748"/>
        <v>44.791142425767489</v>
      </c>
      <c r="AS421" s="4">
        <v>292</v>
      </c>
      <c r="AT421">
        <f t="shared" si="749"/>
        <v>-10</v>
      </c>
      <c r="AU421">
        <f t="shared" si="750"/>
        <v>-3.3112582781456901E-2</v>
      </c>
      <c r="AV421" s="20">
        <f t="shared" si="751"/>
        <v>73.477604428787117</v>
      </c>
      <c r="AW421" s="30">
        <f t="shared" si="752"/>
        <v>7.9977211972479076E-4</v>
      </c>
      <c r="AX421" s="4">
        <v>68</v>
      </c>
      <c r="AY421">
        <f t="shared" si="753"/>
        <v>0</v>
      </c>
      <c r="AZ421">
        <f t="shared" si="754"/>
        <v>0</v>
      </c>
      <c r="BA421" s="20">
        <f t="shared" si="755"/>
        <v>17.111222949169601</v>
      </c>
      <c r="BB421" s="30">
        <f t="shared" si="756"/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 t="shared" si="757"/>
        <v>-4</v>
      </c>
      <c r="BE421" s="30">
        <f t="shared" si="758"/>
        <v>-1.0266940451745254E-3</v>
      </c>
      <c r="BF421" s="20">
        <f t="shared" si="759"/>
        <v>979.36587820835427</v>
      </c>
      <c r="BG421" s="20">
        <f t="shared" si="760"/>
        <v>1.0659976335509882E-2</v>
      </c>
      <c r="BH421" s="26">
        <v>66078</v>
      </c>
      <c r="BI421">
        <f t="shared" si="722"/>
        <v>62</v>
      </c>
      <c r="BJ421" s="4">
        <v>141686</v>
      </c>
      <c r="BK421">
        <f t="shared" si="723"/>
        <v>92</v>
      </c>
      <c r="BL421" s="4">
        <v>105701</v>
      </c>
      <c r="BM421">
        <f t="shared" si="761"/>
        <v>72</v>
      </c>
      <c r="BN421" s="4">
        <v>42800</v>
      </c>
      <c r="BO421">
        <f t="shared" si="762"/>
        <v>28</v>
      </c>
      <c r="BP421" s="4">
        <v>8839</v>
      </c>
      <c r="BQ421">
        <f t="shared" si="763"/>
        <v>6</v>
      </c>
      <c r="BR421" s="8">
        <v>31</v>
      </c>
      <c r="BS421" s="15">
        <f t="shared" si="764"/>
        <v>0</v>
      </c>
      <c r="BT421" s="8">
        <v>274</v>
      </c>
      <c r="BU421" s="15">
        <f t="shared" si="765"/>
        <v>0</v>
      </c>
      <c r="BV421" s="8">
        <v>1243</v>
      </c>
      <c r="BW421" s="15">
        <f t="shared" si="766"/>
        <v>2</v>
      </c>
      <c r="BX421" s="8">
        <v>3019</v>
      </c>
      <c r="BY421" s="15">
        <f t="shared" si="767"/>
        <v>1</v>
      </c>
      <c r="BZ421" s="13">
        <v>1671</v>
      </c>
      <c r="CA421" s="16">
        <f t="shared" si="768"/>
        <v>0</v>
      </c>
    </row>
    <row r="422" spans="1:79" x14ac:dyDescent="0.2">
      <c r="A422" s="1">
        <v>44319</v>
      </c>
      <c r="B422">
        <v>44320</v>
      </c>
      <c r="C422" s="4">
        <v>365299</v>
      </c>
      <c r="D422">
        <f t="shared" si="719"/>
        <v>195</v>
      </c>
      <c r="E422" s="4">
        <v>6244</v>
      </c>
      <c r="F422">
        <f t="shared" si="720"/>
        <v>6</v>
      </c>
      <c r="G422" s="4">
        <v>355187</v>
      </c>
      <c r="H422">
        <f t="shared" si="721"/>
        <v>213</v>
      </c>
      <c r="I422">
        <f t="shared" si="718"/>
        <v>3868</v>
      </c>
      <c r="J422">
        <f t="shared" si="772"/>
        <v>-24</v>
      </c>
      <c r="K422">
        <f t="shared" si="769"/>
        <v>1.7092847229256036E-2</v>
      </c>
      <c r="L422">
        <f t="shared" si="724"/>
        <v>0.97231856643461934</v>
      </c>
      <c r="M422">
        <f t="shared" si="725"/>
        <v>1.0588586336124655E-2</v>
      </c>
      <c r="N422">
        <f t="shared" si="726"/>
        <v>5.3380929047164099E-4</v>
      </c>
      <c r="O422">
        <f t="shared" si="770"/>
        <v>9.6092248558616276E-4</v>
      </c>
      <c r="P422">
        <f t="shared" si="727"/>
        <v>5.9968411006033439E-4</v>
      </c>
      <c r="Q422">
        <f t="shared" si="728"/>
        <v>-6.2047569803516025E-3</v>
      </c>
      <c r="R422">
        <f t="shared" si="729"/>
        <v>91922.244589833921</v>
      </c>
      <c r="S422">
        <f t="shared" si="771"/>
        <v>1571.2128837443381</v>
      </c>
      <c r="T422">
        <f t="shared" si="730"/>
        <v>89377.705083039749</v>
      </c>
      <c r="U422">
        <f t="shared" si="731"/>
        <v>973.32662304982375</v>
      </c>
      <c r="V422" s="4">
        <v>2412680</v>
      </c>
      <c r="W422">
        <f t="shared" si="732"/>
        <v>4243</v>
      </c>
      <c r="X422">
        <f t="shared" si="733"/>
        <v>-1455</v>
      </c>
      <c r="Y422" s="20">
        <f t="shared" si="734"/>
        <v>607116.25566180167</v>
      </c>
      <c r="Z422" s="4">
        <v>2043831</v>
      </c>
      <c r="AA422">
        <f t="shared" si="735"/>
        <v>4048</v>
      </c>
      <c r="AB422" s="17">
        <f t="shared" si="736"/>
        <v>0.847120629341645</v>
      </c>
      <c r="AC422" s="16">
        <f t="shared" si="737"/>
        <v>-1390</v>
      </c>
      <c r="AD422">
        <f t="shared" si="738"/>
        <v>368849</v>
      </c>
      <c r="AE422">
        <f t="shared" si="739"/>
        <v>195</v>
      </c>
      <c r="AF422" s="17">
        <f t="shared" si="740"/>
        <v>0.15287937065835502</v>
      </c>
      <c r="AG422" s="16">
        <f t="shared" si="741"/>
        <v>-65</v>
      </c>
      <c r="AH422" s="20">
        <f t="shared" si="742"/>
        <v>4.5958048550553854E-2</v>
      </c>
      <c r="AI422" s="20">
        <f t="shared" si="743"/>
        <v>92815.551082033213</v>
      </c>
      <c r="AJ422" s="4">
        <v>3345</v>
      </c>
      <c r="AK422">
        <f t="shared" si="744"/>
        <v>-9</v>
      </c>
      <c r="AL422">
        <f t="shared" si="745"/>
        <v>-2.6833631484793896E-3</v>
      </c>
      <c r="AM422" s="20">
        <f t="shared" si="746"/>
        <v>841.72118772018109</v>
      </c>
      <c r="AN422" s="20">
        <f t="shared" si="747"/>
        <v>9.1568824442443044E-3</v>
      </c>
      <c r="AO422" s="4">
        <v>180</v>
      </c>
      <c r="AP422">
        <f t="shared" si="716"/>
        <v>2</v>
      </c>
      <c r="AQ422">
        <f t="shared" si="717"/>
        <v>1.1235955056179803E-2</v>
      </c>
      <c r="AR422" s="20">
        <f t="shared" si="748"/>
        <v>45.294413688978359</v>
      </c>
      <c r="AS422" s="4">
        <v>275</v>
      </c>
      <c r="AT422">
        <f t="shared" si="749"/>
        <v>-17</v>
      </c>
      <c r="AU422">
        <f t="shared" si="750"/>
        <v>-5.8219178082191791E-2</v>
      </c>
      <c r="AV422" s="20">
        <f t="shared" si="751"/>
        <v>69.199798691494706</v>
      </c>
      <c r="AW422" s="30">
        <f t="shared" si="752"/>
        <v>7.5280797374205788E-4</v>
      </c>
      <c r="AX422" s="4">
        <v>68</v>
      </c>
      <c r="AY422">
        <f t="shared" si="753"/>
        <v>0</v>
      </c>
      <c r="AZ422">
        <f t="shared" si="754"/>
        <v>0</v>
      </c>
      <c r="BA422" s="20">
        <f t="shared" si="755"/>
        <v>17.111222949169601</v>
      </c>
      <c r="BB422" s="30">
        <f t="shared" si="756"/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 t="shared" si="757"/>
        <v>-24</v>
      </c>
      <c r="BE422" s="30">
        <f t="shared" si="758"/>
        <v>-6.1664953751284779E-3</v>
      </c>
      <c r="BF422" s="20">
        <f t="shared" si="759"/>
        <v>973.32662304982375</v>
      </c>
      <c r="BG422" s="20">
        <f t="shared" si="760"/>
        <v>1.0588586336124655E-2</v>
      </c>
      <c r="BH422" s="26">
        <v>66108</v>
      </c>
      <c r="BI422">
        <f t="shared" si="722"/>
        <v>30</v>
      </c>
      <c r="BJ422" s="4">
        <v>141762</v>
      </c>
      <c r="BK422">
        <f t="shared" si="723"/>
        <v>76</v>
      </c>
      <c r="BL422" s="4">
        <v>105759</v>
      </c>
      <c r="BM422">
        <f t="shared" si="761"/>
        <v>58</v>
      </c>
      <c r="BN422" s="4">
        <v>42821</v>
      </c>
      <c r="BO422">
        <f t="shared" si="762"/>
        <v>21</v>
      </c>
      <c r="BP422" s="4">
        <v>8849</v>
      </c>
      <c r="BQ422">
        <f t="shared" si="763"/>
        <v>10</v>
      </c>
      <c r="BR422" s="8">
        <v>31</v>
      </c>
      <c r="BS422" s="15">
        <f t="shared" si="764"/>
        <v>0</v>
      </c>
      <c r="BT422" s="8">
        <v>275</v>
      </c>
      <c r="BU422" s="15">
        <f t="shared" si="765"/>
        <v>1</v>
      </c>
      <c r="BV422" s="8">
        <v>1244</v>
      </c>
      <c r="BW422" s="15">
        <f t="shared" si="766"/>
        <v>1</v>
      </c>
      <c r="BX422" s="8">
        <v>3022</v>
      </c>
      <c r="BY422" s="15">
        <f t="shared" si="767"/>
        <v>3</v>
      </c>
      <c r="BZ422" s="13">
        <v>1672</v>
      </c>
      <c r="CA422" s="16">
        <f t="shared" si="768"/>
        <v>1</v>
      </c>
    </row>
    <row r="423" spans="1:79" x14ac:dyDescent="0.2">
      <c r="A423" s="1">
        <v>44320</v>
      </c>
      <c r="B423">
        <v>44321</v>
      </c>
      <c r="C423" s="4">
        <v>365619</v>
      </c>
      <c r="D423">
        <f t="shared" si="719"/>
        <v>320</v>
      </c>
      <c r="E423" s="4">
        <v>6248</v>
      </c>
      <c r="F423">
        <f t="shared" si="720"/>
        <v>4</v>
      </c>
      <c r="G423" s="4">
        <v>355499</v>
      </c>
      <c r="H423">
        <f t="shared" si="721"/>
        <v>312</v>
      </c>
      <c r="I423">
        <f t="shared" si="718"/>
        <v>3872</v>
      </c>
      <c r="J423">
        <f t="shared" si="772"/>
        <v>4</v>
      </c>
      <c r="K423">
        <f t="shared" si="769"/>
        <v>1.7088827440587061E-2</v>
      </c>
      <c r="L423">
        <f t="shared" si="724"/>
        <v>0.97232091330045756</v>
      </c>
      <c r="M423">
        <f t="shared" si="725"/>
        <v>1.059025925895536E-2</v>
      </c>
      <c r="N423">
        <f t="shared" si="726"/>
        <v>8.7522803793019515E-4</v>
      </c>
      <c r="O423">
        <f t="shared" si="770"/>
        <v>6.4020486555697821E-4</v>
      </c>
      <c r="P423">
        <f t="shared" si="727"/>
        <v>8.7763959954880323E-4</v>
      </c>
      <c r="Q423">
        <f t="shared" si="728"/>
        <v>1.0330578512396695E-3</v>
      </c>
      <c r="R423">
        <f t="shared" si="729"/>
        <v>92002.76799194765</v>
      </c>
      <c r="S423">
        <f t="shared" si="771"/>
        <v>1572.2194262707599</v>
      </c>
      <c r="T423">
        <f t="shared" si="730"/>
        <v>89456.215400100657</v>
      </c>
      <c r="U423">
        <f t="shared" si="731"/>
        <v>974.33316557624551</v>
      </c>
      <c r="V423" s="4">
        <v>2421904</v>
      </c>
      <c r="W423">
        <f t="shared" si="732"/>
        <v>9224</v>
      </c>
      <c r="X423">
        <f t="shared" si="733"/>
        <v>4981</v>
      </c>
      <c r="Y423" s="20">
        <f t="shared" si="734"/>
        <v>609437.34272773017</v>
      </c>
      <c r="Z423" s="4">
        <v>2052735</v>
      </c>
      <c r="AA423">
        <f t="shared" si="735"/>
        <v>8904</v>
      </c>
      <c r="AB423" s="17">
        <f t="shared" si="736"/>
        <v>0.84757075424954909</v>
      </c>
      <c r="AC423" s="16">
        <f t="shared" si="737"/>
        <v>4856</v>
      </c>
      <c r="AD423">
        <f t="shared" si="738"/>
        <v>369169</v>
      </c>
      <c r="AE423">
        <f t="shared" si="739"/>
        <v>320</v>
      </c>
      <c r="AF423" s="17">
        <f t="shared" si="740"/>
        <v>0.15242924575045089</v>
      </c>
      <c r="AG423" s="16">
        <f t="shared" si="741"/>
        <v>125</v>
      </c>
      <c r="AH423" s="20">
        <f t="shared" si="742"/>
        <v>3.4692107545533389E-2</v>
      </c>
      <c r="AI423" s="20">
        <f t="shared" si="743"/>
        <v>92896.074484146957</v>
      </c>
      <c r="AJ423" s="4">
        <v>3367</v>
      </c>
      <c r="AK423">
        <f t="shared" si="744"/>
        <v>22</v>
      </c>
      <c r="AL423">
        <f t="shared" si="745"/>
        <v>6.5769805680120363E-3</v>
      </c>
      <c r="AM423" s="20">
        <f t="shared" si="746"/>
        <v>847.25717161550074</v>
      </c>
      <c r="AN423" s="20">
        <f t="shared" si="747"/>
        <v>9.2090400115967721E-3</v>
      </c>
      <c r="AO423" s="4">
        <v>175</v>
      </c>
      <c r="AP423">
        <f t="shared" si="716"/>
        <v>-5</v>
      </c>
      <c r="AQ423">
        <f t="shared" si="717"/>
        <v>-2.777777777777779E-2</v>
      </c>
      <c r="AR423" s="20">
        <f t="shared" si="748"/>
        <v>44.036235530951181</v>
      </c>
      <c r="AS423" s="4">
        <v>268</v>
      </c>
      <c r="AT423">
        <f t="shared" si="749"/>
        <v>-7</v>
      </c>
      <c r="AU423">
        <f t="shared" si="750"/>
        <v>-2.5454545454545507E-2</v>
      </c>
      <c r="AV423" s="20">
        <f t="shared" si="751"/>
        <v>67.438349270256666</v>
      </c>
      <c r="AW423" s="30">
        <f t="shared" si="752"/>
        <v>7.3300348176653842E-4</v>
      </c>
      <c r="AX423" s="4">
        <v>62</v>
      </c>
      <c r="AY423">
        <f t="shared" si="753"/>
        <v>-6</v>
      </c>
      <c r="AZ423">
        <f t="shared" si="754"/>
        <v>-8.8235294117647078E-2</v>
      </c>
      <c r="BA423" s="20">
        <f t="shared" si="755"/>
        <v>15.60140915953699</v>
      </c>
      <c r="BB423" s="30">
        <f t="shared" si="756"/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 t="shared" si="757"/>
        <v>4</v>
      </c>
      <c r="BE423" s="30">
        <f t="shared" si="758"/>
        <v>1.0341261633919352E-3</v>
      </c>
      <c r="BF423" s="20">
        <f t="shared" si="759"/>
        <v>974.33316557624551</v>
      </c>
      <c r="BG423" s="20">
        <f t="shared" si="760"/>
        <v>1.059025925895536E-2</v>
      </c>
      <c r="BH423" s="26">
        <v>66158</v>
      </c>
      <c r="BI423">
        <f t="shared" si="722"/>
        <v>50</v>
      </c>
      <c r="BJ423" s="4">
        <v>141896</v>
      </c>
      <c r="BK423">
        <f t="shared" si="723"/>
        <v>134</v>
      </c>
      <c r="BL423" s="4">
        <v>105846</v>
      </c>
      <c r="BM423">
        <f t="shared" si="761"/>
        <v>87</v>
      </c>
      <c r="BN423" s="4">
        <v>42862</v>
      </c>
      <c r="BO423">
        <f t="shared" si="762"/>
        <v>41</v>
      </c>
      <c r="BP423" s="4">
        <v>8857</v>
      </c>
      <c r="BQ423">
        <f t="shared" si="763"/>
        <v>8</v>
      </c>
      <c r="BR423" s="8">
        <v>31</v>
      </c>
      <c r="BS423" s="15">
        <f t="shared" si="764"/>
        <v>0</v>
      </c>
      <c r="BT423" s="8">
        <v>275</v>
      </c>
      <c r="BU423" s="15">
        <f t="shared" si="765"/>
        <v>0</v>
      </c>
      <c r="BV423" s="8">
        <v>1244</v>
      </c>
      <c r="BW423" s="15">
        <f t="shared" si="766"/>
        <v>0</v>
      </c>
      <c r="BX423" s="8">
        <v>3026</v>
      </c>
      <c r="BY423" s="15">
        <f t="shared" si="767"/>
        <v>4</v>
      </c>
      <c r="BZ423" s="13">
        <v>1672</v>
      </c>
      <c r="CA423" s="16">
        <f t="shared" si="768"/>
        <v>0</v>
      </c>
    </row>
    <row r="424" spans="1:79" x14ac:dyDescent="0.2">
      <c r="A424" s="1">
        <v>44321</v>
      </c>
      <c r="B424">
        <v>44322</v>
      </c>
      <c r="C424" s="4">
        <v>365975</v>
      </c>
      <c r="D424">
        <f t="shared" si="719"/>
        <v>356</v>
      </c>
      <c r="E424" s="4">
        <v>6252</v>
      </c>
      <c r="F424">
        <f t="shared" si="720"/>
        <v>4</v>
      </c>
      <c r="G424" s="4">
        <v>355828</v>
      </c>
      <c r="H424">
        <f t="shared" si="721"/>
        <v>329</v>
      </c>
      <c r="I424">
        <f t="shared" si="718"/>
        <v>3895</v>
      </c>
      <c r="J424">
        <f t="shared" si="772"/>
        <v>23</v>
      </c>
      <c r="K424">
        <f t="shared" si="769"/>
        <v>1.7083134093858868E-2</v>
      </c>
      <c r="L424">
        <f t="shared" si="724"/>
        <v>0.97227406243595871</v>
      </c>
      <c r="M424">
        <f t="shared" si="725"/>
        <v>1.0642803470182389E-2</v>
      </c>
      <c r="N424">
        <f t="shared" si="726"/>
        <v>9.7274403989343534E-4</v>
      </c>
      <c r="O424">
        <f t="shared" si="770"/>
        <v>6.3979526551503517E-4</v>
      </c>
      <c r="P424">
        <f t="shared" si="727"/>
        <v>9.2460402216801372E-4</v>
      </c>
      <c r="Q424">
        <f t="shared" si="728"/>
        <v>5.9050064184852378E-3</v>
      </c>
      <c r="R424">
        <f t="shared" si="729"/>
        <v>92092.350276799189</v>
      </c>
      <c r="S424">
        <f t="shared" si="771"/>
        <v>1573.2259687971816</v>
      </c>
      <c r="T424">
        <f t="shared" si="730"/>
        <v>89539.003522898842</v>
      </c>
      <c r="U424">
        <f t="shared" si="731"/>
        <v>980.12078510317053</v>
      </c>
      <c r="V424" s="4">
        <v>2430628</v>
      </c>
      <c r="W424">
        <f t="shared" si="732"/>
        <v>8724</v>
      </c>
      <c r="X424">
        <f t="shared" si="733"/>
        <v>-500</v>
      </c>
      <c r="Y424" s="20">
        <f t="shared" si="734"/>
        <v>611632.61197785602</v>
      </c>
      <c r="Z424" s="4">
        <v>2061103</v>
      </c>
      <c r="AA424">
        <f t="shared" si="735"/>
        <v>8368</v>
      </c>
      <c r="AB424" s="17">
        <f t="shared" si="736"/>
        <v>0.84797138846421583</v>
      </c>
      <c r="AC424" s="16">
        <f t="shared" si="737"/>
        <v>-536</v>
      </c>
      <c r="AD424">
        <f t="shared" si="738"/>
        <v>369525</v>
      </c>
      <c r="AE424">
        <f t="shared" si="739"/>
        <v>356</v>
      </c>
      <c r="AF424" s="17">
        <f t="shared" si="740"/>
        <v>0.15202861153578417</v>
      </c>
      <c r="AG424" s="16">
        <f t="shared" si="741"/>
        <v>36</v>
      </c>
      <c r="AH424" s="20">
        <f t="shared" si="742"/>
        <v>4.0806969280146724E-2</v>
      </c>
      <c r="AI424" s="20">
        <f t="shared" si="743"/>
        <v>92985.65676899848</v>
      </c>
      <c r="AJ424" s="4">
        <v>3342</v>
      </c>
      <c r="AK424">
        <f t="shared" si="744"/>
        <v>-25</v>
      </c>
      <c r="AL424">
        <f t="shared" si="745"/>
        <v>-7.4250074250074016E-3</v>
      </c>
      <c r="AM424" s="20">
        <f t="shared" si="746"/>
        <v>840.96628082536483</v>
      </c>
      <c r="AN424" s="20">
        <f t="shared" si="747"/>
        <v>9.1317712958535417E-3</v>
      </c>
      <c r="AO424" s="4">
        <v>186</v>
      </c>
      <c r="AP424">
        <f t="shared" si="716"/>
        <v>11</v>
      </c>
      <c r="AQ424">
        <f t="shared" si="717"/>
        <v>6.2857142857142945E-2</v>
      </c>
      <c r="AR424" s="20">
        <f t="shared" si="748"/>
        <v>46.804227478610969</v>
      </c>
      <c r="AS424" s="4">
        <v>307</v>
      </c>
      <c r="AT424">
        <f t="shared" si="749"/>
        <v>39</v>
      </c>
      <c r="AU424">
        <f t="shared" si="750"/>
        <v>0.14552238805970141</v>
      </c>
      <c r="AV424" s="20">
        <f t="shared" si="751"/>
        <v>77.252138902868637</v>
      </c>
      <c r="AW424" s="30">
        <f t="shared" si="752"/>
        <v>8.3885511305417041E-4</v>
      </c>
      <c r="AX424" s="4">
        <v>60</v>
      </c>
      <c r="AY424">
        <f t="shared" si="753"/>
        <v>-2</v>
      </c>
      <c r="AZ424">
        <f t="shared" si="754"/>
        <v>-3.2258064516129004E-2</v>
      </c>
      <c r="BA424" s="20">
        <f t="shared" si="755"/>
        <v>15.098137896326119</v>
      </c>
      <c r="BB424" s="30">
        <f t="shared" si="756"/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 t="shared" si="757"/>
        <v>23</v>
      </c>
      <c r="BE424" s="30">
        <f t="shared" si="758"/>
        <v>5.9400826446280863E-3</v>
      </c>
      <c r="BF424" s="20">
        <f t="shared" si="759"/>
        <v>980.12078510317053</v>
      </c>
      <c r="BG424" s="20">
        <f t="shared" si="760"/>
        <v>1.0642803470182389E-2</v>
      </c>
      <c r="BH424" s="26">
        <v>66228</v>
      </c>
      <c r="BI424">
        <f t="shared" si="722"/>
        <v>70</v>
      </c>
      <c r="BJ424" s="4">
        <v>142036</v>
      </c>
      <c r="BK424">
        <f t="shared" si="723"/>
        <v>140</v>
      </c>
      <c r="BL424" s="4">
        <v>105944</v>
      </c>
      <c r="BM424">
        <f t="shared" si="761"/>
        <v>98</v>
      </c>
      <c r="BN424" s="4">
        <v>42902</v>
      </c>
      <c r="BO424">
        <f t="shared" si="762"/>
        <v>40</v>
      </c>
      <c r="BP424" s="4">
        <v>8865</v>
      </c>
      <c r="BQ424">
        <f t="shared" si="763"/>
        <v>8</v>
      </c>
      <c r="BR424" s="8">
        <v>31</v>
      </c>
      <c r="BS424" s="15">
        <f t="shared" si="764"/>
        <v>0</v>
      </c>
      <c r="BT424" s="8">
        <v>276</v>
      </c>
      <c r="BU424" s="15">
        <f t="shared" si="765"/>
        <v>1</v>
      </c>
      <c r="BV424" s="8">
        <v>1245</v>
      </c>
      <c r="BW424" s="15">
        <f t="shared" si="766"/>
        <v>1</v>
      </c>
      <c r="BX424" s="8">
        <v>3027</v>
      </c>
      <c r="BY424" s="15">
        <f t="shared" si="767"/>
        <v>1</v>
      </c>
      <c r="BZ424" s="13">
        <v>1673</v>
      </c>
      <c r="CA424" s="16">
        <f t="shared" si="768"/>
        <v>1</v>
      </c>
    </row>
    <row r="425" spans="1:79" x14ac:dyDescent="0.2">
      <c r="A425" s="1">
        <v>44322</v>
      </c>
      <c r="B425">
        <v>44323</v>
      </c>
      <c r="C425" s="4">
        <v>366364</v>
      </c>
      <c r="D425">
        <f t="shared" si="719"/>
        <v>389</v>
      </c>
      <c r="E425" s="4">
        <v>6255</v>
      </c>
      <c r="F425">
        <f t="shared" si="720"/>
        <v>3</v>
      </c>
      <c r="G425" s="4">
        <v>356144</v>
      </c>
      <c r="H425">
        <f t="shared" si="721"/>
        <v>316</v>
      </c>
      <c r="I425">
        <f t="shared" si="718"/>
        <v>3965</v>
      </c>
      <c r="J425">
        <f t="shared" si="772"/>
        <v>70</v>
      </c>
      <c r="K425">
        <f t="shared" si="769"/>
        <v>1.7073184046467446E-2</v>
      </c>
      <c r="L425">
        <f t="shared" si="724"/>
        <v>0.97210424605037615</v>
      </c>
      <c r="M425">
        <f t="shared" si="725"/>
        <v>1.0822569903156424E-2</v>
      </c>
      <c r="N425">
        <f t="shared" si="726"/>
        <v>1.0617855466148421E-3</v>
      </c>
      <c r="O425">
        <f t="shared" si="770"/>
        <v>4.7961630695443646E-4</v>
      </c>
      <c r="P425">
        <f t="shared" si="727"/>
        <v>8.8728154903634489E-4</v>
      </c>
      <c r="Q425">
        <f t="shared" si="728"/>
        <v>1.7654476670870115E-2</v>
      </c>
      <c r="R425">
        <f t="shared" si="729"/>
        <v>92190.236537493707</v>
      </c>
      <c r="S425">
        <f t="shared" si="771"/>
        <v>1573.9808756919979</v>
      </c>
      <c r="T425">
        <f t="shared" si="730"/>
        <v>89618.520382486153</v>
      </c>
      <c r="U425">
        <f t="shared" si="731"/>
        <v>997.735279315551</v>
      </c>
      <c r="V425" s="4">
        <v>2439336</v>
      </c>
      <c r="W425">
        <f t="shared" si="732"/>
        <v>8708</v>
      </c>
      <c r="X425">
        <f t="shared" si="733"/>
        <v>-16</v>
      </c>
      <c r="Y425" s="20">
        <f t="shared" si="734"/>
        <v>613823.85505787621</v>
      </c>
      <c r="Z425" s="4">
        <v>2069422</v>
      </c>
      <c r="AA425">
        <f t="shared" si="735"/>
        <v>8319</v>
      </c>
      <c r="AB425" s="17">
        <f t="shared" si="736"/>
        <v>0.84835463421193313</v>
      </c>
      <c r="AC425" s="16">
        <f t="shared" si="737"/>
        <v>-49</v>
      </c>
      <c r="AD425">
        <f t="shared" si="738"/>
        <v>369914</v>
      </c>
      <c r="AE425">
        <f t="shared" si="739"/>
        <v>389</v>
      </c>
      <c r="AF425" s="17">
        <f t="shared" si="740"/>
        <v>0.15164536578806692</v>
      </c>
      <c r="AG425" s="16">
        <f t="shared" si="741"/>
        <v>33</v>
      </c>
      <c r="AH425" s="20">
        <f t="shared" si="742"/>
        <v>4.4671566375746437E-2</v>
      </c>
      <c r="AI425" s="20">
        <f t="shared" si="743"/>
        <v>93083.543029692999</v>
      </c>
      <c r="AJ425" s="4">
        <v>3415</v>
      </c>
      <c r="AK425">
        <f t="shared" si="744"/>
        <v>73</v>
      </c>
      <c r="AL425">
        <f t="shared" si="745"/>
        <v>2.1843207660083852E-2</v>
      </c>
      <c r="AM425" s="20">
        <f t="shared" si="746"/>
        <v>859.33568193256156</v>
      </c>
      <c r="AN425" s="20">
        <f t="shared" si="747"/>
        <v>9.3213306984310691E-3</v>
      </c>
      <c r="AO425" s="4">
        <v>186</v>
      </c>
      <c r="AP425">
        <f t="shared" si="716"/>
        <v>0</v>
      </c>
      <c r="AQ425">
        <f t="shared" si="717"/>
        <v>0</v>
      </c>
      <c r="AR425" s="20">
        <f t="shared" si="748"/>
        <v>46.804227478610969</v>
      </c>
      <c r="AS425" s="4">
        <v>306</v>
      </c>
      <c r="AT425">
        <f t="shared" si="749"/>
        <v>-1</v>
      </c>
      <c r="AU425">
        <f t="shared" si="750"/>
        <v>-3.2573289902280145E-3</v>
      </c>
      <c r="AV425" s="20">
        <f t="shared" si="751"/>
        <v>77.000503271263213</v>
      </c>
      <c r="AW425" s="30">
        <f t="shared" si="752"/>
        <v>8.3523490299265213E-4</v>
      </c>
      <c r="AX425" s="4">
        <v>58</v>
      </c>
      <c r="AY425">
        <f t="shared" si="753"/>
        <v>-2</v>
      </c>
      <c r="AZ425">
        <f t="shared" si="754"/>
        <v>-3.3333333333333326E-2</v>
      </c>
      <c r="BA425" s="20">
        <f t="shared" si="755"/>
        <v>14.594866633115249</v>
      </c>
      <c r="BB425" s="30">
        <f t="shared" si="756"/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 t="shared" si="757"/>
        <v>70</v>
      </c>
      <c r="BE425" s="30">
        <f t="shared" si="758"/>
        <v>1.797175866495504E-2</v>
      </c>
      <c r="BF425" s="20">
        <f t="shared" si="759"/>
        <v>997.735279315551</v>
      </c>
      <c r="BG425" s="20">
        <f t="shared" si="760"/>
        <v>1.0822569903156424E-2</v>
      </c>
      <c r="BH425" s="26">
        <v>66326</v>
      </c>
      <c r="BI425">
        <f t="shared" si="722"/>
        <v>98</v>
      </c>
      <c r="BJ425" s="4">
        <v>142189</v>
      </c>
      <c r="BK425">
        <f t="shared" si="723"/>
        <v>153</v>
      </c>
      <c r="BL425" s="4">
        <v>106036</v>
      </c>
      <c r="BM425">
        <f t="shared" si="761"/>
        <v>92</v>
      </c>
      <c r="BN425" s="4">
        <v>42946</v>
      </c>
      <c r="BO425">
        <f t="shared" si="762"/>
        <v>44</v>
      </c>
      <c r="BP425" s="4">
        <v>8867</v>
      </c>
      <c r="BQ425">
        <f t="shared" si="763"/>
        <v>2</v>
      </c>
      <c r="BR425" s="8">
        <v>31</v>
      </c>
      <c r="BS425" s="15">
        <f t="shared" si="764"/>
        <v>0</v>
      </c>
      <c r="BT425" s="8">
        <v>276</v>
      </c>
      <c r="BU425" s="15">
        <f t="shared" si="765"/>
        <v>0</v>
      </c>
      <c r="BV425" s="8">
        <v>1247</v>
      </c>
      <c r="BW425" s="15">
        <f t="shared" si="766"/>
        <v>2</v>
      </c>
      <c r="BX425" s="8">
        <v>3028</v>
      </c>
      <c r="BY425" s="15">
        <f t="shared" si="767"/>
        <v>1</v>
      </c>
      <c r="BZ425" s="13">
        <v>1673</v>
      </c>
      <c r="CA425" s="16">
        <f t="shared" si="768"/>
        <v>0</v>
      </c>
    </row>
    <row r="426" spans="1:79" x14ac:dyDescent="0.2">
      <c r="A426" s="1">
        <v>44323</v>
      </c>
      <c r="B426">
        <v>44324</v>
      </c>
      <c r="C426" s="4">
        <v>366762</v>
      </c>
      <c r="D426">
        <f t="shared" si="719"/>
        <v>398</v>
      </c>
      <c r="E426" s="4">
        <v>6258</v>
      </c>
      <c r="F426">
        <f t="shared" si="720"/>
        <v>3</v>
      </c>
      <c r="G426" s="4">
        <v>356520</v>
      </c>
      <c r="H426">
        <f t="shared" si="721"/>
        <v>376</v>
      </c>
      <c r="I426">
        <f t="shared" si="718"/>
        <v>3984</v>
      </c>
      <c r="J426">
        <f t="shared" si="772"/>
        <v>19</v>
      </c>
      <c r="K426">
        <f t="shared" si="769"/>
        <v>1.7062836389811376E-2</v>
      </c>
      <c r="L426">
        <f t="shared" si="724"/>
        <v>0.97207453334860205</v>
      </c>
      <c r="M426">
        <f t="shared" si="725"/>
        <v>1.0862630261586534E-2</v>
      </c>
      <c r="N426">
        <f t="shared" si="726"/>
        <v>1.0851724006303817E-3</v>
      </c>
      <c r="O426">
        <f t="shared" si="770"/>
        <v>4.7938638542665386E-4</v>
      </c>
      <c r="P426">
        <f t="shared" si="727"/>
        <v>1.0546392909233703E-3</v>
      </c>
      <c r="Q426">
        <f t="shared" si="728"/>
        <v>4.7690763052208839E-3</v>
      </c>
      <c r="R426">
        <f t="shared" si="729"/>
        <v>92290.387518872667</v>
      </c>
      <c r="S426">
        <f t="shared" si="771"/>
        <v>1574.7357825868141</v>
      </c>
      <c r="T426">
        <f t="shared" si="730"/>
        <v>89713.135379969797</v>
      </c>
      <c r="U426">
        <f t="shared" si="731"/>
        <v>1002.5163563160543</v>
      </c>
      <c r="V426" s="4">
        <v>2448142</v>
      </c>
      <c r="W426">
        <f t="shared" si="732"/>
        <v>8806</v>
      </c>
      <c r="X426">
        <f t="shared" si="733"/>
        <v>98</v>
      </c>
      <c r="Y426" s="20">
        <f t="shared" si="734"/>
        <v>616039.75842979364</v>
      </c>
      <c r="Z426" s="4">
        <v>2077830</v>
      </c>
      <c r="AA426">
        <f t="shared" si="735"/>
        <v>8408</v>
      </c>
      <c r="AB426" s="17">
        <f t="shared" si="736"/>
        <v>0.84873753238170013</v>
      </c>
      <c r="AC426" s="16">
        <f t="shared" si="737"/>
        <v>89</v>
      </c>
      <c r="AD426">
        <f t="shared" si="738"/>
        <v>370312</v>
      </c>
      <c r="AE426">
        <f t="shared" si="739"/>
        <v>398</v>
      </c>
      <c r="AF426" s="17">
        <f t="shared" si="740"/>
        <v>0.15126246761829992</v>
      </c>
      <c r="AG426" s="16">
        <f t="shared" si="741"/>
        <v>9</v>
      </c>
      <c r="AH426" s="20">
        <f t="shared" si="742"/>
        <v>4.5196456961162847E-2</v>
      </c>
      <c r="AI426" s="20">
        <f t="shared" si="743"/>
        <v>93183.694011071959</v>
      </c>
      <c r="AJ426" s="4">
        <v>3439</v>
      </c>
      <c r="AK426">
        <f t="shared" si="744"/>
        <v>24</v>
      </c>
      <c r="AL426">
        <f t="shared" si="745"/>
        <v>7.0278184480234707E-3</v>
      </c>
      <c r="AM426" s="20">
        <f t="shared" si="746"/>
        <v>865.37493709109208</v>
      </c>
      <c r="AN426" s="20">
        <f t="shared" si="747"/>
        <v>9.376652979316287E-3</v>
      </c>
      <c r="AO426" s="4">
        <v>183</v>
      </c>
      <c r="AP426">
        <f t="shared" si="716"/>
        <v>-3</v>
      </c>
      <c r="AQ426">
        <f t="shared" si="717"/>
        <v>-1.6129032258064502E-2</v>
      </c>
      <c r="AR426" s="20">
        <f t="shared" si="748"/>
        <v>46.04932058379466</v>
      </c>
      <c r="AS426" s="4">
        <v>306</v>
      </c>
      <c r="AT426">
        <f t="shared" si="749"/>
        <v>0</v>
      </c>
      <c r="AU426">
        <f t="shared" si="750"/>
        <v>0</v>
      </c>
      <c r="AV426" s="20">
        <f t="shared" si="751"/>
        <v>77.000503271263213</v>
      </c>
      <c r="AW426" s="30">
        <f t="shared" si="752"/>
        <v>8.3432852912788133E-4</v>
      </c>
      <c r="AX426" s="4">
        <v>56</v>
      </c>
      <c r="AY426">
        <f t="shared" si="753"/>
        <v>-2</v>
      </c>
      <c r="AZ426">
        <f t="shared" si="754"/>
        <v>-3.4482758620689613E-2</v>
      </c>
      <c r="BA426" s="20">
        <f t="shared" si="755"/>
        <v>14.091595369904377</v>
      </c>
      <c r="BB426" s="30">
        <f t="shared" si="756"/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 t="shared" si="757"/>
        <v>19</v>
      </c>
      <c r="BE426" s="30">
        <f t="shared" si="758"/>
        <v>4.791929382093274E-3</v>
      </c>
      <c r="BF426" s="20">
        <f t="shared" si="759"/>
        <v>1002.5163563160543</v>
      </c>
      <c r="BG426" s="20">
        <f t="shared" si="760"/>
        <v>1.0862630261586534E-2</v>
      </c>
      <c r="BH426" s="26">
        <v>66431</v>
      </c>
      <c r="BI426">
        <f t="shared" si="722"/>
        <v>105</v>
      </c>
      <c r="BJ426" s="4">
        <v>142329</v>
      </c>
      <c r="BK426">
        <f t="shared" si="723"/>
        <v>140</v>
      </c>
      <c r="BL426" s="4">
        <v>106139</v>
      </c>
      <c r="BM426">
        <f t="shared" si="761"/>
        <v>103</v>
      </c>
      <c r="BN426" s="4">
        <v>42987</v>
      </c>
      <c r="BO426">
        <f t="shared" si="762"/>
        <v>41</v>
      </c>
      <c r="BP426" s="4">
        <v>8876</v>
      </c>
      <c r="BQ426">
        <f t="shared" si="763"/>
        <v>9</v>
      </c>
      <c r="BR426" s="8">
        <v>31</v>
      </c>
      <c r="BS426" s="15">
        <f t="shared" si="764"/>
        <v>0</v>
      </c>
      <c r="BT426" s="8">
        <v>276</v>
      </c>
      <c r="BU426" s="15">
        <f t="shared" si="765"/>
        <v>0</v>
      </c>
      <c r="BV426" s="8">
        <v>1248</v>
      </c>
      <c r="BW426" s="15">
        <f t="shared" si="766"/>
        <v>1</v>
      </c>
      <c r="BX426" s="8">
        <v>3029</v>
      </c>
      <c r="BY426" s="15">
        <f t="shared" si="767"/>
        <v>1</v>
      </c>
      <c r="BZ426" s="13">
        <v>1674</v>
      </c>
      <c r="CA426" s="16">
        <f t="shared" si="768"/>
        <v>1</v>
      </c>
    </row>
    <row r="427" spans="1:79" x14ac:dyDescent="0.2">
      <c r="A427" s="1">
        <v>44324</v>
      </c>
      <c r="B427">
        <v>44325</v>
      </c>
      <c r="C427" s="4">
        <v>367270</v>
      </c>
      <c r="D427">
        <f t="shared" si="719"/>
        <v>508</v>
      </c>
      <c r="E427" s="4">
        <v>6265</v>
      </c>
      <c r="F427">
        <f t="shared" si="720"/>
        <v>7</v>
      </c>
      <c r="G427" s="4">
        <v>356852</v>
      </c>
      <c r="H427">
        <f t="shared" si="721"/>
        <v>332</v>
      </c>
      <c r="I427">
        <f t="shared" si="718"/>
        <v>4153</v>
      </c>
      <c r="J427">
        <f t="shared" si="772"/>
        <v>169</v>
      </c>
      <c r="K427">
        <f t="shared" si="769"/>
        <v>1.7058294987339014E-2</v>
      </c>
      <c r="L427">
        <f t="shared" si="724"/>
        <v>0.97163394777683998</v>
      </c>
      <c r="M427">
        <f t="shared" si="725"/>
        <v>1.1307757235821059E-2</v>
      </c>
      <c r="N427">
        <f t="shared" si="726"/>
        <v>1.3831785879598116E-3</v>
      </c>
      <c r="O427">
        <f t="shared" si="770"/>
        <v>1.1173184357541898E-3</v>
      </c>
      <c r="P427">
        <f t="shared" si="727"/>
        <v>9.303576832972773E-4</v>
      </c>
      <c r="Q427">
        <f t="shared" si="728"/>
        <v>4.0693474596677104E-2</v>
      </c>
      <c r="R427">
        <f t="shared" si="729"/>
        <v>92418.218419728233</v>
      </c>
      <c r="S427">
        <f t="shared" si="771"/>
        <v>1576.4972320080522</v>
      </c>
      <c r="T427">
        <f t="shared" si="730"/>
        <v>89796.678409662811</v>
      </c>
      <c r="U427">
        <f t="shared" si="731"/>
        <v>1045.042778057373</v>
      </c>
      <c r="V427" s="4">
        <v>2458134</v>
      </c>
      <c r="W427">
        <f t="shared" si="732"/>
        <v>9992</v>
      </c>
      <c r="X427">
        <f t="shared" si="733"/>
        <v>1186</v>
      </c>
      <c r="Y427" s="20">
        <f t="shared" si="734"/>
        <v>618554.10166079516</v>
      </c>
      <c r="Z427" s="4">
        <v>2087314</v>
      </c>
      <c r="AA427">
        <f t="shared" si="735"/>
        <v>9484</v>
      </c>
      <c r="AB427" s="17">
        <f t="shared" si="736"/>
        <v>0.84914573412189898</v>
      </c>
      <c r="AC427" s="16">
        <f t="shared" si="737"/>
        <v>1076</v>
      </c>
      <c r="AD427">
        <f t="shared" si="738"/>
        <v>370820</v>
      </c>
      <c r="AE427">
        <f t="shared" si="739"/>
        <v>508</v>
      </c>
      <c r="AF427" s="17">
        <f t="shared" si="740"/>
        <v>0.15085426587810102</v>
      </c>
      <c r="AG427" s="16">
        <f t="shared" si="741"/>
        <v>110</v>
      </c>
      <c r="AH427" s="20">
        <f t="shared" si="742"/>
        <v>5.0840672538030422E-2</v>
      </c>
      <c r="AI427" s="20">
        <f t="shared" si="743"/>
        <v>93311.524911927525</v>
      </c>
      <c r="AJ427" s="4">
        <v>3583</v>
      </c>
      <c r="AK427">
        <f t="shared" si="744"/>
        <v>144</v>
      </c>
      <c r="AL427">
        <f t="shared" si="745"/>
        <v>4.1872637394591461E-2</v>
      </c>
      <c r="AM427" s="20">
        <f t="shared" si="746"/>
        <v>901.61046804227476</v>
      </c>
      <c r="AN427" s="20">
        <f t="shared" si="747"/>
        <v>9.7557655131102466E-3</v>
      </c>
      <c r="AO427" s="4">
        <v>183</v>
      </c>
      <c r="AP427">
        <f t="shared" si="716"/>
        <v>0</v>
      </c>
      <c r="AQ427">
        <f t="shared" si="717"/>
        <v>0</v>
      </c>
      <c r="AR427" s="20">
        <f t="shared" si="748"/>
        <v>46.04932058379466</v>
      </c>
      <c r="AS427" s="4">
        <v>332</v>
      </c>
      <c r="AT427">
        <f t="shared" si="749"/>
        <v>26</v>
      </c>
      <c r="AU427">
        <f t="shared" si="750"/>
        <v>8.4967320261437829E-2</v>
      </c>
      <c r="AV427" s="20">
        <f t="shared" si="751"/>
        <v>83.543029693004527</v>
      </c>
      <c r="AW427" s="30">
        <f t="shared" si="752"/>
        <v>9.0396710866664847E-4</v>
      </c>
      <c r="AX427" s="4">
        <v>55</v>
      </c>
      <c r="AY427">
        <f t="shared" si="753"/>
        <v>-1</v>
      </c>
      <c r="AZ427">
        <f t="shared" si="754"/>
        <v>-1.7857142857142905E-2</v>
      </c>
      <c r="BA427" s="20">
        <f t="shared" si="755"/>
        <v>13.839959738298942</v>
      </c>
      <c r="BB427" s="30">
        <f t="shared" si="756"/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 t="shared" si="757"/>
        <v>169</v>
      </c>
      <c r="BE427" s="30">
        <f t="shared" si="758"/>
        <v>4.241967871485941E-2</v>
      </c>
      <c r="BF427" s="20">
        <f t="shared" si="759"/>
        <v>1045.042778057373</v>
      </c>
      <c r="BG427" s="20">
        <f t="shared" si="760"/>
        <v>1.1307757235821059E-2</v>
      </c>
      <c r="BH427" s="26">
        <v>66555</v>
      </c>
      <c r="BI427">
        <f t="shared" si="722"/>
        <v>124</v>
      </c>
      <c r="BJ427" s="4">
        <v>142514</v>
      </c>
      <c r="BK427">
        <f t="shared" si="723"/>
        <v>185</v>
      </c>
      <c r="BL427" s="4">
        <v>106271</v>
      </c>
      <c r="BM427">
        <f t="shared" si="761"/>
        <v>132</v>
      </c>
      <c r="BN427" s="4">
        <v>42047</v>
      </c>
      <c r="BO427">
        <f t="shared" si="762"/>
        <v>-940</v>
      </c>
      <c r="BP427" s="4">
        <v>8883</v>
      </c>
      <c r="BQ427">
        <f t="shared" si="763"/>
        <v>7</v>
      </c>
      <c r="BR427" s="8">
        <v>31</v>
      </c>
      <c r="BS427" s="15">
        <f t="shared" si="764"/>
        <v>0</v>
      </c>
      <c r="BT427" s="8">
        <v>276</v>
      </c>
      <c r="BU427" s="15">
        <f t="shared" si="765"/>
        <v>0</v>
      </c>
      <c r="BV427" s="8">
        <v>1248</v>
      </c>
      <c r="BW427" s="15">
        <f t="shared" si="766"/>
        <v>0</v>
      </c>
      <c r="BX427" s="8">
        <v>3035</v>
      </c>
      <c r="BY427" s="15">
        <f t="shared" si="767"/>
        <v>6</v>
      </c>
      <c r="BZ427" s="13">
        <v>1675</v>
      </c>
      <c r="CA427" s="16">
        <f t="shared" si="768"/>
        <v>1</v>
      </c>
    </row>
    <row r="428" spans="1:79" x14ac:dyDescent="0.2">
      <c r="A428" s="1">
        <v>44325</v>
      </c>
      <c r="B428">
        <v>44326</v>
      </c>
      <c r="C428" s="4">
        <v>367565</v>
      </c>
      <c r="D428">
        <f t="shared" si="719"/>
        <v>295</v>
      </c>
      <c r="E428" s="4">
        <v>6271</v>
      </c>
      <c r="F428">
        <f t="shared" si="720"/>
        <v>6</v>
      </c>
      <c r="G428" s="4">
        <v>357101</v>
      </c>
      <c r="H428">
        <f t="shared" si="721"/>
        <v>249</v>
      </c>
      <c r="I428">
        <f t="shared" si="718"/>
        <v>4193</v>
      </c>
      <c r="J428">
        <f t="shared" si="772"/>
        <v>40</v>
      </c>
      <c r="K428">
        <f t="shared" si="769"/>
        <v>1.7060927999129404E-2</v>
      </c>
      <c r="L428">
        <f t="shared" si="724"/>
        <v>0.97153156584549671</v>
      </c>
      <c r="M428">
        <f t="shared" si="725"/>
        <v>1.140750615537388E-2</v>
      </c>
      <c r="N428">
        <f t="shared" si="726"/>
        <v>8.0257913566308004E-4</v>
      </c>
      <c r="O428">
        <f t="shared" si="770"/>
        <v>9.567852017222134E-4</v>
      </c>
      <c r="P428">
        <f t="shared" si="727"/>
        <v>6.972817214177502E-4</v>
      </c>
      <c r="Q428">
        <f t="shared" si="728"/>
        <v>9.5397090388743139E-3</v>
      </c>
      <c r="R428">
        <f t="shared" si="729"/>
        <v>92492.450931051833</v>
      </c>
      <c r="S428">
        <f t="shared" si="771"/>
        <v>1578.0070457976849</v>
      </c>
      <c r="T428">
        <f t="shared" si="730"/>
        <v>89859.335681932556</v>
      </c>
      <c r="U428">
        <f t="shared" si="731"/>
        <v>1055.1082033215903</v>
      </c>
      <c r="V428" s="4">
        <v>2464149</v>
      </c>
      <c r="W428">
        <f t="shared" si="732"/>
        <v>6015</v>
      </c>
      <c r="X428">
        <f t="shared" si="733"/>
        <v>-3977</v>
      </c>
      <c r="Y428" s="20">
        <f t="shared" si="734"/>
        <v>620067.68998490181</v>
      </c>
      <c r="Z428" s="4">
        <v>2092943</v>
      </c>
      <c r="AA428">
        <f t="shared" si="735"/>
        <v>5629</v>
      </c>
      <c r="AB428" s="17">
        <f t="shared" si="736"/>
        <v>0.84935732376573003</v>
      </c>
      <c r="AC428" s="16">
        <f t="shared" si="737"/>
        <v>-3855</v>
      </c>
      <c r="AD428">
        <f t="shared" si="738"/>
        <v>371206</v>
      </c>
      <c r="AE428">
        <f t="shared" si="739"/>
        <v>386</v>
      </c>
      <c r="AF428" s="17">
        <f t="shared" si="740"/>
        <v>0.15064267623426991</v>
      </c>
      <c r="AG428" s="16">
        <f t="shared" si="741"/>
        <v>-122</v>
      </c>
      <c r="AH428" s="20">
        <f t="shared" si="742"/>
        <v>6.4172901080631756E-2</v>
      </c>
      <c r="AI428" s="20">
        <f t="shared" si="743"/>
        <v>93408.656265727215</v>
      </c>
      <c r="AJ428" s="4">
        <v>3726</v>
      </c>
      <c r="AK428">
        <f t="shared" si="744"/>
        <v>143</v>
      </c>
      <c r="AL428">
        <f t="shared" si="745"/>
        <v>3.9910689366452701E-2</v>
      </c>
      <c r="AM428" s="20">
        <f t="shared" si="746"/>
        <v>937.59436336185195</v>
      </c>
      <c r="AN428" s="20">
        <f t="shared" si="747"/>
        <v>1.0136982574510631E-2</v>
      </c>
      <c r="AO428" s="4">
        <v>181</v>
      </c>
      <c r="AP428">
        <f t="shared" si="716"/>
        <v>-2</v>
      </c>
      <c r="AQ428">
        <f t="shared" si="717"/>
        <v>-1.0928961748633892E-2</v>
      </c>
      <c r="AR428" s="20">
        <f t="shared" si="748"/>
        <v>45.546049320583791</v>
      </c>
      <c r="AS428" s="4">
        <v>322</v>
      </c>
      <c r="AT428">
        <f t="shared" si="749"/>
        <v>-10</v>
      </c>
      <c r="AU428">
        <f t="shared" si="750"/>
        <v>-3.0120481927710885E-2</v>
      </c>
      <c r="AV428" s="20">
        <f t="shared" si="751"/>
        <v>81.026673376950171</v>
      </c>
      <c r="AW428" s="30">
        <f t="shared" si="752"/>
        <v>8.7603553113054834E-4</v>
      </c>
      <c r="AX428" s="4">
        <v>55</v>
      </c>
      <c r="AY428">
        <f t="shared" si="753"/>
        <v>0</v>
      </c>
      <c r="AZ428">
        <f t="shared" si="754"/>
        <v>0</v>
      </c>
      <c r="BA428" s="20">
        <f t="shared" si="755"/>
        <v>13.839959738298942</v>
      </c>
      <c r="BB428" s="30">
        <f t="shared" si="756"/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 t="shared" si="757"/>
        <v>131</v>
      </c>
      <c r="BE428" s="30">
        <f t="shared" si="758"/>
        <v>3.154346255718754E-2</v>
      </c>
      <c r="BF428" s="20">
        <f t="shared" si="759"/>
        <v>1078.0070457976849</v>
      </c>
      <c r="BG428" s="20">
        <f t="shared" si="760"/>
        <v>1.1655081414171643E-2</v>
      </c>
      <c r="BH428" s="26">
        <v>66647</v>
      </c>
      <c r="BI428">
        <f t="shared" si="722"/>
        <v>92</v>
      </c>
      <c r="BJ428" s="4">
        <v>142674</v>
      </c>
      <c r="BK428">
        <f t="shared" si="723"/>
        <v>160</v>
      </c>
      <c r="BL428" s="4">
        <v>106363</v>
      </c>
      <c r="BM428">
        <f t="shared" si="761"/>
        <v>92</v>
      </c>
      <c r="BN428" s="4">
        <v>43078</v>
      </c>
      <c r="BO428">
        <f t="shared" si="762"/>
        <v>1031</v>
      </c>
      <c r="BP428" s="4">
        <v>8894</v>
      </c>
      <c r="BQ428">
        <f t="shared" si="763"/>
        <v>11</v>
      </c>
      <c r="BR428" s="8">
        <v>31</v>
      </c>
      <c r="BS428" s="15">
        <f t="shared" si="764"/>
        <v>0</v>
      </c>
      <c r="BT428" s="8">
        <v>276</v>
      </c>
      <c r="BU428" s="15">
        <f t="shared" si="765"/>
        <v>0</v>
      </c>
      <c r="BV428" s="8">
        <v>1251</v>
      </c>
      <c r="BW428" s="15">
        <f t="shared" si="766"/>
        <v>3</v>
      </c>
      <c r="BX428" s="8">
        <v>3036</v>
      </c>
      <c r="BY428" s="15">
        <f t="shared" si="767"/>
        <v>1</v>
      </c>
      <c r="BZ428" s="13">
        <v>1677</v>
      </c>
      <c r="CA428" s="16">
        <f t="shared" si="768"/>
        <v>2</v>
      </c>
    </row>
    <row r="429" spans="1:79" x14ac:dyDescent="0.2">
      <c r="A429" s="1">
        <v>44326</v>
      </c>
      <c r="B429">
        <v>44327</v>
      </c>
      <c r="C429" s="4">
        <v>367908</v>
      </c>
      <c r="D429">
        <f t="shared" si="719"/>
        <v>343</v>
      </c>
      <c r="E429" s="4">
        <v>6277</v>
      </c>
      <c r="F429">
        <f t="shared" si="720"/>
        <v>6</v>
      </c>
      <c r="G429" s="4">
        <v>357353</v>
      </c>
      <c r="H429">
        <f t="shared" si="721"/>
        <v>252</v>
      </c>
      <c r="I429">
        <f t="shared" si="718"/>
        <v>4278</v>
      </c>
      <c r="J429">
        <f t="shared" si="772"/>
        <v>85</v>
      </c>
      <c r="K429">
        <f t="shared" si="769"/>
        <v>1.706133055002881E-2</v>
      </c>
      <c r="L429">
        <f t="shared" si="724"/>
        <v>0.97131076247322701</v>
      </c>
      <c r="M429">
        <f t="shared" si="725"/>
        <v>1.1627906976744186E-2</v>
      </c>
      <c r="N429">
        <f t="shared" si="726"/>
        <v>9.3229829196429543E-4</v>
      </c>
      <c r="O429">
        <f t="shared" si="770"/>
        <v>9.5587063884021027E-4</v>
      </c>
      <c r="P429">
        <f t="shared" si="727"/>
        <v>7.0518506910533841E-4</v>
      </c>
      <c r="Q429">
        <f t="shared" si="728"/>
        <v>1.9869097709209912E-2</v>
      </c>
      <c r="R429">
        <f t="shared" si="729"/>
        <v>92578.761952692497</v>
      </c>
      <c r="S429">
        <f t="shared" si="771"/>
        <v>1579.5168595873174</v>
      </c>
      <c r="T429">
        <f t="shared" si="730"/>
        <v>89922.74786109713</v>
      </c>
      <c r="U429">
        <f t="shared" si="731"/>
        <v>1076.4972320080524</v>
      </c>
      <c r="V429" s="4">
        <v>2468735</v>
      </c>
      <c r="W429">
        <f t="shared" si="732"/>
        <v>4586</v>
      </c>
      <c r="X429">
        <f t="shared" si="733"/>
        <v>-1429</v>
      </c>
      <c r="Y429" s="20">
        <f t="shared" si="734"/>
        <v>621221.6909914444</v>
      </c>
      <c r="Z429" s="4">
        <v>2097277</v>
      </c>
      <c r="AA429">
        <f t="shared" si="735"/>
        <v>4334</v>
      </c>
      <c r="AB429" s="17">
        <f t="shared" si="736"/>
        <v>0.84953508578279968</v>
      </c>
      <c r="AC429" s="16">
        <f t="shared" si="737"/>
        <v>-1295</v>
      </c>
      <c r="AD429">
        <f t="shared" si="738"/>
        <v>371458</v>
      </c>
      <c r="AE429">
        <f t="shared" si="739"/>
        <v>252</v>
      </c>
      <c r="AF429" s="17">
        <f t="shared" si="740"/>
        <v>0.15046491421720032</v>
      </c>
      <c r="AG429" s="16">
        <f t="shared" si="741"/>
        <v>-134</v>
      </c>
      <c r="AH429" s="20">
        <f t="shared" si="742"/>
        <v>5.4949847361535104E-2</v>
      </c>
      <c r="AI429" s="20">
        <f t="shared" si="743"/>
        <v>93472.068444891789</v>
      </c>
      <c r="AJ429" s="4">
        <v>3727</v>
      </c>
      <c r="AK429">
        <f t="shared" si="744"/>
        <v>1</v>
      </c>
      <c r="AL429">
        <f t="shared" si="745"/>
        <v>2.6838432635534204E-4</v>
      </c>
      <c r="AM429" s="20">
        <f t="shared" si="746"/>
        <v>937.84599899345744</v>
      </c>
      <c r="AN429" s="20">
        <f t="shared" si="747"/>
        <v>1.0130249953792796E-2</v>
      </c>
      <c r="AO429" s="4">
        <v>185</v>
      </c>
      <c r="AP429">
        <f t="shared" si="716"/>
        <v>4</v>
      </c>
      <c r="AQ429">
        <f t="shared" si="717"/>
        <v>2.2099447513812098E-2</v>
      </c>
      <c r="AR429" s="20">
        <f t="shared" si="748"/>
        <v>46.55259184700553</v>
      </c>
      <c r="AS429" s="4">
        <v>314</v>
      </c>
      <c r="AT429">
        <f t="shared" si="749"/>
        <v>-8</v>
      </c>
      <c r="AU429">
        <f t="shared" si="750"/>
        <v>-2.4844720496894457E-2</v>
      </c>
      <c r="AV429" s="20">
        <f t="shared" si="751"/>
        <v>79.013588324106692</v>
      </c>
      <c r="AW429" s="30">
        <f t="shared" si="752"/>
        <v>8.5347423812474855E-4</v>
      </c>
      <c r="AX429" s="4">
        <v>52</v>
      </c>
      <c r="AY429">
        <f t="shared" si="753"/>
        <v>-3</v>
      </c>
      <c r="AZ429">
        <f t="shared" si="754"/>
        <v>-5.4545454545454564E-2</v>
      </c>
      <c r="BA429" s="20">
        <f t="shared" si="755"/>
        <v>13.085052843482636</v>
      </c>
      <c r="BB429" s="30">
        <f t="shared" si="756"/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 t="shared" si="757"/>
        <v>-6</v>
      </c>
      <c r="BE429" s="30">
        <f t="shared" si="758"/>
        <v>-1.4005602240896309E-3</v>
      </c>
      <c r="BF429" s="20">
        <f t="shared" si="759"/>
        <v>1076.4972320080524</v>
      </c>
      <c r="BG429" s="20">
        <f t="shared" si="760"/>
        <v>1.1627906976744186E-2</v>
      </c>
      <c r="BH429" s="26">
        <v>66721</v>
      </c>
      <c r="BI429">
        <f t="shared" si="722"/>
        <v>74</v>
      </c>
      <c r="BJ429" s="4">
        <v>142747</v>
      </c>
      <c r="BK429">
        <f t="shared" si="723"/>
        <v>73</v>
      </c>
      <c r="BL429" s="4">
        <v>106433</v>
      </c>
      <c r="BM429">
        <f t="shared" si="761"/>
        <v>70</v>
      </c>
      <c r="BN429" s="4">
        <v>43104</v>
      </c>
      <c r="BO429">
        <f t="shared" si="762"/>
        <v>26</v>
      </c>
      <c r="BP429" s="4">
        <v>8903</v>
      </c>
      <c r="BQ429">
        <f t="shared" si="763"/>
        <v>9</v>
      </c>
      <c r="BR429" s="8">
        <v>31</v>
      </c>
      <c r="BS429" s="15">
        <f t="shared" si="764"/>
        <v>0</v>
      </c>
      <c r="BT429" s="8">
        <v>276</v>
      </c>
      <c r="BU429" s="15">
        <f t="shared" si="765"/>
        <v>0</v>
      </c>
      <c r="BV429" s="8">
        <v>1254</v>
      </c>
      <c r="BW429" s="15">
        <f t="shared" si="766"/>
        <v>3</v>
      </c>
      <c r="BX429" s="8">
        <v>3037</v>
      </c>
      <c r="BY429" s="15">
        <f t="shared" si="767"/>
        <v>1</v>
      </c>
      <c r="BZ429" s="13">
        <v>1679</v>
      </c>
      <c r="CA429" s="16">
        <f t="shared" si="768"/>
        <v>2</v>
      </c>
    </row>
    <row r="430" spans="1:79" x14ac:dyDescent="0.2">
      <c r="A430" s="1">
        <v>44327</v>
      </c>
      <c r="B430">
        <v>44328</v>
      </c>
      <c r="C430" s="4">
        <v>368368</v>
      </c>
      <c r="D430">
        <f t="shared" si="719"/>
        <v>460</v>
      </c>
      <c r="E430" s="4">
        <v>6282</v>
      </c>
      <c r="F430">
        <f t="shared" si="720"/>
        <v>5</v>
      </c>
      <c r="G430" s="4">
        <v>357714</v>
      </c>
      <c r="H430">
        <f t="shared" si="721"/>
        <v>361</v>
      </c>
      <c r="I430">
        <f t="shared" si="718"/>
        <v>4372</v>
      </c>
      <c r="J430">
        <f t="shared" si="772"/>
        <v>94</v>
      </c>
      <c r="K430">
        <f t="shared" si="769"/>
        <v>1.7053598575337704E-2</v>
      </c>
      <c r="L430">
        <f t="shared" si="724"/>
        <v>0.97107783520826996</v>
      </c>
      <c r="M430">
        <f t="shared" si="725"/>
        <v>1.1868566216392304E-2</v>
      </c>
      <c r="N430">
        <f t="shared" si="726"/>
        <v>1.2487512487512488E-3</v>
      </c>
      <c r="O430">
        <f t="shared" si="770"/>
        <v>7.9592486469277305E-4</v>
      </c>
      <c r="P430">
        <f t="shared" si="727"/>
        <v>1.0091861095735699E-3</v>
      </c>
      <c r="Q430">
        <f t="shared" si="728"/>
        <v>2.1500457456541628E-2</v>
      </c>
      <c r="R430">
        <f t="shared" si="729"/>
        <v>92694.514343231</v>
      </c>
      <c r="S430">
        <f t="shared" si="771"/>
        <v>1580.7750377453447</v>
      </c>
      <c r="T430">
        <f t="shared" si="730"/>
        <v>90013.588324106691</v>
      </c>
      <c r="U430">
        <f t="shared" si="731"/>
        <v>1100.1509813789633</v>
      </c>
      <c r="V430" s="4">
        <v>2477351</v>
      </c>
      <c r="W430">
        <f t="shared" si="732"/>
        <v>8616</v>
      </c>
      <c r="X430">
        <f t="shared" si="733"/>
        <v>4030</v>
      </c>
      <c r="Y430" s="20">
        <f t="shared" si="734"/>
        <v>623389.78359335684</v>
      </c>
      <c r="Z430" s="4">
        <v>2105433</v>
      </c>
      <c r="AA430">
        <f t="shared" si="735"/>
        <v>8156</v>
      </c>
      <c r="AB430" s="17">
        <f t="shared" si="736"/>
        <v>0.84987270677429239</v>
      </c>
      <c r="AC430" s="16">
        <f t="shared" si="737"/>
        <v>3822</v>
      </c>
      <c r="AD430">
        <f t="shared" si="738"/>
        <v>371918</v>
      </c>
      <c r="AE430">
        <f t="shared" si="739"/>
        <v>460</v>
      </c>
      <c r="AF430" s="17">
        <f t="shared" si="740"/>
        <v>0.15012729322570761</v>
      </c>
      <c r="AG430" s="16">
        <f t="shared" si="741"/>
        <v>208</v>
      </c>
      <c r="AH430" s="20">
        <f t="shared" si="742"/>
        <v>5.3389043639740022E-2</v>
      </c>
      <c r="AI430" s="20">
        <f t="shared" si="743"/>
        <v>93587.820835430291</v>
      </c>
      <c r="AJ430" s="4">
        <v>3804</v>
      </c>
      <c r="AK430">
        <f t="shared" si="744"/>
        <v>77</v>
      </c>
      <c r="AL430">
        <f t="shared" si="745"/>
        <v>2.0660048296216704E-2</v>
      </c>
      <c r="AM430" s="20">
        <f t="shared" si="746"/>
        <v>957.22194262707592</v>
      </c>
      <c r="AN430" s="20">
        <f t="shared" si="747"/>
        <v>1.0326629891847284E-2</v>
      </c>
      <c r="AO430" s="4">
        <v>196</v>
      </c>
      <c r="AP430">
        <f t="shared" si="716"/>
        <v>11</v>
      </c>
      <c r="AQ430">
        <f t="shared" si="717"/>
        <v>5.9459459459459518E-2</v>
      </c>
      <c r="AR430" s="20">
        <f t="shared" si="748"/>
        <v>49.320583794665325</v>
      </c>
      <c r="AS430" s="4">
        <v>321</v>
      </c>
      <c r="AT430">
        <f t="shared" si="749"/>
        <v>7</v>
      </c>
      <c r="AU430">
        <f t="shared" si="750"/>
        <v>2.2292993630573354E-2</v>
      </c>
      <c r="AV430" s="20">
        <f t="shared" si="751"/>
        <v>80.775037745344733</v>
      </c>
      <c r="AW430" s="30">
        <f t="shared" si="752"/>
        <v>8.71411197498154E-4</v>
      </c>
      <c r="AX430" s="4">
        <v>51</v>
      </c>
      <c r="AY430">
        <f t="shared" si="753"/>
        <v>-1</v>
      </c>
      <c r="AZ430">
        <f t="shared" si="754"/>
        <v>-1.9230769230769273E-2</v>
      </c>
      <c r="BA430" s="20">
        <f t="shared" si="755"/>
        <v>12.833417211877201</v>
      </c>
      <c r="BB430" s="30">
        <f t="shared" si="756"/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 t="shared" si="757"/>
        <v>94</v>
      </c>
      <c r="BE430" s="30">
        <f t="shared" si="758"/>
        <v>2.1972884525479186E-2</v>
      </c>
      <c r="BF430" s="20">
        <f t="shared" si="759"/>
        <v>1100.1509813789633</v>
      </c>
      <c r="BG430" s="20">
        <f t="shared" si="760"/>
        <v>1.1868566216392304E-2</v>
      </c>
      <c r="BH430" s="26">
        <v>66805</v>
      </c>
      <c r="BI430">
        <f t="shared" si="722"/>
        <v>84</v>
      </c>
      <c r="BJ430" s="4">
        <v>142938</v>
      </c>
      <c r="BK430">
        <f t="shared" si="723"/>
        <v>191</v>
      </c>
      <c r="BL430" s="4">
        <v>106570</v>
      </c>
      <c r="BM430">
        <f t="shared" si="761"/>
        <v>137</v>
      </c>
      <c r="BN430" s="4">
        <v>43143</v>
      </c>
      <c r="BO430">
        <f t="shared" si="762"/>
        <v>39</v>
      </c>
      <c r="BP430" s="4">
        <v>8912</v>
      </c>
      <c r="BQ430">
        <f t="shared" si="763"/>
        <v>9</v>
      </c>
      <c r="BR430" s="8">
        <v>31</v>
      </c>
      <c r="BS430" s="15">
        <f t="shared" si="764"/>
        <v>0</v>
      </c>
      <c r="BT430" s="8">
        <v>276</v>
      </c>
      <c r="BU430" s="15">
        <f t="shared" si="765"/>
        <v>0</v>
      </c>
      <c r="BV430" s="8">
        <v>1256</v>
      </c>
      <c r="BW430" s="15">
        <f t="shared" si="766"/>
        <v>2</v>
      </c>
      <c r="BX430" s="8">
        <v>3038</v>
      </c>
      <c r="BY430" s="15">
        <f t="shared" si="767"/>
        <v>1</v>
      </c>
      <c r="BZ430" s="13">
        <v>1681</v>
      </c>
      <c r="CA430" s="16">
        <f t="shared" si="768"/>
        <v>2</v>
      </c>
    </row>
    <row r="431" spans="1:79" x14ac:dyDescent="0.2">
      <c r="A431" s="1">
        <v>44328</v>
      </c>
      <c r="B431">
        <v>44329</v>
      </c>
      <c r="C431" s="4">
        <v>368930</v>
      </c>
      <c r="D431">
        <f t="shared" si="719"/>
        <v>562</v>
      </c>
      <c r="E431" s="4">
        <v>6285</v>
      </c>
      <c r="F431">
        <f t="shared" si="720"/>
        <v>3</v>
      </c>
      <c r="G431" s="4">
        <v>358044</v>
      </c>
      <c r="H431">
        <f t="shared" si="721"/>
        <v>330</v>
      </c>
      <c r="I431">
        <f t="shared" si="718"/>
        <v>4601</v>
      </c>
      <c r="J431">
        <f t="shared" si="772"/>
        <v>229</v>
      </c>
      <c r="K431">
        <f t="shared" si="769"/>
        <v>1.7035752039682325E-2</v>
      </c>
      <c r="L431">
        <f t="shared" si="724"/>
        <v>0.97049304746157805</v>
      </c>
      <c r="M431">
        <f t="shared" si="725"/>
        <v>1.2471200498739598E-2</v>
      </c>
      <c r="N431">
        <f t="shared" si="726"/>
        <v>1.5233242078443066E-3</v>
      </c>
      <c r="O431">
        <f t="shared" si="770"/>
        <v>4.7732696897374703E-4</v>
      </c>
      <c r="P431">
        <f t="shared" si="727"/>
        <v>9.2167443107551029E-4</v>
      </c>
      <c r="Q431">
        <f t="shared" si="728"/>
        <v>4.9771788741577914E-2</v>
      </c>
      <c r="R431">
        <f t="shared" si="729"/>
        <v>92835.933568193257</v>
      </c>
      <c r="S431">
        <f t="shared" si="771"/>
        <v>1581.5299446401609</v>
      </c>
      <c r="T431">
        <f t="shared" si="730"/>
        <v>90096.628082536481</v>
      </c>
      <c r="U431">
        <f t="shared" si="731"/>
        <v>1157.7755410166078</v>
      </c>
      <c r="V431" s="4">
        <v>2487010</v>
      </c>
      <c r="W431">
        <f t="shared" si="732"/>
        <v>9659</v>
      </c>
      <c r="X431">
        <f t="shared" si="733"/>
        <v>1043</v>
      </c>
      <c r="Y431" s="20">
        <f t="shared" si="734"/>
        <v>625820.33215903374</v>
      </c>
      <c r="Z431" s="4">
        <v>2114530</v>
      </c>
      <c r="AA431">
        <f t="shared" si="735"/>
        <v>9097</v>
      </c>
      <c r="AB431" s="17">
        <f t="shared" si="736"/>
        <v>0.85022979400967424</v>
      </c>
      <c r="AC431" s="16">
        <f t="shared" si="737"/>
        <v>941</v>
      </c>
      <c r="AD431">
        <f t="shared" si="738"/>
        <v>372480</v>
      </c>
      <c r="AE431">
        <f t="shared" si="739"/>
        <v>562</v>
      </c>
      <c r="AF431" s="17">
        <f t="shared" si="740"/>
        <v>0.14977020599032573</v>
      </c>
      <c r="AG431" s="16">
        <f t="shared" si="741"/>
        <v>102</v>
      </c>
      <c r="AH431" s="20">
        <f t="shared" si="742"/>
        <v>5.8184077026607307E-2</v>
      </c>
      <c r="AI431" s="20">
        <f t="shared" si="743"/>
        <v>93729.240060392549</v>
      </c>
      <c r="AJ431" s="4">
        <v>4037</v>
      </c>
      <c r="AK431">
        <f t="shared" si="744"/>
        <v>233</v>
      </c>
      <c r="AL431">
        <f t="shared" si="745"/>
        <v>6.1251314405888602E-2</v>
      </c>
      <c r="AM431" s="20">
        <f t="shared" si="746"/>
        <v>1015.8530447911423</v>
      </c>
      <c r="AN431" s="20">
        <f t="shared" si="747"/>
        <v>1.0942455208305099E-2</v>
      </c>
      <c r="AO431" s="4">
        <v>213</v>
      </c>
      <c r="AP431">
        <f t="shared" si="716"/>
        <v>17</v>
      </c>
      <c r="AQ431">
        <f t="shared" si="717"/>
        <v>8.6734693877551061E-2</v>
      </c>
      <c r="AR431" s="20">
        <f t="shared" si="748"/>
        <v>53.598389531957721</v>
      </c>
      <c r="AS431" s="4">
        <v>303</v>
      </c>
      <c r="AT431">
        <f t="shared" si="749"/>
        <v>-18</v>
      </c>
      <c r="AU431">
        <f t="shared" si="750"/>
        <v>-5.6074766355140193E-2</v>
      </c>
      <c r="AV431" s="20">
        <f t="shared" si="751"/>
        <v>76.245596376446898</v>
      </c>
      <c r="AW431" s="30">
        <f t="shared" si="752"/>
        <v>8.2129401241427911E-4</v>
      </c>
      <c r="AX431" s="4">
        <v>48</v>
      </c>
      <c r="AY431">
        <f t="shared" si="753"/>
        <v>-3</v>
      </c>
      <c r="AZ431">
        <f t="shared" si="754"/>
        <v>-5.8823529411764719E-2</v>
      </c>
      <c r="BA431" s="20">
        <f t="shared" si="755"/>
        <v>12.078510317060895</v>
      </c>
      <c r="BB431" s="30">
        <f t="shared" si="756"/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 t="shared" si="757"/>
        <v>229</v>
      </c>
      <c r="BE431" s="30">
        <f t="shared" si="758"/>
        <v>5.237877401646851E-2</v>
      </c>
      <c r="BF431" s="20">
        <f t="shared" si="759"/>
        <v>1157.7755410166078</v>
      </c>
      <c r="BG431" s="20">
        <f t="shared" si="760"/>
        <v>1.2471200498739598E-2</v>
      </c>
      <c r="BH431" s="26">
        <v>66928</v>
      </c>
      <c r="BI431">
        <f t="shared" si="722"/>
        <v>123</v>
      </c>
      <c r="BJ431" s="4">
        <v>143159</v>
      </c>
      <c r="BK431">
        <f t="shared" si="723"/>
        <v>221</v>
      </c>
      <c r="BL431" s="4">
        <v>106734</v>
      </c>
      <c r="BM431">
        <f t="shared" si="761"/>
        <v>164</v>
      </c>
      <c r="BN431" s="4">
        <v>43189</v>
      </c>
      <c r="BO431">
        <f t="shared" si="762"/>
        <v>46</v>
      </c>
      <c r="BP431" s="4">
        <v>8920</v>
      </c>
      <c r="BQ431">
        <f t="shared" si="763"/>
        <v>8</v>
      </c>
      <c r="BR431" s="8">
        <v>31</v>
      </c>
      <c r="BS431" s="15">
        <f t="shared" si="764"/>
        <v>0</v>
      </c>
      <c r="BT431" s="8">
        <v>276</v>
      </c>
      <c r="BU431" s="15">
        <f t="shared" si="765"/>
        <v>0</v>
      </c>
      <c r="BV431" s="8">
        <v>1257</v>
      </c>
      <c r="BW431" s="15">
        <f t="shared" si="766"/>
        <v>1</v>
      </c>
      <c r="BX431" s="8">
        <v>3039</v>
      </c>
      <c r="BY431" s="15">
        <f t="shared" si="767"/>
        <v>1</v>
      </c>
      <c r="BZ431" s="13">
        <v>1682</v>
      </c>
      <c r="CA431" s="16">
        <f t="shared" si="768"/>
        <v>1</v>
      </c>
    </row>
    <row r="432" spans="1:79" x14ac:dyDescent="0.2">
      <c r="A432" s="1">
        <v>44329</v>
      </c>
      <c r="B432">
        <v>44330</v>
      </c>
      <c r="C432" s="4">
        <v>369455</v>
      </c>
      <c r="D432">
        <f t="shared" si="719"/>
        <v>525</v>
      </c>
      <c r="E432" s="4">
        <v>6288</v>
      </c>
      <c r="F432">
        <f t="shared" si="720"/>
        <v>3</v>
      </c>
      <c r="G432" s="4">
        <v>358358</v>
      </c>
      <c r="H432">
        <f t="shared" si="721"/>
        <v>314</v>
      </c>
      <c r="I432">
        <f t="shared" si="718"/>
        <v>4809</v>
      </c>
      <c r="J432">
        <f t="shared" si="772"/>
        <v>208</v>
      </c>
      <c r="K432">
        <f t="shared" si="769"/>
        <v>1.7019664099822713E-2</v>
      </c>
      <c r="L432">
        <f t="shared" si="724"/>
        <v>0.9699638656940629</v>
      </c>
      <c r="M432">
        <f t="shared" si="725"/>
        <v>1.3016470206114412E-2</v>
      </c>
      <c r="N432">
        <f t="shared" si="726"/>
        <v>1.4210120312351977E-3</v>
      </c>
      <c r="O432">
        <f t="shared" si="770"/>
        <v>4.7709923664122136E-4</v>
      </c>
      <c r="P432">
        <f t="shared" si="727"/>
        <v>8.7621875331372542E-4</v>
      </c>
      <c r="Q432">
        <f t="shared" si="728"/>
        <v>4.3252235391973384E-2</v>
      </c>
      <c r="R432">
        <f t="shared" si="729"/>
        <v>92968.042274786101</v>
      </c>
      <c r="S432">
        <f t="shared" si="771"/>
        <v>1582.2848515349772</v>
      </c>
      <c r="T432">
        <f t="shared" si="730"/>
        <v>90175.641670860583</v>
      </c>
      <c r="U432">
        <f t="shared" si="731"/>
        <v>1210.1157523905385</v>
      </c>
      <c r="V432" s="4">
        <v>2497125</v>
      </c>
      <c r="W432">
        <f t="shared" si="732"/>
        <v>10115</v>
      </c>
      <c r="X432">
        <f t="shared" si="733"/>
        <v>456</v>
      </c>
      <c r="Y432" s="20">
        <f t="shared" si="734"/>
        <v>628365.62657272269</v>
      </c>
      <c r="Z432" s="4">
        <v>2124120</v>
      </c>
      <c r="AA432">
        <f t="shared" si="735"/>
        <v>9590</v>
      </c>
      <c r="AB432" s="17">
        <f t="shared" si="736"/>
        <v>0.85062622015317613</v>
      </c>
      <c r="AC432" s="16">
        <f t="shared" si="737"/>
        <v>493</v>
      </c>
      <c r="AD432">
        <f t="shared" si="738"/>
        <v>373005</v>
      </c>
      <c r="AE432">
        <f t="shared" si="739"/>
        <v>525</v>
      </c>
      <c r="AF432" s="17">
        <f t="shared" si="740"/>
        <v>0.14937377984682385</v>
      </c>
      <c r="AG432" s="16">
        <f t="shared" si="741"/>
        <v>-37</v>
      </c>
      <c r="AH432" s="20">
        <f t="shared" si="742"/>
        <v>5.1903114186851208E-2</v>
      </c>
      <c r="AI432" s="20">
        <f t="shared" si="743"/>
        <v>93861.348766985408</v>
      </c>
      <c r="AJ432" s="4">
        <v>4274</v>
      </c>
      <c r="AK432">
        <f t="shared" si="744"/>
        <v>237</v>
      </c>
      <c r="AL432">
        <f t="shared" si="745"/>
        <v>5.8706960614317572E-2</v>
      </c>
      <c r="AM432" s="20">
        <f t="shared" si="746"/>
        <v>1075.4906894816306</v>
      </c>
      <c r="AN432" s="20">
        <f t="shared" si="747"/>
        <v>1.1568391279046162E-2</v>
      </c>
      <c r="AO432" s="4">
        <v>213</v>
      </c>
      <c r="AP432">
        <f t="shared" si="716"/>
        <v>0</v>
      </c>
      <c r="AQ432">
        <f t="shared" si="717"/>
        <v>0</v>
      </c>
      <c r="AR432" s="20">
        <f t="shared" si="748"/>
        <v>53.598389531957721</v>
      </c>
      <c r="AS432" s="4">
        <v>277</v>
      </c>
      <c r="AT432">
        <f t="shared" si="749"/>
        <v>-26</v>
      </c>
      <c r="AU432">
        <f t="shared" si="750"/>
        <v>-8.5808580858085848E-2</v>
      </c>
      <c r="AV432" s="20">
        <f t="shared" si="751"/>
        <v>69.703069954705583</v>
      </c>
      <c r="AW432" s="30">
        <f t="shared" si="752"/>
        <v>7.4975301457552344E-4</v>
      </c>
      <c r="AX432" s="4">
        <v>45</v>
      </c>
      <c r="AY432">
        <f t="shared" si="753"/>
        <v>-3</v>
      </c>
      <c r="AZ432">
        <f t="shared" si="754"/>
        <v>-6.25E-2</v>
      </c>
      <c r="BA432" s="20">
        <f t="shared" si="755"/>
        <v>11.32360342224459</v>
      </c>
      <c r="BB432" s="30">
        <f t="shared" si="756"/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 t="shared" si="757"/>
        <v>208</v>
      </c>
      <c r="BE432" s="30">
        <f t="shared" si="758"/>
        <v>4.5207563573136378E-2</v>
      </c>
      <c r="BF432" s="20">
        <f t="shared" si="759"/>
        <v>1210.1157523905385</v>
      </c>
      <c r="BG432" s="20">
        <f t="shared" si="760"/>
        <v>1.3016470206114412E-2</v>
      </c>
      <c r="BH432" s="26">
        <v>67054</v>
      </c>
      <c r="BI432">
        <f t="shared" si="722"/>
        <v>126</v>
      </c>
      <c r="BJ432" s="4">
        <v>143358</v>
      </c>
      <c r="BK432">
        <f t="shared" si="723"/>
        <v>199</v>
      </c>
      <c r="BL432" s="4">
        <v>106875</v>
      </c>
      <c r="BM432">
        <f t="shared" si="761"/>
        <v>141</v>
      </c>
      <c r="BN432" s="4">
        <v>43231</v>
      </c>
      <c r="BO432">
        <f t="shared" si="762"/>
        <v>42</v>
      </c>
      <c r="BP432" s="4">
        <v>8937</v>
      </c>
      <c r="BQ432">
        <f t="shared" si="763"/>
        <v>17</v>
      </c>
      <c r="BR432" s="8">
        <v>31</v>
      </c>
      <c r="BS432" s="15">
        <f t="shared" si="764"/>
        <v>0</v>
      </c>
      <c r="BT432" s="8">
        <v>276</v>
      </c>
      <c r="BU432" s="15">
        <f t="shared" si="765"/>
        <v>0</v>
      </c>
      <c r="BV432" s="8">
        <v>1257</v>
      </c>
      <c r="BW432" s="15">
        <f t="shared" si="766"/>
        <v>0</v>
      </c>
      <c r="BX432" s="8">
        <v>3040</v>
      </c>
      <c r="BY432" s="15">
        <f t="shared" si="767"/>
        <v>1</v>
      </c>
      <c r="BZ432" s="13">
        <v>1684</v>
      </c>
      <c r="CA432" s="16">
        <f t="shared" si="768"/>
        <v>2</v>
      </c>
    </row>
    <row r="433" spans="1:79" x14ac:dyDescent="0.2">
      <c r="A433" s="1">
        <v>44330</v>
      </c>
      <c r="B433">
        <v>44331</v>
      </c>
      <c r="C433" s="4">
        <v>370043</v>
      </c>
      <c r="D433">
        <f t="shared" si="719"/>
        <v>588</v>
      </c>
      <c r="E433" s="4">
        <v>6292</v>
      </c>
      <c r="F433">
        <f t="shared" si="720"/>
        <v>4</v>
      </c>
      <c r="G433" s="4">
        <v>358670</v>
      </c>
      <c r="H433">
        <f t="shared" si="721"/>
        <v>312</v>
      </c>
      <c r="I433">
        <f t="shared" si="718"/>
        <v>5081</v>
      </c>
      <c r="J433">
        <f t="shared" si="772"/>
        <v>272</v>
      </c>
      <c r="K433">
        <f t="shared" si="769"/>
        <v>1.7003429331185836E-2</v>
      </c>
      <c r="L433">
        <f t="shared" si="724"/>
        <v>0.9692657339822669</v>
      </c>
      <c r="M433">
        <f t="shared" si="725"/>
        <v>1.3730836686547239E-2</v>
      </c>
      <c r="N433">
        <f t="shared" si="726"/>
        <v>1.589004521096197E-3</v>
      </c>
      <c r="O433">
        <f t="shared" si="770"/>
        <v>6.3572790845518119E-4</v>
      </c>
      <c r="P433">
        <f t="shared" si="727"/>
        <v>8.698803914461761E-4</v>
      </c>
      <c r="Q433">
        <f t="shared" si="728"/>
        <v>5.3532769139933087E-2</v>
      </c>
      <c r="R433">
        <f t="shared" si="729"/>
        <v>93116.004026170107</v>
      </c>
      <c r="S433">
        <f t="shared" si="771"/>
        <v>1583.2913940613989</v>
      </c>
      <c r="T433">
        <f t="shared" si="730"/>
        <v>90254.15198792149</v>
      </c>
      <c r="U433">
        <f t="shared" si="731"/>
        <v>1278.5606441872169</v>
      </c>
      <c r="V433" s="4">
        <v>2507280</v>
      </c>
      <c r="W433">
        <f t="shared" si="732"/>
        <v>10155</v>
      </c>
      <c r="X433">
        <f t="shared" si="733"/>
        <v>40</v>
      </c>
      <c r="Y433" s="20">
        <f t="shared" si="734"/>
        <v>630920.98641167581</v>
      </c>
      <c r="Z433" s="4">
        <v>2133687</v>
      </c>
      <c r="AA433">
        <f t="shared" si="735"/>
        <v>9567</v>
      </c>
      <c r="AB433" s="17">
        <f t="shared" si="736"/>
        <v>0.85099669761654062</v>
      </c>
      <c r="AC433" s="16">
        <f t="shared" si="737"/>
        <v>-23</v>
      </c>
      <c r="AD433">
        <f t="shared" si="738"/>
        <v>373593</v>
      </c>
      <c r="AE433">
        <f t="shared" si="739"/>
        <v>588</v>
      </c>
      <c r="AF433" s="17">
        <f t="shared" si="740"/>
        <v>0.14900330238345938</v>
      </c>
      <c r="AG433" s="16">
        <f t="shared" si="741"/>
        <v>63</v>
      </c>
      <c r="AH433" s="20">
        <f t="shared" si="742"/>
        <v>5.7902511078286562E-2</v>
      </c>
      <c r="AI433" s="20">
        <f t="shared" si="743"/>
        <v>94009.310518369399</v>
      </c>
      <c r="AJ433" s="4">
        <v>4495</v>
      </c>
      <c r="AK433">
        <f t="shared" si="744"/>
        <v>221</v>
      </c>
      <c r="AL433">
        <f t="shared" si="745"/>
        <v>5.1708001871782816E-2</v>
      </c>
      <c r="AM433" s="20">
        <f t="shared" si="746"/>
        <v>1131.1021640664317</v>
      </c>
      <c r="AN433" s="20">
        <f t="shared" si="747"/>
        <v>1.2147236942733682E-2</v>
      </c>
      <c r="AO433" s="4">
        <v>252</v>
      </c>
      <c r="AP433">
        <f t="shared" si="716"/>
        <v>39</v>
      </c>
      <c r="AQ433">
        <f t="shared" si="717"/>
        <v>0.18309859154929575</v>
      </c>
      <c r="AR433" s="20">
        <f t="shared" si="748"/>
        <v>63.4121791645697</v>
      </c>
      <c r="AS433" s="4">
        <v>282</v>
      </c>
      <c r="AT433">
        <f t="shared" si="749"/>
        <v>5</v>
      </c>
      <c r="AU433">
        <f t="shared" si="750"/>
        <v>1.8050541516245522E-2</v>
      </c>
      <c r="AV433" s="20">
        <f t="shared" si="751"/>
        <v>70.961248112732761</v>
      </c>
      <c r="AW433" s="30">
        <f t="shared" si="752"/>
        <v>7.6207359685225766E-4</v>
      </c>
      <c r="AX433" s="4">
        <v>52</v>
      </c>
      <c r="AY433">
        <f t="shared" si="753"/>
        <v>7</v>
      </c>
      <c r="AZ433">
        <f t="shared" si="754"/>
        <v>0.15555555555555545</v>
      </c>
      <c r="BA433" s="20">
        <f t="shared" si="755"/>
        <v>13.085052843482636</v>
      </c>
      <c r="BB433" s="30">
        <f t="shared" si="756"/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 t="shared" si="757"/>
        <v>272</v>
      </c>
      <c r="BE433" s="30">
        <f t="shared" si="758"/>
        <v>5.6560615512580625E-2</v>
      </c>
      <c r="BF433" s="20">
        <f t="shared" si="759"/>
        <v>1278.5606441872169</v>
      </c>
      <c r="BG433" s="20">
        <f t="shared" si="760"/>
        <v>1.3730836686547239E-2</v>
      </c>
      <c r="BH433" s="26">
        <v>67167</v>
      </c>
      <c r="BI433">
        <f t="shared" si="722"/>
        <v>113</v>
      </c>
      <c r="BJ433" s="4">
        <v>143609</v>
      </c>
      <c r="BK433">
        <f t="shared" si="723"/>
        <v>251</v>
      </c>
      <c r="BL433" s="4">
        <v>107037</v>
      </c>
      <c r="BM433">
        <f t="shared" si="761"/>
        <v>162</v>
      </c>
      <c r="BN433" s="4">
        <v>43280</v>
      </c>
      <c r="BO433">
        <f t="shared" si="762"/>
        <v>49</v>
      </c>
      <c r="BP433" s="4">
        <v>8950</v>
      </c>
      <c r="BQ433">
        <f t="shared" si="763"/>
        <v>13</v>
      </c>
      <c r="BR433" s="8">
        <v>31</v>
      </c>
      <c r="BS433" s="15">
        <f t="shared" si="764"/>
        <v>0</v>
      </c>
      <c r="BT433" s="8">
        <v>276</v>
      </c>
      <c r="BU433" s="15">
        <f t="shared" si="765"/>
        <v>0</v>
      </c>
      <c r="BV433" s="8">
        <v>1258</v>
      </c>
      <c r="BW433" s="15">
        <f t="shared" si="766"/>
        <v>1</v>
      </c>
      <c r="BX433" s="8">
        <v>3043</v>
      </c>
      <c r="BY433" s="15">
        <f t="shared" si="767"/>
        <v>3</v>
      </c>
      <c r="BZ433" s="13">
        <v>1684</v>
      </c>
      <c r="CA433" s="16">
        <f t="shared" si="768"/>
        <v>0</v>
      </c>
    </row>
    <row r="434" spans="1:79" x14ac:dyDescent="0.2">
      <c r="A434" s="1">
        <v>44331</v>
      </c>
      <c r="B434">
        <v>44332</v>
      </c>
      <c r="C434" s="4">
        <v>370533</v>
      </c>
      <c r="D434">
        <f t="shared" si="719"/>
        <v>490</v>
      </c>
      <c r="E434" s="4">
        <v>6296</v>
      </c>
      <c r="F434">
        <f t="shared" si="720"/>
        <v>4</v>
      </c>
      <c r="G434" s="4">
        <v>358938</v>
      </c>
      <c r="H434">
        <f t="shared" si="721"/>
        <v>268</v>
      </c>
      <c r="I434">
        <f t="shared" si="718"/>
        <v>5299</v>
      </c>
      <c r="J434">
        <f t="shared" si="772"/>
        <v>218</v>
      </c>
      <c r="K434">
        <f t="shared" si="769"/>
        <v>1.6991738927436963E-2</v>
      </c>
      <c r="L434">
        <f t="shared" si="724"/>
        <v>0.9687072406506303</v>
      </c>
      <c r="M434">
        <f t="shared" si="725"/>
        <v>1.4301020421932729E-2</v>
      </c>
      <c r="N434">
        <f t="shared" si="726"/>
        <v>1.3224193256740964E-3</v>
      </c>
      <c r="O434">
        <f t="shared" si="770"/>
        <v>6.3532401524777639E-4</v>
      </c>
      <c r="P434">
        <f t="shared" si="727"/>
        <v>7.4664705325153645E-4</v>
      </c>
      <c r="Q434">
        <f t="shared" si="728"/>
        <v>4.1139837705227403E-2</v>
      </c>
      <c r="R434">
        <f t="shared" si="729"/>
        <v>93239.305485656761</v>
      </c>
      <c r="S434">
        <f t="shared" si="771"/>
        <v>1584.2979365878207</v>
      </c>
      <c r="T434">
        <f t="shared" si="730"/>
        <v>90321.590337191737</v>
      </c>
      <c r="U434">
        <f t="shared" si="731"/>
        <v>1333.4172118772017</v>
      </c>
      <c r="V434" s="4">
        <v>2516022</v>
      </c>
      <c r="W434">
        <f t="shared" si="732"/>
        <v>8742</v>
      </c>
      <c r="X434">
        <f t="shared" si="733"/>
        <v>-1413</v>
      </c>
      <c r="Y434" s="20">
        <f t="shared" si="734"/>
        <v>633120.78510317055</v>
      </c>
      <c r="Z434" s="4">
        <v>2141939</v>
      </c>
      <c r="AA434">
        <f t="shared" si="735"/>
        <v>8252</v>
      </c>
      <c r="AB434" s="17">
        <f t="shared" si="736"/>
        <v>0.85131966254667091</v>
      </c>
      <c r="AC434" s="16">
        <f t="shared" si="737"/>
        <v>-1315</v>
      </c>
      <c r="AD434">
        <f t="shared" si="738"/>
        <v>374083</v>
      </c>
      <c r="AE434">
        <f t="shared" si="739"/>
        <v>490</v>
      </c>
      <c r="AF434" s="17">
        <f t="shared" si="740"/>
        <v>0.14868033745332909</v>
      </c>
      <c r="AG434" s="16">
        <f t="shared" si="741"/>
        <v>-98</v>
      </c>
      <c r="AH434" s="20">
        <f t="shared" si="742"/>
        <v>5.6051246854266761E-2</v>
      </c>
      <c r="AI434" s="20">
        <f t="shared" si="743"/>
        <v>94132.611977856053</v>
      </c>
      <c r="AJ434" s="4">
        <v>4704</v>
      </c>
      <c r="AK434">
        <f t="shared" si="744"/>
        <v>209</v>
      </c>
      <c r="AL434">
        <f t="shared" si="745"/>
        <v>4.6496106785317126E-2</v>
      </c>
      <c r="AM434" s="20">
        <f t="shared" si="746"/>
        <v>1183.6940110719677</v>
      </c>
      <c r="AN434" s="20">
        <f t="shared" si="747"/>
        <v>1.2695225526471326E-2</v>
      </c>
      <c r="AO434" s="4">
        <v>252</v>
      </c>
      <c r="AP434">
        <f t="shared" si="716"/>
        <v>0</v>
      </c>
      <c r="AQ434">
        <f t="shared" si="717"/>
        <v>0</v>
      </c>
      <c r="AR434" s="20">
        <f t="shared" si="748"/>
        <v>63.4121791645697</v>
      </c>
      <c r="AS434" s="4">
        <v>289</v>
      </c>
      <c r="AT434">
        <f t="shared" si="749"/>
        <v>7</v>
      </c>
      <c r="AU434">
        <f t="shared" si="750"/>
        <v>2.4822695035461084E-2</v>
      </c>
      <c r="AV434" s="20">
        <f t="shared" si="751"/>
        <v>72.722697533970802</v>
      </c>
      <c r="AW434" s="30">
        <f t="shared" si="752"/>
        <v>7.7995752065268141E-4</v>
      </c>
      <c r="AX434" s="4">
        <v>54</v>
      </c>
      <c r="AY434">
        <f t="shared" si="753"/>
        <v>2</v>
      </c>
      <c r="AZ434">
        <f t="shared" si="754"/>
        <v>3.8461538461538547E-2</v>
      </c>
      <c r="BA434" s="20">
        <f t="shared" si="755"/>
        <v>13.588324106693507</v>
      </c>
      <c r="BB434" s="30">
        <f t="shared" si="756"/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 t="shared" si="757"/>
        <v>218</v>
      </c>
      <c r="BE434" s="30">
        <f t="shared" si="758"/>
        <v>4.2904939972446376E-2</v>
      </c>
      <c r="BF434" s="20">
        <f t="shared" si="759"/>
        <v>1333.4172118772017</v>
      </c>
      <c r="BG434" s="20">
        <f t="shared" si="760"/>
        <v>1.4301020421932729E-2</v>
      </c>
      <c r="BH434" s="26">
        <v>67311</v>
      </c>
      <c r="BI434">
        <f t="shared" si="722"/>
        <v>144</v>
      </c>
      <c r="BJ434" s="4">
        <v>143776</v>
      </c>
      <c r="BK434">
        <f t="shared" si="723"/>
        <v>167</v>
      </c>
      <c r="BL434" s="4">
        <v>107159</v>
      </c>
      <c r="BM434">
        <f t="shared" si="761"/>
        <v>122</v>
      </c>
      <c r="BN434" s="4">
        <v>43329</v>
      </c>
      <c r="BO434">
        <f t="shared" si="762"/>
        <v>49</v>
      </c>
      <c r="BP434" s="4">
        <v>8958</v>
      </c>
      <c r="BQ434">
        <f t="shared" si="763"/>
        <v>8</v>
      </c>
      <c r="BR434" s="8">
        <v>31</v>
      </c>
      <c r="BS434" s="15">
        <f t="shared" si="764"/>
        <v>0</v>
      </c>
      <c r="BT434" s="8">
        <v>276</v>
      </c>
      <c r="BU434" s="15">
        <f t="shared" si="765"/>
        <v>0</v>
      </c>
      <c r="BV434" s="8">
        <v>1259</v>
      </c>
      <c r="BW434" s="15">
        <f t="shared" si="766"/>
        <v>1</v>
      </c>
      <c r="BX434" s="8">
        <v>3044</v>
      </c>
      <c r="BY434" s="15">
        <f t="shared" si="767"/>
        <v>1</v>
      </c>
      <c r="BZ434" s="13">
        <v>1686</v>
      </c>
      <c r="CA434" s="16">
        <f t="shared" si="768"/>
        <v>2</v>
      </c>
    </row>
    <row r="435" spans="1:79" x14ac:dyDescent="0.2">
      <c r="A435" s="1">
        <v>44332</v>
      </c>
      <c r="B435">
        <v>44333</v>
      </c>
      <c r="C435" s="4">
        <v>370877</v>
      </c>
      <c r="D435">
        <f t="shared" si="719"/>
        <v>344</v>
      </c>
      <c r="E435" s="4">
        <v>6296</v>
      </c>
      <c r="F435">
        <f t="shared" si="720"/>
        <v>0</v>
      </c>
      <c r="G435" s="4">
        <v>359214</v>
      </c>
      <c r="H435">
        <f t="shared" si="721"/>
        <v>276</v>
      </c>
      <c r="I435">
        <f t="shared" si="718"/>
        <v>5367</v>
      </c>
      <c r="J435">
        <f t="shared" si="772"/>
        <v>68</v>
      </c>
      <c r="K435">
        <f t="shared" si="769"/>
        <v>1.6975978558929242E-2</v>
      </c>
      <c r="L435">
        <f t="shared" si="724"/>
        <v>0.96855291646556674</v>
      </c>
      <c r="M435">
        <f t="shared" si="725"/>
        <v>1.4471104975504008E-2</v>
      </c>
      <c r="N435">
        <f t="shared" si="726"/>
        <v>9.2753123003044141E-4</v>
      </c>
      <c r="O435">
        <f t="shared" si="770"/>
        <v>0</v>
      </c>
      <c r="P435">
        <f t="shared" si="727"/>
        <v>7.68344218209758E-4</v>
      </c>
      <c r="Q435">
        <f t="shared" si="728"/>
        <v>1.267002049562139E-2</v>
      </c>
      <c r="R435">
        <f t="shared" si="729"/>
        <v>93325.86814292903</v>
      </c>
      <c r="S435">
        <f t="shared" si="771"/>
        <v>1584.2979365878207</v>
      </c>
      <c r="T435">
        <f t="shared" si="730"/>
        <v>90391.041771514836</v>
      </c>
      <c r="U435">
        <f t="shared" si="731"/>
        <v>1350.5284348263713</v>
      </c>
      <c r="V435" s="4">
        <v>2522648</v>
      </c>
      <c r="W435">
        <f t="shared" si="732"/>
        <v>6626</v>
      </c>
      <c r="X435">
        <f t="shared" si="733"/>
        <v>-2116</v>
      </c>
      <c r="Y435" s="20">
        <f t="shared" si="734"/>
        <v>634788.12279818824</v>
      </c>
      <c r="Z435" s="4">
        <v>2148221</v>
      </c>
      <c r="AA435">
        <f t="shared" si="735"/>
        <v>6282</v>
      </c>
      <c r="AB435" s="17">
        <f t="shared" si="736"/>
        <v>0.8515738224278615</v>
      </c>
      <c r="AC435" s="16">
        <f t="shared" si="737"/>
        <v>-1970</v>
      </c>
      <c r="AD435">
        <f t="shared" si="738"/>
        <v>374427</v>
      </c>
      <c r="AE435">
        <f t="shared" si="739"/>
        <v>344</v>
      </c>
      <c r="AF435" s="17">
        <f t="shared" si="740"/>
        <v>0.1484261775721385</v>
      </c>
      <c r="AG435" s="16">
        <f t="shared" si="741"/>
        <v>-146</v>
      </c>
      <c r="AH435" s="20">
        <f t="shared" si="742"/>
        <v>5.1916691820102626E-2</v>
      </c>
      <c r="AI435" s="20">
        <f t="shared" si="743"/>
        <v>94219.174635128336</v>
      </c>
      <c r="AJ435" s="4">
        <v>4768</v>
      </c>
      <c r="AK435">
        <f t="shared" si="744"/>
        <v>64</v>
      </c>
      <c r="AL435">
        <f t="shared" si="745"/>
        <v>1.3605442176870763E-2</v>
      </c>
      <c r="AM435" s="20">
        <f t="shared" si="746"/>
        <v>1199.7986914947155</v>
      </c>
      <c r="AN435" s="20">
        <f t="shared" si="747"/>
        <v>1.2856014258096351E-2</v>
      </c>
      <c r="AO435" s="4">
        <v>258</v>
      </c>
      <c r="AP435">
        <f t="shared" si="716"/>
        <v>6</v>
      </c>
      <c r="AQ435">
        <f t="shared" si="717"/>
        <v>2.3809523809523725E-2</v>
      </c>
      <c r="AR435" s="20">
        <f t="shared" si="748"/>
        <v>64.92199295420231</v>
      </c>
      <c r="AS435" s="4">
        <v>281</v>
      </c>
      <c r="AT435">
        <f t="shared" si="749"/>
        <v>-8</v>
      </c>
      <c r="AU435">
        <f t="shared" si="750"/>
        <v>-2.7681660899653959E-2</v>
      </c>
      <c r="AV435" s="20">
        <f t="shared" si="751"/>
        <v>70.709612481127323</v>
      </c>
      <c r="AW435" s="30">
        <f t="shared" si="752"/>
        <v>7.5766359197254076E-4</v>
      </c>
      <c r="AX435" s="4">
        <v>60</v>
      </c>
      <c r="AY435">
        <f t="shared" si="753"/>
        <v>6</v>
      </c>
      <c r="AZ435">
        <f t="shared" si="754"/>
        <v>0.11111111111111116</v>
      </c>
      <c r="BA435" s="20">
        <f t="shared" si="755"/>
        <v>15.098137896326119</v>
      </c>
      <c r="BB435" s="30">
        <f t="shared" si="756"/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 t="shared" si="757"/>
        <v>68</v>
      </c>
      <c r="BE435" s="30">
        <f t="shared" si="758"/>
        <v>1.2832609926401117E-2</v>
      </c>
      <c r="BF435" s="20">
        <f t="shared" si="759"/>
        <v>1350.5284348263713</v>
      </c>
      <c r="BG435" s="20">
        <f t="shared" si="760"/>
        <v>1.4471104975504008E-2</v>
      </c>
      <c r="BH435" s="26">
        <v>67400</v>
      </c>
      <c r="BI435">
        <f t="shared" si="722"/>
        <v>89</v>
      </c>
      <c r="BJ435" s="4">
        <v>143907</v>
      </c>
      <c r="BK435">
        <f t="shared" si="723"/>
        <v>131</v>
      </c>
      <c r="BL435" s="4">
        <v>107247</v>
      </c>
      <c r="BM435">
        <f t="shared" si="761"/>
        <v>88</v>
      </c>
      <c r="BN435" s="4">
        <v>43359</v>
      </c>
      <c r="BO435">
        <f t="shared" si="762"/>
        <v>30</v>
      </c>
      <c r="BP435" s="4">
        <v>8964</v>
      </c>
      <c r="BQ435">
        <f t="shared" si="763"/>
        <v>6</v>
      </c>
      <c r="BR435" s="8">
        <v>31</v>
      </c>
      <c r="BS435" s="15">
        <f t="shared" si="764"/>
        <v>0</v>
      </c>
      <c r="BT435" s="8">
        <v>276</v>
      </c>
      <c r="BU435" s="15">
        <f t="shared" si="765"/>
        <v>0</v>
      </c>
      <c r="BV435" s="8">
        <v>1259</v>
      </c>
      <c r="BW435" s="15">
        <f t="shared" si="766"/>
        <v>0</v>
      </c>
      <c r="BX435" s="8">
        <v>3044</v>
      </c>
      <c r="BY435" s="15">
        <f t="shared" si="767"/>
        <v>0</v>
      </c>
      <c r="BZ435" s="13">
        <v>1686</v>
      </c>
      <c r="CA435" s="16">
        <f t="shared" si="768"/>
        <v>0</v>
      </c>
    </row>
    <row r="436" spans="1:79" x14ac:dyDescent="0.2">
      <c r="A436" s="1">
        <v>44333</v>
      </c>
      <c r="B436">
        <v>44334</v>
      </c>
      <c r="C436" s="4">
        <v>371145</v>
      </c>
      <c r="D436">
        <f t="shared" si="719"/>
        <v>268</v>
      </c>
      <c r="E436" s="4">
        <v>6297</v>
      </c>
      <c r="F436">
        <f t="shared" si="720"/>
        <v>1</v>
      </c>
      <c r="G436" s="4">
        <v>359481</v>
      </c>
      <c r="H436">
        <f t="shared" si="721"/>
        <v>267</v>
      </c>
      <c r="I436">
        <f t="shared" si="718"/>
        <v>5367</v>
      </c>
      <c r="J436">
        <f t="shared" si="772"/>
        <v>0</v>
      </c>
      <c r="K436">
        <f t="shared" si="769"/>
        <v>1.6966414743563835E-2</v>
      </c>
      <c r="L436">
        <f t="shared" si="724"/>
        <v>0.96857292971749587</v>
      </c>
      <c r="M436">
        <f t="shared" si="725"/>
        <v>1.4460655538940307E-2</v>
      </c>
      <c r="N436">
        <f t="shared" si="726"/>
        <v>7.2208974928936133E-4</v>
      </c>
      <c r="O436">
        <f t="shared" si="770"/>
        <v>1.5880578053041131E-4</v>
      </c>
      <c r="P436">
        <f t="shared" si="727"/>
        <v>7.4273744648534971E-4</v>
      </c>
      <c r="Q436">
        <f t="shared" si="728"/>
        <v>0</v>
      </c>
      <c r="R436">
        <f t="shared" si="729"/>
        <v>93393.306492199292</v>
      </c>
      <c r="S436">
        <f t="shared" si="771"/>
        <v>1584.5495722194262</v>
      </c>
      <c r="T436">
        <f t="shared" si="730"/>
        <v>90458.228485153493</v>
      </c>
      <c r="U436">
        <f t="shared" si="731"/>
        <v>1350.5284348263713</v>
      </c>
      <c r="V436" s="4">
        <v>2528006</v>
      </c>
      <c r="W436">
        <f t="shared" si="732"/>
        <v>5358</v>
      </c>
      <c r="X436">
        <f t="shared" si="733"/>
        <v>-1268</v>
      </c>
      <c r="Y436" s="20">
        <f t="shared" si="734"/>
        <v>636136.38651233015</v>
      </c>
      <c r="Z436" s="4">
        <v>2153311</v>
      </c>
      <c r="AA436">
        <f t="shared" si="735"/>
        <v>5090</v>
      </c>
      <c r="AB436" s="17">
        <f t="shared" si="736"/>
        <v>0.85178239292153579</v>
      </c>
      <c r="AC436" s="16">
        <f t="shared" si="737"/>
        <v>-1192</v>
      </c>
      <c r="AD436">
        <f t="shared" si="738"/>
        <v>374695</v>
      </c>
      <c r="AE436">
        <f t="shared" si="739"/>
        <v>268</v>
      </c>
      <c r="AF436" s="17">
        <f t="shared" si="740"/>
        <v>0.14821760707846421</v>
      </c>
      <c r="AG436" s="16">
        <f t="shared" si="741"/>
        <v>-76</v>
      </c>
      <c r="AH436" s="20">
        <f t="shared" si="742"/>
        <v>5.001866368047779E-2</v>
      </c>
      <c r="AI436" s="20">
        <f t="shared" si="743"/>
        <v>94286.612984398584</v>
      </c>
      <c r="AJ436" s="4">
        <v>4735</v>
      </c>
      <c r="AK436">
        <f t="shared" si="744"/>
        <v>-33</v>
      </c>
      <c r="AL436">
        <f t="shared" si="745"/>
        <v>-6.9211409395972812E-3</v>
      </c>
      <c r="AM436" s="20">
        <f t="shared" si="746"/>
        <v>1191.4947156517362</v>
      </c>
      <c r="AN436" s="20">
        <f t="shared" si="747"/>
        <v>1.2757817025690768E-2</v>
      </c>
      <c r="AO436" s="4">
        <v>269</v>
      </c>
      <c r="AP436">
        <f t="shared" si="716"/>
        <v>11</v>
      </c>
      <c r="AQ436">
        <f t="shared" si="717"/>
        <v>4.2635658914728758E-2</v>
      </c>
      <c r="AR436" s="20">
        <f t="shared" si="748"/>
        <v>67.689984901862104</v>
      </c>
      <c r="AS436" s="4">
        <v>302</v>
      </c>
      <c r="AT436">
        <f t="shared" si="749"/>
        <v>21</v>
      </c>
      <c r="AU436">
        <f t="shared" si="750"/>
        <v>7.4733096085409345E-2</v>
      </c>
      <c r="AV436" s="20">
        <f t="shared" si="751"/>
        <v>75.993960744841459</v>
      </c>
      <c r="AW436" s="30">
        <f t="shared" si="752"/>
        <v>8.1369815031860865E-4</v>
      </c>
      <c r="AX436" s="4">
        <v>61</v>
      </c>
      <c r="AY436">
        <f t="shared" si="753"/>
        <v>1</v>
      </c>
      <c r="AZ436">
        <f t="shared" si="754"/>
        <v>1.6666666666666607E-2</v>
      </c>
      <c r="BA436" s="20">
        <f t="shared" si="755"/>
        <v>15.349773527931553</v>
      </c>
      <c r="BB436" s="30">
        <f t="shared" si="756"/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 t="shared" si="757"/>
        <v>0</v>
      </c>
      <c r="BE436" s="30">
        <f t="shared" si="758"/>
        <v>0</v>
      </c>
      <c r="BF436" s="20">
        <f t="shared" si="759"/>
        <v>1350.5284348263713</v>
      </c>
      <c r="BG436" s="20">
        <f t="shared" si="760"/>
        <v>1.4460655538940307E-2</v>
      </c>
      <c r="BH436" s="26">
        <v>67471</v>
      </c>
      <c r="BI436">
        <f t="shared" si="722"/>
        <v>71</v>
      </c>
      <c r="BJ436" s="4">
        <v>143995</v>
      </c>
      <c r="BK436">
        <f t="shared" si="723"/>
        <v>88</v>
      </c>
      <c r="BL436" s="4">
        <v>107325</v>
      </c>
      <c r="BM436">
        <f t="shared" si="761"/>
        <v>78</v>
      </c>
      <c r="BN436" s="4">
        <v>43381</v>
      </c>
      <c r="BO436">
        <f t="shared" si="762"/>
        <v>22</v>
      </c>
      <c r="BP436" s="4">
        <v>8973</v>
      </c>
      <c r="BQ436">
        <f t="shared" si="763"/>
        <v>9</v>
      </c>
      <c r="BR436" s="8">
        <v>31</v>
      </c>
      <c r="BS436" s="15">
        <f t="shared" si="764"/>
        <v>0</v>
      </c>
      <c r="BT436" s="8">
        <v>276</v>
      </c>
      <c r="BU436" s="15">
        <f t="shared" si="765"/>
        <v>0</v>
      </c>
      <c r="BV436" s="8">
        <v>1259</v>
      </c>
      <c r="BW436" s="15">
        <f t="shared" si="766"/>
        <v>0</v>
      </c>
      <c r="BX436" s="8">
        <v>3044</v>
      </c>
      <c r="BY436" s="15">
        <f t="shared" si="767"/>
        <v>0</v>
      </c>
      <c r="BZ436" s="13">
        <v>1687</v>
      </c>
      <c r="CA436" s="16">
        <f t="shared" si="768"/>
        <v>1</v>
      </c>
    </row>
    <row r="437" spans="1:79" x14ac:dyDescent="0.2">
      <c r="A437" s="1">
        <v>44334</v>
      </c>
      <c r="B437">
        <v>44335</v>
      </c>
      <c r="C437" s="4">
        <v>371684</v>
      </c>
      <c r="D437">
        <f t="shared" si="719"/>
        <v>539</v>
      </c>
      <c r="E437" s="4">
        <v>6300</v>
      </c>
      <c r="F437">
        <f t="shared" si="720"/>
        <v>3</v>
      </c>
      <c r="G437" s="4">
        <v>359848</v>
      </c>
      <c r="H437">
        <f t="shared" si="721"/>
        <v>367</v>
      </c>
      <c r="I437">
        <f t="shared" si="718"/>
        <v>5536</v>
      </c>
      <c r="J437">
        <f t="shared" si="772"/>
        <v>169</v>
      </c>
      <c r="K437">
        <f t="shared" si="769"/>
        <v>1.6949882157962139E-2</v>
      </c>
      <c r="L437">
        <f t="shared" si="724"/>
        <v>0.96815574520291425</v>
      </c>
      <c r="M437">
        <f t="shared" si="725"/>
        <v>1.4894372639123557E-2</v>
      </c>
      <c r="N437">
        <f t="shared" si="726"/>
        <v>1.4501565846256497E-3</v>
      </c>
      <c r="O437">
        <f t="shared" si="770"/>
        <v>4.7619047619047619E-4</v>
      </c>
      <c r="P437">
        <f t="shared" si="727"/>
        <v>1.0198750583579733E-3</v>
      </c>
      <c r="Q437">
        <f t="shared" si="728"/>
        <v>3.0527456647398844E-2</v>
      </c>
      <c r="R437">
        <f t="shared" si="729"/>
        <v>93528.938097634615</v>
      </c>
      <c r="S437">
        <f t="shared" si="771"/>
        <v>1585.3044791142424</v>
      </c>
      <c r="T437">
        <f t="shared" si="730"/>
        <v>90550.578761952682</v>
      </c>
      <c r="U437">
        <f t="shared" si="731"/>
        <v>1393.05485656769</v>
      </c>
      <c r="V437" s="4">
        <v>2537845</v>
      </c>
      <c r="W437">
        <f t="shared" si="732"/>
        <v>9839</v>
      </c>
      <c r="X437">
        <f t="shared" si="733"/>
        <v>4481</v>
      </c>
      <c r="Y437" s="20">
        <f t="shared" si="734"/>
        <v>638612.22949169599</v>
      </c>
      <c r="Z437" s="4">
        <v>2162611</v>
      </c>
      <c r="AA437">
        <f t="shared" si="735"/>
        <v>9300</v>
      </c>
      <c r="AB437" s="17">
        <f t="shared" si="736"/>
        <v>0.85214463452259692</v>
      </c>
      <c r="AC437" s="16">
        <f t="shared" si="737"/>
        <v>4210</v>
      </c>
      <c r="AD437">
        <f t="shared" si="738"/>
        <v>375234</v>
      </c>
      <c r="AE437">
        <f t="shared" si="739"/>
        <v>539</v>
      </c>
      <c r="AF437" s="17">
        <f t="shared" si="740"/>
        <v>0.14785536547740308</v>
      </c>
      <c r="AG437" s="16">
        <f t="shared" si="741"/>
        <v>271</v>
      </c>
      <c r="AH437" s="20">
        <f t="shared" si="742"/>
        <v>5.4781990039638177E-2</v>
      </c>
      <c r="AI437" s="20">
        <f t="shared" si="743"/>
        <v>94422.244589833921</v>
      </c>
      <c r="AJ437" s="4">
        <v>4909</v>
      </c>
      <c r="AK437">
        <f t="shared" si="744"/>
        <v>174</v>
      </c>
      <c r="AL437">
        <f t="shared" si="745"/>
        <v>3.6747624076029606E-2</v>
      </c>
      <c r="AM437" s="20">
        <f t="shared" si="746"/>
        <v>1235.2793155510819</v>
      </c>
      <c r="AN437" s="20">
        <f t="shared" si="747"/>
        <v>1.3207455795783515E-2</v>
      </c>
      <c r="AO437" s="4">
        <v>263</v>
      </c>
      <c r="AP437">
        <f t="shared" si="716"/>
        <v>-6</v>
      </c>
      <c r="AQ437">
        <f t="shared" si="717"/>
        <v>-2.2304832713754608E-2</v>
      </c>
      <c r="AR437" s="20">
        <f t="shared" si="748"/>
        <v>66.180171112229488</v>
      </c>
      <c r="AS437" s="4">
        <v>303</v>
      </c>
      <c r="AT437">
        <f t="shared" si="749"/>
        <v>1</v>
      </c>
      <c r="AU437">
        <f t="shared" si="750"/>
        <v>3.3112582781456013E-3</v>
      </c>
      <c r="AV437" s="20">
        <f t="shared" si="751"/>
        <v>76.245596376446898</v>
      </c>
      <c r="AW437" s="30">
        <f t="shared" si="752"/>
        <v>8.152086180734172E-4</v>
      </c>
      <c r="AX437" s="4">
        <v>61</v>
      </c>
      <c r="AY437">
        <f t="shared" si="753"/>
        <v>0</v>
      </c>
      <c r="AZ437">
        <f t="shared" si="754"/>
        <v>0</v>
      </c>
      <c r="BA437" s="20">
        <f t="shared" si="755"/>
        <v>15.349773527931553</v>
      </c>
      <c r="BB437" s="30">
        <f t="shared" si="756"/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 t="shared" si="757"/>
        <v>169</v>
      </c>
      <c r="BE437" s="30">
        <f t="shared" si="758"/>
        <v>3.1488727408235606E-2</v>
      </c>
      <c r="BF437" s="20">
        <f t="shared" si="759"/>
        <v>1393.05485656769</v>
      </c>
      <c r="BG437" s="20">
        <f t="shared" si="760"/>
        <v>1.4894372639123557E-2</v>
      </c>
      <c r="BH437" s="26">
        <v>67557</v>
      </c>
      <c r="BI437">
        <f t="shared" si="722"/>
        <v>86</v>
      </c>
      <c r="BJ437" s="4">
        <v>144234</v>
      </c>
      <c r="BK437">
        <f t="shared" si="723"/>
        <v>239</v>
      </c>
      <c r="BL437" s="4">
        <v>107486</v>
      </c>
      <c r="BM437">
        <f t="shared" si="761"/>
        <v>161</v>
      </c>
      <c r="BN437" s="4">
        <v>43425</v>
      </c>
      <c r="BO437">
        <f t="shared" si="762"/>
        <v>44</v>
      </c>
      <c r="BP437" s="4">
        <v>8982</v>
      </c>
      <c r="BQ437">
        <f t="shared" si="763"/>
        <v>9</v>
      </c>
      <c r="BR437" s="8">
        <v>31</v>
      </c>
      <c r="BS437" s="15">
        <f t="shared" si="764"/>
        <v>0</v>
      </c>
      <c r="BT437" s="8">
        <v>276</v>
      </c>
      <c r="BU437" s="15">
        <f t="shared" si="765"/>
        <v>0</v>
      </c>
      <c r="BV437" s="8">
        <v>1259</v>
      </c>
      <c r="BW437" s="15">
        <f t="shared" si="766"/>
        <v>0</v>
      </c>
      <c r="BX437" s="8">
        <v>3047</v>
      </c>
      <c r="BY437" s="15">
        <f t="shared" si="767"/>
        <v>3</v>
      </c>
      <c r="BZ437" s="13">
        <v>1687</v>
      </c>
      <c r="CA437" s="16">
        <f t="shared" si="768"/>
        <v>0</v>
      </c>
    </row>
    <row r="438" spans="1:79" x14ac:dyDescent="0.2">
      <c r="A438" s="1">
        <v>44335</v>
      </c>
      <c r="B438">
        <v>44336</v>
      </c>
      <c r="C438" s="4">
        <v>372221</v>
      </c>
      <c r="D438">
        <f t="shared" si="719"/>
        <v>537</v>
      </c>
      <c r="E438" s="4">
        <v>6305</v>
      </c>
      <c r="F438">
        <f t="shared" si="720"/>
        <v>5</v>
      </c>
      <c r="G438" s="4">
        <v>360254</v>
      </c>
      <c r="H438">
        <f t="shared" si="721"/>
        <v>406</v>
      </c>
      <c r="I438">
        <f t="shared" si="718"/>
        <v>5662</v>
      </c>
      <c r="J438">
        <f t="shared" si="772"/>
        <v>126</v>
      </c>
      <c r="K438">
        <f t="shared" si="769"/>
        <v>1.6938861590291791E-2</v>
      </c>
      <c r="L438">
        <f t="shared" si="724"/>
        <v>0.96784974517826772</v>
      </c>
      <c r="M438">
        <f t="shared" si="725"/>
        <v>1.5211393231440461E-2</v>
      </c>
      <c r="N438">
        <f t="shared" si="726"/>
        <v>1.4426913043595069E-3</v>
      </c>
      <c r="O438">
        <f t="shared" si="770"/>
        <v>7.9302141157811261E-4</v>
      </c>
      <c r="P438">
        <f t="shared" si="727"/>
        <v>1.1269826289229267E-3</v>
      </c>
      <c r="Q438">
        <f t="shared" si="728"/>
        <v>2.225362062875309E-2</v>
      </c>
      <c r="R438">
        <f t="shared" si="729"/>
        <v>93664.066431806743</v>
      </c>
      <c r="S438">
        <f t="shared" si="771"/>
        <v>1586.5626572722697</v>
      </c>
      <c r="T438">
        <f t="shared" si="730"/>
        <v>90652.742828384493</v>
      </c>
      <c r="U438">
        <f t="shared" si="731"/>
        <v>1424.7609461499749</v>
      </c>
      <c r="V438" s="4">
        <v>2548227</v>
      </c>
      <c r="W438">
        <f t="shared" si="732"/>
        <v>10382</v>
      </c>
      <c r="X438">
        <f t="shared" si="733"/>
        <v>543</v>
      </c>
      <c r="Y438" s="20">
        <f t="shared" si="734"/>
        <v>641224.71061902365</v>
      </c>
      <c r="Z438" s="4">
        <v>2172456</v>
      </c>
      <c r="AA438">
        <f t="shared" si="735"/>
        <v>9845</v>
      </c>
      <c r="AB438" s="17">
        <f t="shared" si="736"/>
        <v>0.85253629288128574</v>
      </c>
      <c r="AC438" s="16">
        <f t="shared" si="737"/>
        <v>545</v>
      </c>
      <c r="AD438">
        <f t="shared" si="738"/>
        <v>375771</v>
      </c>
      <c r="AE438">
        <f t="shared" si="739"/>
        <v>537</v>
      </c>
      <c r="AF438" s="17">
        <f t="shared" si="740"/>
        <v>0.14746370711871432</v>
      </c>
      <c r="AG438" s="16">
        <f t="shared" si="741"/>
        <v>-2</v>
      </c>
      <c r="AH438" s="20">
        <f t="shared" si="742"/>
        <v>5.1724137931034482E-2</v>
      </c>
      <c r="AI438" s="20">
        <f t="shared" si="743"/>
        <v>94557.372924006035</v>
      </c>
      <c r="AJ438" s="4">
        <v>5028</v>
      </c>
      <c r="AK438">
        <f t="shared" si="744"/>
        <v>119</v>
      </c>
      <c r="AL438">
        <f t="shared" si="745"/>
        <v>2.4241189651660111E-2</v>
      </c>
      <c r="AM438" s="20">
        <f t="shared" si="746"/>
        <v>1265.2239557121288</v>
      </c>
      <c r="AN438" s="20">
        <f t="shared" si="747"/>
        <v>1.3508104056461081E-2</v>
      </c>
      <c r="AO438" s="4">
        <v>269</v>
      </c>
      <c r="AP438">
        <f t="shared" si="716"/>
        <v>6</v>
      </c>
      <c r="AQ438">
        <f t="shared" si="717"/>
        <v>2.281368821292773E-2</v>
      </c>
      <c r="AR438" s="20">
        <f t="shared" si="748"/>
        <v>67.689984901862104</v>
      </c>
      <c r="AS438" s="4">
        <v>304</v>
      </c>
      <c r="AT438">
        <f t="shared" si="749"/>
        <v>1</v>
      </c>
      <c r="AU438">
        <f t="shared" si="750"/>
        <v>3.3003300330032292E-3</v>
      </c>
      <c r="AV438" s="20">
        <f t="shared" si="751"/>
        <v>76.497232008052336</v>
      </c>
      <c r="AW438" s="30">
        <f t="shared" si="752"/>
        <v>8.1671909967465561E-4</v>
      </c>
      <c r="AX438" s="4">
        <v>61</v>
      </c>
      <c r="AY438">
        <f t="shared" si="753"/>
        <v>0</v>
      </c>
      <c r="AZ438">
        <f t="shared" si="754"/>
        <v>0</v>
      </c>
      <c r="BA438" s="20">
        <f t="shared" si="755"/>
        <v>15.349773527931553</v>
      </c>
      <c r="BB438" s="30">
        <f t="shared" si="756"/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 t="shared" si="757"/>
        <v>126</v>
      </c>
      <c r="BE438" s="30">
        <f t="shared" si="758"/>
        <v>2.276011560693636E-2</v>
      </c>
      <c r="BF438" s="20">
        <f t="shared" si="759"/>
        <v>1424.7609461499749</v>
      </c>
      <c r="BG438" s="20">
        <f t="shared" si="760"/>
        <v>1.5211393231440461E-2</v>
      </c>
      <c r="BH438" s="26">
        <v>67675</v>
      </c>
      <c r="BI438">
        <f t="shared" si="722"/>
        <v>118</v>
      </c>
      <c r="BJ438" s="4">
        <v>144445</v>
      </c>
      <c r="BK438">
        <f t="shared" si="723"/>
        <v>211</v>
      </c>
      <c r="BL438" s="4">
        <v>107632</v>
      </c>
      <c r="BM438">
        <f t="shared" si="761"/>
        <v>146</v>
      </c>
      <c r="BN438" s="4">
        <v>43473</v>
      </c>
      <c r="BO438">
        <f t="shared" si="762"/>
        <v>48</v>
      </c>
      <c r="BP438" s="4">
        <v>8996</v>
      </c>
      <c r="BQ438">
        <f t="shared" si="763"/>
        <v>14</v>
      </c>
      <c r="BR438" s="8">
        <v>31</v>
      </c>
      <c r="BS438" s="15">
        <f t="shared" si="764"/>
        <v>0</v>
      </c>
      <c r="BT438" s="8">
        <v>276</v>
      </c>
      <c r="BU438" s="15">
        <f t="shared" si="765"/>
        <v>0</v>
      </c>
      <c r="BV438" s="8">
        <v>1262</v>
      </c>
      <c r="BW438" s="15">
        <f t="shared" si="766"/>
        <v>3</v>
      </c>
      <c r="BX438" s="8">
        <v>3048</v>
      </c>
      <c r="BY438" s="15">
        <f t="shared" si="767"/>
        <v>1</v>
      </c>
      <c r="BZ438" s="13">
        <v>1688</v>
      </c>
      <c r="CA438" s="16">
        <f t="shared" si="768"/>
        <v>1</v>
      </c>
    </row>
    <row r="439" spans="1:79" x14ac:dyDescent="0.2">
      <c r="A439" s="1">
        <v>44336</v>
      </c>
      <c r="B439">
        <v>44337</v>
      </c>
      <c r="C439" s="4">
        <v>372800</v>
      </c>
      <c r="D439">
        <f t="shared" si="719"/>
        <v>579</v>
      </c>
      <c r="E439" s="4">
        <v>6314</v>
      </c>
      <c r="F439">
        <f t="shared" si="720"/>
        <v>9</v>
      </c>
      <c r="G439" s="4">
        <v>360665</v>
      </c>
      <c r="H439">
        <f t="shared" si="721"/>
        <v>411</v>
      </c>
      <c r="I439">
        <f t="shared" si="718"/>
        <v>5821</v>
      </c>
      <c r="J439">
        <f t="shared" si="772"/>
        <v>159</v>
      </c>
      <c r="K439">
        <f t="shared" si="769"/>
        <v>1.6936695278969956E-2</v>
      </c>
      <c r="L439">
        <f t="shared" si="724"/>
        <v>0.96744903433476392</v>
      </c>
      <c r="M439">
        <f t="shared" si="725"/>
        <v>1.5614270386266095E-2</v>
      </c>
      <c r="N439">
        <f t="shared" si="726"/>
        <v>1.5531115879828326E-3</v>
      </c>
      <c r="O439">
        <f t="shared" si="770"/>
        <v>1.4254038644282547E-3</v>
      </c>
      <c r="P439">
        <f t="shared" si="727"/>
        <v>1.1395616430759847E-3</v>
      </c>
      <c r="Q439">
        <f t="shared" si="728"/>
        <v>2.7314894348050164E-2</v>
      </c>
      <c r="R439">
        <f t="shared" si="729"/>
        <v>93809.763462506293</v>
      </c>
      <c r="S439">
        <f t="shared" si="771"/>
        <v>1588.8273779567187</v>
      </c>
      <c r="T439">
        <f t="shared" si="730"/>
        <v>90756.165072974327</v>
      </c>
      <c r="U439">
        <f t="shared" si="731"/>
        <v>1464.7710115752391</v>
      </c>
      <c r="V439" s="4">
        <v>2558265</v>
      </c>
      <c r="W439">
        <f t="shared" si="732"/>
        <v>10038</v>
      </c>
      <c r="X439">
        <f t="shared" si="733"/>
        <v>-344</v>
      </c>
      <c r="Y439" s="20">
        <f t="shared" si="734"/>
        <v>643750.62908907898</v>
      </c>
      <c r="Z439" s="4">
        <v>2181915</v>
      </c>
      <c r="AA439">
        <f t="shared" si="735"/>
        <v>9459</v>
      </c>
      <c r="AB439" s="17">
        <f t="shared" si="736"/>
        <v>0.85288857878288604</v>
      </c>
      <c r="AC439" s="16">
        <f t="shared" si="737"/>
        <v>-386</v>
      </c>
      <c r="AD439">
        <f t="shared" si="738"/>
        <v>376350</v>
      </c>
      <c r="AE439">
        <f t="shared" si="739"/>
        <v>579</v>
      </c>
      <c r="AF439" s="17">
        <f t="shared" si="740"/>
        <v>0.14711142121711393</v>
      </c>
      <c r="AG439" s="16">
        <f t="shared" si="741"/>
        <v>42</v>
      </c>
      <c r="AH439" s="20">
        <f t="shared" si="742"/>
        <v>5.7680812910938434E-2</v>
      </c>
      <c r="AI439" s="20">
        <f t="shared" si="743"/>
        <v>94703.069954705585</v>
      </c>
      <c r="AJ439" s="4">
        <v>5164</v>
      </c>
      <c r="AK439">
        <f t="shared" si="744"/>
        <v>136</v>
      </c>
      <c r="AL439">
        <f t="shared" si="745"/>
        <v>2.704852824184556E-2</v>
      </c>
      <c r="AM439" s="20">
        <f t="shared" si="746"/>
        <v>1299.446401610468</v>
      </c>
      <c r="AN439" s="20">
        <f t="shared" si="747"/>
        <v>1.3851931330472102E-2</v>
      </c>
      <c r="AO439" s="4">
        <v>274</v>
      </c>
      <c r="AP439">
        <f t="shared" si="716"/>
        <v>5</v>
      </c>
      <c r="AQ439">
        <f t="shared" si="717"/>
        <v>1.8587360594795488E-2</v>
      </c>
      <c r="AR439" s="20">
        <f t="shared" si="748"/>
        <v>68.948163059889282</v>
      </c>
      <c r="AS439" s="4">
        <v>325</v>
      </c>
      <c r="AT439">
        <f t="shared" si="749"/>
        <v>21</v>
      </c>
      <c r="AU439">
        <f t="shared" si="750"/>
        <v>6.9078947368421018E-2</v>
      </c>
      <c r="AV439" s="20">
        <f t="shared" si="751"/>
        <v>81.781580271766472</v>
      </c>
      <c r="AW439" s="30">
        <f t="shared" si="752"/>
        <v>8.7178111587982838E-4</v>
      </c>
      <c r="AX439" s="4">
        <v>58</v>
      </c>
      <c r="AY439">
        <f t="shared" si="753"/>
        <v>-3</v>
      </c>
      <c r="AZ439">
        <f t="shared" si="754"/>
        <v>-4.9180327868852514E-2</v>
      </c>
      <c r="BA439" s="20">
        <f t="shared" si="755"/>
        <v>14.594866633115249</v>
      </c>
      <c r="BB439" s="30">
        <f t="shared" si="756"/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 t="shared" si="757"/>
        <v>159</v>
      </c>
      <c r="BE439" s="30">
        <f t="shared" si="758"/>
        <v>2.8081949841045617E-2</v>
      </c>
      <c r="BF439" s="20">
        <f t="shared" si="759"/>
        <v>1464.7710115752391</v>
      </c>
      <c r="BG439" s="20">
        <f t="shared" si="760"/>
        <v>1.5614270386266095E-2</v>
      </c>
      <c r="BH439" s="26">
        <v>67797</v>
      </c>
      <c r="BI439">
        <f t="shared" si="722"/>
        <v>122</v>
      </c>
      <c r="BJ439" s="4">
        <v>144664</v>
      </c>
      <c r="BK439">
        <f t="shared" si="723"/>
        <v>219</v>
      </c>
      <c r="BL439" s="4">
        <v>107809</v>
      </c>
      <c r="BM439">
        <f t="shared" si="761"/>
        <v>177</v>
      </c>
      <c r="BN439" s="4">
        <v>43517</v>
      </c>
      <c r="BO439">
        <f t="shared" si="762"/>
        <v>44</v>
      </c>
      <c r="BP439" s="4">
        <v>9013</v>
      </c>
      <c r="BQ439">
        <f t="shared" si="763"/>
        <v>17</v>
      </c>
      <c r="BR439" s="8">
        <v>31</v>
      </c>
      <c r="BS439" s="15">
        <f t="shared" si="764"/>
        <v>0</v>
      </c>
      <c r="BT439" s="8">
        <v>276</v>
      </c>
      <c r="BU439" s="15">
        <f t="shared" si="765"/>
        <v>0</v>
      </c>
      <c r="BV439" s="8">
        <v>1264</v>
      </c>
      <c r="BW439" s="15">
        <f t="shared" si="766"/>
        <v>2</v>
      </c>
      <c r="BX439" s="8">
        <v>3052</v>
      </c>
      <c r="BY439" s="15">
        <f t="shared" si="767"/>
        <v>4</v>
      </c>
      <c r="BZ439" s="13">
        <v>1691</v>
      </c>
      <c r="CA439" s="16">
        <f t="shared" si="768"/>
        <v>3</v>
      </c>
    </row>
    <row r="440" spans="1:79" x14ac:dyDescent="0.2">
      <c r="A440" s="1">
        <v>44337</v>
      </c>
      <c r="B440">
        <v>44338</v>
      </c>
      <c r="C440" s="4">
        <v>373308</v>
      </c>
      <c r="D440">
        <f t="shared" si="719"/>
        <v>508</v>
      </c>
      <c r="E440" s="4">
        <v>6321</v>
      </c>
      <c r="F440">
        <f t="shared" si="720"/>
        <v>7</v>
      </c>
      <c r="G440" s="4">
        <v>361111</v>
      </c>
      <c r="H440">
        <f t="shared" si="721"/>
        <v>446</v>
      </c>
      <c r="I440">
        <f t="shared" si="718"/>
        <v>5876</v>
      </c>
      <c r="J440">
        <f t="shared" si="772"/>
        <v>55</v>
      </c>
      <c r="K440">
        <f t="shared" si="769"/>
        <v>1.6932398984216786E-2</v>
      </c>
      <c r="L440">
        <f t="shared" si="724"/>
        <v>0.96732724720606045</v>
      </c>
      <c r="M440">
        <f t="shared" si="725"/>
        <v>1.5740353809722801E-2</v>
      </c>
      <c r="N440">
        <f t="shared" si="726"/>
        <v>1.3608066261639182E-3</v>
      </c>
      <c r="O440">
        <f t="shared" si="770"/>
        <v>1.1074197120708748E-3</v>
      </c>
      <c r="P440">
        <f t="shared" si="727"/>
        <v>1.2350773031007086E-3</v>
      </c>
      <c r="Q440">
        <f t="shared" si="728"/>
        <v>9.3601089176310413E-3</v>
      </c>
      <c r="R440">
        <f t="shared" si="729"/>
        <v>93937.594363361844</v>
      </c>
      <c r="S440">
        <f t="shared" si="771"/>
        <v>1590.5888273779567</v>
      </c>
      <c r="T440">
        <f t="shared" si="730"/>
        <v>90868.394564670351</v>
      </c>
      <c r="U440">
        <f t="shared" si="731"/>
        <v>1478.6109713135379</v>
      </c>
      <c r="V440" s="4">
        <v>2567812</v>
      </c>
      <c r="W440">
        <f t="shared" si="732"/>
        <v>9547</v>
      </c>
      <c r="X440">
        <f t="shared" si="733"/>
        <v>-491</v>
      </c>
      <c r="Y440" s="20">
        <f t="shared" si="734"/>
        <v>646152.99446401605</v>
      </c>
      <c r="Z440" s="4">
        <v>2190954</v>
      </c>
      <c r="AA440">
        <f t="shared" si="735"/>
        <v>9039</v>
      </c>
      <c r="AB440" s="17">
        <f t="shared" si="736"/>
        <v>0.85323769808693162</v>
      </c>
      <c r="AC440" s="16">
        <f t="shared" si="737"/>
        <v>-420</v>
      </c>
      <c r="AD440">
        <f t="shared" si="738"/>
        <v>376858</v>
      </c>
      <c r="AE440">
        <f t="shared" si="739"/>
        <v>508</v>
      </c>
      <c r="AF440" s="17">
        <f t="shared" si="740"/>
        <v>0.14676230191306841</v>
      </c>
      <c r="AG440" s="16">
        <f t="shared" si="741"/>
        <v>-71</v>
      </c>
      <c r="AH440" s="20">
        <f t="shared" si="742"/>
        <v>5.3210432596627215E-2</v>
      </c>
      <c r="AI440" s="20">
        <f t="shared" si="743"/>
        <v>94830.900855561136</v>
      </c>
      <c r="AJ440" s="4">
        <v>5151</v>
      </c>
      <c r="AK440">
        <f t="shared" si="744"/>
        <v>-13</v>
      </c>
      <c r="AL440">
        <f t="shared" si="745"/>
        <v>-2.5174283501161465E-3</v>
      </c>
      <c r="AM440" s="20">
        <f t="shared" si="746"/>
        <v>1296.1751383995972</v>
      </c>
      <c r="AN440" s="20">
        <f t="shared" si="747"/>
        <v>1.3798257738917998E-2</v>
      </c>
      <c r="AO440" s="4">
        <v>302</v>
      </c>
      <c r="AP440">
        <f t="shared" si="716"/>
        <v>28</v>
      </c>
      <c r="AQ440">
        <f t="shared" si="717"/>
        <v>0.10218978102189791</v>
      </c>
      <c r="AR440" s="20">
        <f t="shared" si="748"/>
        <v>75.993960744841459</v>
      </c>
      <c r="AS440" s="4">
        <v>366</v>
      </c>
      <c r="AT440">
        <f t="shared" si="749"/>
        <v>41</v>
      </c>
      <c r="AU440">
        <f t="shared" si="750"/>
        <v>0.12615384615384606</v>
      </c>
      <c r="AV440" s="20">
        <f t="shared" si="751"/>
        <v>92.098641167589321</v>
      </c>
      <c r="AW440" s="30">
        <f t="shared" si="752"/>
        <v>9.8042367160628753E-4</v>
      </c>
      <c r="AX440" s="4">
        <v>57</v>
      </c>
      <c r="AY440">
        <f t="shared" si="753"/>
        <v>-1</v>
      </c>
      <c r="AZ440">
        <f t="shared" si="754"/>
        <v>-1.7241379310344862E-2</v>
      </c>
      <c r="BA440" s="20">
        <f t="shared" si="755"/>
        <v>14.343231001509814</v>
      </c>
      <c r="BB440" s="30">
        <f t="shared" si="756"/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 t="shared" si="757"/>
        <v>55</v>
      </c>
      <c r="BE440" s="30">
        <f t="shared" si="758"/>
        <v>9.4485483593884645E-3</v>
      </c>
      <c r="BF440" s="20">
        <f t="shared" si="759"/>
        <v>1478.6109713135379</v>
      </c>
      <c r="BG440" s="20">
        <f t="shared" si="760"/>
        <v>1.5740353809722801E-2</v>
      </c>
      <c r="BH440" s="26">
        <v>67925</v>
      </c>
      <c r="BI440">
        <f t="shared" si="722"/>
        <v>128</v>
      </c>
      <c r="BJ440" s="4">
        <v>144860</v>
      </c>
      <c r="BK440">
        <f t="shared" si="723"/>
        <v>196</v>
      </c>
      <c r="BL440" s="4">
        <v>107939</v>
      </c>
      <c r="BM440">
        <f t="shared" si="761"/>
        <v>130</v>
      </c>
      <c r="BN440" s="4">
        <v>43561</v>
      </c>
      <c r="BO440">
        <f t="shared" si="762"/>
        <v>44</v>
      </c>
      <c r="BP440" s="4">
        <v>9023</v>
      </c>
      <c r="BQ440">
        <f t="shared" si="763"/>
        <v>10</v>
      </c>
      <c r="BR440" s="8">
        <v>31</v>
      </c>
      <c r="BS440" s="15">
        <f t="shared" si="764"/>
        <v>0</v>
      </c>
      <c r="BT440" s="8">
        <v>277</v>
      </c>
      <c r="BU440" s="15">
        <f t="shared" si="765"/>
        <v>1</v>
      </c>
      <c r="BV440" s="8">
        <v>1264</v>
      </c>
      <c r="BW440" s="15">
        <f t="shared" si="766"/>
        <v>0</v>
      </c>
      <c r="BX440" s="8">
        <v>3054</v>
      </c>
      <c r="BY440" s="15">
        <f t="shared" si="767"/>
        <v>2</v>
      </c>
      <c r="BZ440" s="13">
        <v>1695</v>
      </c>
      <c r="CA440" s="16">
        <f t="shared" si="768"/>
        <v>4</v>
      </c>
    </row>
    <row r="441" spans="1:79" x14ac:dyDescent="0.2">
      <c r="A441" s="1">
        <v>44338</v>
      </c>
      <c r="B441">
        <v>44339</v>
      </c>
      <c r="C441" s="4">
        <v>373774</v>
      </c>
      <c r="D441">
        <f t="shared" si="719"/>
        <v>466</v>
      </c>
      <c r="E441" s="4">
        <v>6328</v>
      </c>
      <c r="F441">
        <f t="shared" si="720"/>
        <v>7</v>
      </c>
      <c r="G441" s="4">
        <v>361532</v>
      </c>
      <c r="H441">
        <f t="shared" si="721"/>
        <v>421</v>
      </c>
      <c r="I441">
        <f t="shared" si="718"/>
        <v>5914</v>
      </c>
      <c r="J441">
        <f t="shared" si="772"/>
        <v>38</v>
      </c>
      <c r="K441">
        <f t="shared" si="769"/>
        <v>1.6930016534055337E-2</v>
      </c>
      <c r="L441">
        <f t="shared" si="724"/>
        <v>0.9672475881147431</v>
      </c>
      <c r="M441">
        <f t="shared" si="725"/>
        <v>1.5822395351201529E-2</v>
      </c>
      <c r="N441">
        <f t="shared" si="726"/>
        <v>1.2467426840818249E-3</v>
      </c>
      <c r="O441">
        <f t="shared" si="770"/>
        <v>1.1061946902654867E-3</v>
      </c>
      <c r="P441">
        <f t="shared" si="727"/>
        <v>1.1644888972483763E-3</v>
      </c>
      <c r="Q441">
        <f t="shared" si="728"/>
        <v>6.4254311802502536E-3</v>
      </c>
      <c r="R441">
        <f t="shared" si="729"/>
        <v>94054.856567689974</v>
      </c>
      <c r="S441">
        <f t="shared" si="771"/>
        <v>1592.3502767991947</v>
      </c>
      <c r="T441">
        <f t="shared" si="730"/>
        <v>90974.333165576245</v>
      </c>
      <c r="U441">
        <f t="shared" si="731"/>
        <v>1488.1731253145444</v>
      </c>
      <c r="V441" s="4">
        <v>2577788</v>
      </c>
      <c r="W441">
        <f t="shared" si="732"/>
        <v>9976</v>
      </c>
      <c r="X441">
        <f t="shared" si="733"/>
        <v>429</v>
      </c>
      <c r="Y441" s="20">
        <f t="shared" si="734"/>
        <v>648663.3115249119</v>
      </c>
      <c r="Z441" s="4">
        <v>2200464</v>
      </c>
      <c r="AA441">
        <f t="shared" si="735"/>
        <v>9510</v>
      </c>
      <c r="AB441" s="17">
        <f t="shared" si="736"/>
        <v>0.85362489079784687</v>
      </c>
      <c r="AC441" s="16">
        <f t="shared" si="737"/>
        <v>471</v>
      </c>
      <c r="AD441">
        <f t="shared" si="738"/>
        <v>377324</v>
      </c>
      <c r="AE441">
        <f t="shared" si="739"/>
        <v>466</v>
      </c>
      <c r="AF441" s="17">
        <f t="shared" si="740"/>
        <v>0.14637510920215316</v>
      </c>
      <c r="AG441" s="16">
        <f t="shared" si="741"/>
        <v>-42</v>
      </c>
      <c r="AH441" s="20">
        <f t="shared" si="742"/>
        <v>4.6712109061748198E-2</v>
      </c>
      <c r="AI441" s="20">
        <f t="shared" si="743"/>
        <v>94948.163059889281</v>
      </c>
      <c r="AJ441" s="4">
        <v>5189</v>
      </c>
      <c r="AK441">
        <f t="shared" si="744"/>
        <v>38</v>
      </c>
      <c r="AL441">
        <f t="shared" si="745"/>
        <v>7.3772083090661855E-3</v>
      </c>
      <c r="AM441" s="20">
        <f t="shared" si="746"/>
        <v>1305.7372924006038</v>
      </c>
      <c r="AN441" s="20">
        <f t="shared" si="747"/>
        <v>1.3882720574464784E-2</v>
      </c>
      <c r="AO441" s="4">
        <v>312</v>
      </c>
      <c r="AP441">
        <f t="shared" si="716"/>
        <v>10</v>
      </c>
      <c r="AQ441">
        <f t="shared" si="717"/>
        <v>3.3112582781456901E-2</v>
      </c>
      <c r="AR441" s="20">
        <f t="shared" si="748"/>
        <v>78.510317060895815</v>
      </c>
      <c r="AS441" s="4">
        <v>357</v>
      </c>
      <c r="AT441">
        <f t="shared" si="749"/>
        <v>-9</v>
      </c>
      <c r="AU441">
        <f t="shared" si="750"/>
        <v>-2.4590163934426257E-2</v>
      </c>
      <c r="AV441" s="20">
        <f t="shared" si="751"/>
        <v>89.833920483140403</v>
      </c>
      <c r="AW441" s="30">
        <f t="shared" si="752"/>
        <v>9.5512261420002459E-4</v>
      </c>
      <c r="AX441" s="4">
        <v>56</v>
      </c>
      <c r="AY441">
        <f t="shared" si="753"/>
        <v>-1</v>
      </c>
      <c r="AZ441">
        <f t="shared" si="754"/>
        <v>-1.7543859649122862E-2</v>
      </c>
      <c r="BA441" s="20">
        <f t="shared" si="755"/>
        <v>14.091595369904377</v>
      </c>
      <c r="BB441" s="30">
        <f t="shared" si="756"/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 t="shared" si="757"/>
        <v>38</v>
      </c>
      <c r="BE441" s="30">
        <f t="shared" si="758"/>
        <v>6.4669843430904539E-3</v>
      </c>
      <c r="BF441" s="20">
        <f t="shared" si="759"/>
        <v>1488.1731253145444</v>
      </c>
      <c r="BG441" s="20">
        <f t="shared" si="760"/>
        <v>1.5822395351201529E-2</v>
      </c>
      <c r="BH441" s="26">
        <v>68030</v>
      </c>
      <c r="BI441">
        <f t="shared" si="722"/>
        <v>105</v>
      </c>
      <c r="BJ441" s="4">
        <v>145052</v>
      </c>
      <c r="BK441">
        <f t="shared" si="723"/>
        <v>192</v>
      </c>
      <c r="BL441" s="4">
        <v>108060</v>
      </c>
      <c r="BM441">
        <f t="shared" si="761"/>
        <v>121</v>
      </c>
      <c r="BN441" s="4">
        <v>43598</v>
      </c>
      <c r="BO441">
        <f t="shared" si="762"/>
        <v>37</v>
      </c>
      <c r="BP441" s="4">
        <v>9034</v>
      </c>
      <c r="BQ441">
        <f t="shared" si="763"/>
        <v>11</v>
      </c>
      <c r="BR441" s="8">
        <v>31</v>
      </c>
      <c r="BS441" s="15">
        <f t="shared" si="764"/>
        <v>0</v>
      </c>
      <c r="BT441" s="8">
        <v>277</v>
      </c>
      <c r="BU441" s="15">
        <f t="shared" si="765"/>
        <v>0</v>
      </c>
      <c r="BV441" s="8">
        <v>1265</v>
      </c>
      <c r="BW441" s="15">
        <f t="shared" si="766"/>
        <v>1</v>
      </c>
      <c r="BX441" s="8">
        <v>3056</v>
      </c>
      <c r="BY441" s="15">
        <f t="shared" si="767"/>
        <v>2</v>
      </c>
      <c r="BZ441" s="13">
        <v>1699</v>
      </c>
      <c r="CA441" s="16">
        <f t="shared" si="768"/>
        <v>4</v>
      </c>
    </row>
    <row r="442" spans="1:79" x14ac:dyDescent="0.2">
      <c r="A442" s="1">
        <v>44339</v>
      </c>
      <c r="B442">
        <v>44340</v>
      </c>
      <c r="C442" s="4">
        <v>374121</v>
      </c>
      <c r="D442">
        <f t="shared" si="719"/>
        <v>347</v>
      </c>
      <c r="E442" s="4">
        <v>6331</v>
      </c>
      <c r="F442">
        <f t="shared" si="720"/>
        <v>3</v>
      </c>
      <c r="G442" s="4">
        <v>361903</v>
      </c>
      <c r="H442">
        <f t="shared" si="721"/>
        <v>371</v>
      </c>
      <c r="I442">
        <f t="shared" si="718"/>
        <v>5887</v>
      </c>
      <c r="J442">
        <f t="shared" si="772"/>
        <v>-27</v>
      </c>
      <c r="K442">
        <f t="shared" si="769"/>
        <v>1.6922332614314622E-2</v>
      </c>
      <c r="L442">
        <f t="shared" si="724"/>
        <v>0.96734211658794877</v>
      </c>
      <c r="M442">
        <f t="shared" si="725"/>
        <v>1.5735550797736562E-2</v>
      </c>
      <c r="N442">
        <f t="shared" si="726"/>
        <v>9.2750741070402357E-4</v>
      </c>
      <c r="O442">
        <f t="shared" si="770"/>
        <v>4.7385879008055601E-4</v>
      </c>
      <c r="P442">
        <f t="shared" si="727"/>
        <v>1.0251365697438264E-3</v>
      </c>
      <c r="Q442">
        <f t="shared" si="728"/>
        <v>-4.5863767623577373E-3</v>
      </c>
      <c r="R442">
        <f t="shared" si="729"/>
        <v>94142.174131857071</v>
      </c>
      <c r="S442">
        <f t="shared" si="771"/>
        <v>1593.105183694011</v>
      </c>
      <c r="T442">
        <f t="shared" si="730"/>
        <v>91067.689984901852</v>
      </c>
      <c r="U442">
        <f t="shared" si="731"/>
        <v>1481.3789632611977</v>
      </c>
      <c r="V442" s="4">
        <v>2584254</v>
      </c>
      <c r="W442">
        <f t="shared" si="732"/>
        <v>6466</v>
      </c>
      <c r="X442">
        <f t="shared" si="733"/>
        <v>-3510</v>
      </c>
      <c r="Y442" s="20">
        <f t="shared" si="734"/>
        <v>650290.38751887262</v>
      </c>
      <c r="Z442" s="4">
        <v>2206683</v>
      </c>
      <c r="AA442">
        <f t="shared" si="735"/>
        <v>6219</v>
      </c>
      <c r="AB442" s="17">
        <f t="shared" si="736"/>
        <v>0.85389555361044234</v>
      </c>
      <c r="AC442" s="16">
        <f t="shared" si="737"/>
        <v>-3291</v>
      </c>
      <c r="AD442">
        <f t="shared" si="738"/>
        <v>377571</v>
      </c>
      <c r="AE442">
        <f t="shared" si="739"/>
        <v>247</v>
      </c>
      <c r="AF442" s="17">
        <f t="shared" si="740"/>
        <v>0.14610444638955769</v>
      </c>
      <c r="AG442" s="16">
        <f t="shared" si="741"/>
        <v>-219</v>
      </c>
      <c r="AH442" s="20">
        <f t="shared" si="742"/>
        <v>3.81998144138571E-2</v>
      </c>
      <c r="AI442" s="20">
        <f t="shared" si="743"/>
        <v>95010.317060895817</v>
      </c>
      <c r="AJ442" s="4">
        <v>5130</v>
      </c>
      <c r="AK442">
        <f t="shared" si="744"/>
        <v>-59</v>
      </c>
      <c r="AL442">
        <f t="shared" si="745"/>
        <v>-1.1370206205434608E-2</v>
      </c>
      <c r="AM442" s="20">
        <f t="shared" si="746"/>
        <v>1290.8907901358832</v>
      </c>
      <c r="AN442" s="20">
        <f t="shared" si="747"/>
        <v>1.3712141259111356E-2</v>
      </c>
      <c r="AO442" s="4">
        <v>321</v>
      </c>
      <c r="AP442">
        <f t="shared" si="716"/>
        <v>9</v>
      </c>
      <c r="AQ442">
        <f t="shared" si="717"/>
        <v>2.8846153846153744E-2</v>
      </c>
      <c r="AR442" s="20">
        <f t="shared" si="748"/>
        <v>80.775037745344733</v>
      </c>
      <c r="AS442" s="4">
        <v>378</v>
      </c>
      <c r="AT442">
        <f t="shared" si="749"/>
        <v>21</v>
      </c>
      <c r="AU442">
        <f t="shared" si="750"/>
        <v>5.8823529411764719E-2</v>
      </c>
      <c r="AV442" s="20">
        <f t="shared" si="751"/>
        <v>95.118268746854554</v>
      </c>
      <c r="AW442" s="30">
        <f t="shared" si="752"/>
        <v>1.010368303302942E-3</v>
      </c>
      <c r="AX442" s="4">
        <v>58</v>
      </c>
      <c r="AY442">
        <f t="shared" si="753"/>
        <v>2</v>
      </c>
      <c r="AZ442">
        <f t="shared" si="754"/>
        <v>3.5714285714285809E-2</v>
      </c>
      <c r="BA442" s="20">
        <f t="shared" si="755"/>
        <v>14.594866633115249</v>
      </c>
      <c r="BB442" s="30">
        <f t="shared" si="756"/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 t="shared" si="757"/>
        <v>-27</v>
      </c>
      <c r="BE442" s="30">
        <f t="shared" si="758"/>
        <v>-4.5654379438619941E-3</v>
      </c>
      <c r="BF442" s="20">
        <f t="shared" si="759"/>
        <v>1481.3789632611977</v>
      </c>
      <c r="BG442" s="20">
        <f t="shared" si="760"/>
        <v>1.5735550797736562E-2</v>
      </c>
      <c r="BH442" s="26">
        <v>68100</v>
      </c>
      <c r="BI442">
        <f t="shared" si="722"/>
        <v>70</v>
      </c>
      <c r="BJ442" s="4">
        <v>145212</v>
      </c>
      <c r="BK442">
        <f t="shared" si="723"/>
        <v>160</v>
      </c>
      <c r="BL442" s="4">
        <v>108146</v>
      </c>
      <c r="BM442">
        <f t="shared" si="761"/>
        <v>86</v>
      </c>
      <c r="BN442" s="4">
        <v>43626</v>
      </c>
      <c r="BO442">
        <f t="shared" si="762"/>
        <v>28</v>
      </c>
      <c r="BP442" s="4">
        <v>9037</v>
      </c>
      <c r="BQ442">
        <f t="shared" si="763"/>
        <v>3</v>
      </c>
      <c r="BR442" s="8">
        <v>31</v>
      </c>
      <c r="BS442" s="15">
        <f t="shared" si="764"/>
        <v>0</v>
      </c>
      <c r="BT442" s="8">
        <v>277</v>
      </c>
      <c r="BU442" s="15">
        <f t="shared" si="765"/>
        <v>0</v>
      </c>
      <c r="BV442" s="8">
        <v>1265</v>
      </c>
      <c r="BW442" s="15">
        <f t="shared" si="766"/>
        <v>0</v>
      </c>
      <c r="BX442" s="8">
        <v>3057</v>
      </c>
      <c r="BY442" s="15">
        <f t="shared" si="767"/>
        <v>1</v>
      </c>
      <c r="BZ442" s="13">
        <v>1701</v>
      </c>
      <c r="CA442" s="16">
        <f t="shared" si="768"/>
        <v>2</v>
      </c>
    </row>
    <row r="443" spans="1:79" x14ac:dyDescent="0.2">
      <c r="A443" s="1">
        <v>44340</v>
      </c>
      <c r="B443">
        <v>44341</v>
      </c>
      <c r="C443" s="4">
        <v>374356</v>
      </c>
      <c r="D443">
        <f t="shared" si="719"/>
        <v>235</v>
      </c>
      <c r="E443" s="4">
        <v>6346</v>
      </c>
      <c r="F443">
        <f t="shared" si="720"/>
        <v>15</v>
      </c>
      <c r="G443" s="4">
        <v>362177</v>
      </c>
      <c r="H443">
        <f t="shared" si="721"/>
        <v>274</v>
      </c>
      <c r="I443">
        <f t="shared" si="718"/>
        <v>5833</v>
      </c>
      <c r="J443">
        <f t="shared" si="772"/>
        <v>-54</v>
      </c>
      <c r="K443">
        <f t="shared" si="769"/>
        <v>1.6951778520980031E-2</v>
      </c>
      <c r="L443">
        <f t="shared" si="724"/>
        <v>0.96746679631153232</v>
      </c>
      <c r="M443">
        <f t="shared" si="725"/>
        <v>1.5581425167487633E-2</v>
      </c>
      <c r="N443">
        <f t="shared" si="726"/>
        <v>6.2774471358813537E-4</v>
      </c>
      <c r="O443">
        <f t="shared" si="770"/>
        <v>2.3636936653009771E-3</v>
      </c>
      <c r="P443">
        <f t="shared" si="727"/>
        <v>7.565361687793537E-4</v>
      </c>
      <c r="Q443">
        <f t="shared" si="728"/>
        <v>-9.2576718669638257E-3</v>
      </c>
      <c r="R443">
        <f t="shared" si="729"/>
        <v>94201.308505284338</v>
      </c>
      <c r="S443">
        <f t="shared" si="771"/>
        <v>1596.8797181680925</v>
      </c>
      <c r="T443">
        <f t="shared" si="730"/>
        <v>91136.638147961741</v>
      </c>
      <c r="U443">
        <f t="shared" si="731"/>
        <v>1467.7906391545041</v>
      </c>
      <c r="V443" s="4">
        <v>2589074</v>
      </c>
      <c r="W443">
        <f t="shared" si="732"/>
        <v>4820</v>
      </c>
      <c r="X443">
        <f t="shared" si="733"/>
        <v>-1646</v>
      </c>
      <c r="Y443" s="20">
        <f t="shared" si="734"/>
        <v>651503.2712632108</v>
      </c>
      <c r="Z443" s="4">
        <v>2211168</v>
      </c>
      <c r="AA443">
        <f t="shared" si="735"/>
        <v>4485</v>
      </c>
      <c r="AB443" s="17">
        <f t="shared" si="736"/>
        <v>0.85403816190653492</v>
      </c>
      <c r="AC443" s="16">
        <f t="shared" si="737"/>
        <v>-1734</v>
      </c>
      <c r="AD443">
        <f t="shared" si="738"/>
        <v>377906</v>
      </c>
      <c r="AE443">
        <f t="shared" si="739"/>
        <v>335</v>
      </c>
      <c r="AF443" s="17">
        <f t="shared" si="740"/>
        <v>0.14596183809346508</v>
      </c>
      <c r="AG443" s="16">
        <f t="shared" si="741"/>
        <v>88</v>
      </c>
      <c r="AH443" s="20">
        <f t="shared" si="742"/>
        <v>6.9502074688796683E-2</v>
      </c>
      <c r="AI443" s="20">
        <f t="shared" si="743"/>
        <v>95094.614997483644</v>
      </c>
      <c r="AJ443" s="4">
        <v>5075</v>
      </c>
      <c r="AK443">
        <f t="shared" si="744"/>
        <v>-55</v>
      </c>
      <c r="AL443">
        <f t="shared" si="745"/>
        <v>-1.0721247563352798E-2</v>
      </c>
      <c r="AM443" s="20">
        <f t="shared" si="746"/>
        <v>1277.0508303975841</v>
      </c>
      <c r="AN443" s="20">
        <f t="shared" si="747"/>
        <v>1.3556614559403348E-2</v>
      </c>
      <c r="AO443" s="4">
        <v>331</v>
      </c>
      <c r="AP443">
        <f t="shared" si="716"/>
        <v>10</v>
      </c>
      <c r="AQ443">
        <f t="shared" si="717"/>
        <v>3.1152647975077885E-2</v>
      </c>
      <c r="AR443" s="20">
        <f t="shared" si="748"/>
        <v>83.291394061399089</v>
      </c>
      <c r="AS443" s="4">
        <v>370</v>
      </c>
      <c r="AT443">
        <f t="shared" si="749"/>
        <v>-8</v>
      </c>
      <c r="AU443">
        <f t="shared" si="750"/>
        <v>-2.1164021164021163E-2</v>
      </c>
      <c r="AV443" s="20">
        <f t="shared" si="751"/>
        <v>93.10518369401106</v>
      </c>
      <c r="AW443" s="30">
        <f t="shared" si="752"/>
        <v>9.8836401713876636E-4</v>
      </c>
      <c r="AX443" s="4">
        <v>57</v>
      </c>
      <c r="AY443">
        <f t="shared" si="753"/>
        <v>-1</v>
      </c>
      <c r="AZ443">
        <f t="shared" si="754"/>
        <v>-1.7241379310344862E-2</v>
      </c>
      <c r="BA443" s="20">
        <f t="shared" si="755"/>
        <v>14.343231001509814</v>
      </c>
      <c r="BB443" s="30">
        <f t="shared" si="756"/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 t="shared" si="757"/>
        <v>-54</v>
      </c>
      <c r="BE443" s="30">
        <f t="shared" si="758"/>
        <v>-9.1727535247154712E-3</v>
      </c>
      <c r="BF443" s="20">
        <f t="shared" si="759"/>
        <v>1467.7906391545041</v>
      </c>
      <c r="BG443" s="20">
        <f t="shared" si="760"/>
        <v>1.5581425167487633E-2</v>
      </c>
      <c r="BH443" s="26">
        <v>68149</v>
      </c>
      <c r="BI443">
        <f t="shared" si="722"/>
        <v>49</v>
      </c>
      <c r="BJ443" s="4">
        <v>145304</v>
      </c>
      <c r="BK443">
        <f t="shared" si="723"/>
        <v>92</v>
      </c>
      <c r="BL443" s="4">
        <v>108210</v>
      </c>
      <c r="BM443">
        <f t="shared" si="761"/>
        <v>64</v>
      </c>
      <c r="BN443" s="4">
        <v>43648</v>
      </c>
      <c r="BO443">
        <f t="shared" si="762"/>
        <v>22</v>
      </c>
      <c r="BP443" s="4">
        <v>9045</v>
      </c>
      <c r="BQ443">
        <f t="shared" si="763"/>
        <v>8</v>
      </c>
      <c r="BR443" s="8">
        <v>31</v>
      </c>
      <c r="BS443" s="15">
        <f t="shared" si="764"/>
        <v>0</v>
      </c>
      <c r="BT443" s="8">
        <v>277</v>
      </c>
      <c r="BU443" s="15">
        <f t="shared" si="765"/>
        <v>0</v>
      </c>
      <c r="BV443" s="8">
        <v>1270</v>
      </c>
      <c r="BW443" s="15">
        <f t="shared" si="766"/>
        <v>5</v>
      </c>
      <c r="BX443" s="8">
        <v>3063</v>
      </c>
      <c r="BY443" s="15">
        <f t="shared" si="767"/>
        <v>6</v>
      </c>
      <c r="BZ443" s="13">
        <v>1705</v>
      </c>
      <c r="CA443" s="16">
        <f t="shared" si="768"/>
        <v>4</v>
      </c>
    </row>
    <row r="444" spans="1:79" x14ac:dyDescent="0.2">
      <c r="A444" s="1">
        <v>44341</v>
      </c>
      <c r="B444">
        <v>44342</v>
      </c>
      <c r="C444" s="4">
        <v>374937</v>
      </c>
      <c r="D444">
        <f t="shared" si="719"/>
        <v>581</v>
      </c>
      <c r="E444" s="4">
        <v>6353</v>
      </c>
      <c r="F444">
        <f t="shared" si="720"/>
        <v>7</v>
      </c>
      <c r="G444" s="4">
        <v>362765</v>
      </c>
      <c r="H444">
        <f t="shared" si="721"/>
        <v>588</v>
      </c>
      <c r="I444">
        <f t="shared" si="718"/>
        <v>5819</v>
      </c>
      <c r="J444">
        <f t="shared" si="772"/>
        <v>-14</v>
      </c>
      <c r="K444">
        <f t="shared" si="769"/>
        <v>1.694417995556587E-2</v>
      </c>
      <c r="L444">
        <f t="shared" si="724"/>
        <v>0.967535879361066</v>
      </c>
      <c r="M444">
        <f t="shared" si="725"/>
        <v>1.5519940683368139E-2</v>
      </c>
      <c r="N444">
        <f t="shared" si="726"/>
        <v>1.5495936650690649E-3</v>
      </c>
      <c r="O444">
        <f t="shared" si="770"/>
        <v>1.1018416496143555E-3</v>
      </c>
      <c r="P444">
        <f t="shared" si="727"/>
        <v>1.6208840433889708E-3</v>
      </c>
      <c r="Q444">
        <f t="shared" si="728"/>
        <v>-2.4059116686715931E-3</v>
      </c>
      <c r="R444">
        <f t="shared" si="729"/>
        <v>94347.508807247097</v>
      </c>
      <c r="S444">
        <f t="shared" si="771"/>
        <v>1598.6411675893305</v>
      </c>
      <c r="T444">
        <f t="shared" si="730"/>
        <v>91284.599899345747</v>
      </c>
      <c r="U444">
        <f t="shared" si="731"/>
        <v>1464.2677403120281</v>
      </c>
      <c r="V444" s="4">
        <v>2600441</v>
      </c>
      <c r="W444">
        <f t="shared" si="732"/>
        <v>11367</v>
      </c>
      <c r="X444">
        <f t="shared" si="733"/>
        <v>6547</v>
      </c>
      <c r="Y444" s="20">
        <f t="shared" si="734"/>
        <v>654363.61348766985</v>
      </c>
      <c r="Z444" s="4">
        <v>2221954</v>
      </c>
      <c r="AA444">
        <f t="shared" si="735"/>
        <v>10786</v>
      </c>
      <c r="AB444" s="17">
        <f t="shared" si="736"/>
        <v>0.85445276397349523</v>
      </c>
      <c r="AC444" s="16">
        <f t="shared" si="737"/>
        <v>6301</v>
      </c>
      <c r="AD444">
        <f t="shared" si="738"/>
        <v>378487</v>
      </c>
      <c r="AE444">
        <f t="shared" si="739"/>
        <v>581</v>
      </c>
      <c r="AF444" s="17">
        <f t="shared" si="740"/>
        <v>0.14554723602650474</v>
      </c>
      <c r="AG444" s="16">
        <f t="shared" si="741"/>
        <v>246</v>
      </c>
      <c r="AH444" s="20">
        <f t="shared" si="742"/>
        <v>5.1112870590305268E-2</v>
      </c>
      <c r="AI444" s="20">
        <f t="shared" si="743"/>
        <v>95240.815299446404</v>
      </c>
      <c r="AJ444" s="4">
        <v>4961</v>
      </c>
      <c r="AK444">
        <f t="shared" si="744"/>
        <v>-114</v>
      </c>
      <c r="AL444">
        <f t="shared" si="745"/>
        <v>-2.2463054187192077E-2</v>
      </c>
      <c r="AM444" s="20">
        <f t="shared" si="746"/>
        <v>1248.3643683945645</v>
      </c>
      <c r="AN444" s="20">
        <f t="shared" si="747"/>
        <v>1.3231556234780777E-2</v>
      </c>
      <c r="AO444" s="4">
        <v>432</v>
      </c>
      <c r="AP444">
        <f t="shared" si="716"/>
        <v>101</v>
      </c>
      <c r="AQ444">
        <f t="shared" si="717"/>
        <v>0.30513595166163143</v>
      </c>
      <c r="AR444" s="20">
        <f t="shared" si="748"/>
        <v>108.70659285354806</v>
      </c>
      <c r="AS444" s="4">
        <v>370</v>
      </c>
      <c r="AT444">
        <f t="shared" si="749"/>
        <v>0</v>
      </c>
      <c r="AU444">
        <f t="shared" si="750"/>
        <v>0</v>
      </c>
      <c r="AV444" s="20">
        <f t="shared" si="751"/>
        <v>93.10518369401106</v>
      </c>
      <c r="AW444" s="30">
        <f t="shared" si="752"/>
        <v>9.8683245451902592E-4</v>
      </c>
      <c r="AX444" s="4">
        <v>56</v>
      </c>
      <c r="AY444">
        <f t="shared" si="753"/>
        <v>-1</v>
      </c>
      <c r="AZ444">
        <f t="shared" si="754"/>
        <v>-1.7543859649122862E-2</v>
      </c>
      <c r="BA444" s="20">
        <f t="shared" si="755"/>
        <v>14.091595369904377</v>
      </c>
      <c r="BB444" s="30">
        <f t="shared" si="756"/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 t="shared" si="757"/>
        <v>-14</v>
      </c>
      <c r="BE444" s="30">
        <f t="shared" si="758"/>
        <v>-2.4001371506943148E-3</v>
      </c>
      <c r="BF444" s="20">
        <f t="shared" si="759"/>
        <v>1464.2677403120281</v>
      </c>
      <c r="BG444" s="20">
        <f t="shared" si="760"/>
        <v>1.5519940683368139E-2</v>
      </c>
      <c r="BH444" s="26">
        <v>68251</v>
      </c>
      <c r="BI444">
        <f t="shared" si="722"/>
        <v>102</v>
      </c>
      <c r="BJ444" s="4">
        <v>145551</v>
      </c>
      <c r="BK444">
        <f t="shared" si="723"/>
        <v>247</v>
      </c>
      <c r="BL444" s="4">
        <v>108389</v>
      </c>
      <c r="BM444">
        <f t="shared" si="761"/>
        <v>179</v>
      </c>
      <c r="BN444" s="4">
        <v>43694</v>
      </c>
      <c r="BO444">
        <f t="shared" si="762"/>
        <v>46</v>
      </c>
      <c r="BP444" s="4">
        <v>9052</v>
      </c>
      <c r="BQ444">
        <f t="shared" si="763"/>
        <v>7</v>
      </c>
      <c r="BR444" s="8">
        <v>32</v>
      </c>
      <c r="BS444" s="15">
        <f t="shared" si="764"/>
        <v>1</v>
      </c>
      <c r="BT444" s="8">
        <v>277</v>
      </c>
      <c r="BU444" s="15">
        <f t="shared" si="765"/>
        <v>0</v>
      </c>
      <c r="BV444" s="8">
        <v>1271</v>
      </c>
      <c r="BW444" s="15">
        <f t="shared" si="766"/>
        <v>1</v>
      </c>
      <c r="BX444" s="8">
        <v>3068</v>
      </c>
      <c r="BY444" s="15">
        <f t="shared" si="767"/>
        <v>5</v>
      </c>
      <c r="BZ444" s="13">
        <v>1705</v>
      </c>
      <c r="CA444" s="16">
        <f t="shared" si="768"/>
        <v>0</v>
      </c>
    </row>
    <row r="445" spans="1:79" x14ac:dyDescent="0.2">
      <c r="A445" s="1">
        <v>44342</v>
      </c>
      <c r="B445">
        <v>44343</v>
      </c>
      <c r="C445" s="4">
        <v>375600</v>
      </c>
      <c r="D445">
        <f t="shared" si="719"/>
        <v>663</v>
      </c>
      <c r="E445" s="4">
        <v>6357</v>
      </c>
      <c r="F445">
        <f t="shared" si="720"/>
        <v>4</v>
      </c>
      <c r="G445" s="4">
        <v>363282</v>
      </c>
      <c r="H445">
        <f t="shared" si="721"/>
        <v>517</v>
      </c>
      <c r="I445">
        <f t="shared" si="718"/>
        <v>5961</v>
      </c>
      <c r="J445">
        <f t="shared" si="772"/>
        <v>142</v>
      </c>
      <c r="K445">
        <f t="shared" si="769"/>
        <v>1.6924920127795527E-2</v>
      </c>
      <c r="L445">
        <f t="shared" si="724"/>
        <v>0.96720447284345046</v>
      </c>
      <c r="M445">
        <f t="shared" si="725"/>
        <v>1.5870607028753994E-2</v>
      </c>
      <c r="N445">
        <f t="shared" si="726"/>
        <v>1.7651757188498402E-3</v>
      </c>
      <c r="O445">
        <f t="shared" si="770"/>
        <v>6.2922762309265375E-4</v>
      </c>
      <c r="P445">
        <f t="shared" si="727"/>
        <v>1.4231368468572625E-3</v>
      </c>
      <c r="Q445">
        <f t="shared" si="728"/>
        <v>2.3821506458647879E-2</v>
      </c>
      <c r="R445">
        <f t="shared" si="729"/>
        <v>94514.343231001505</v>
      </c>
      <c r="S445">
        <f t="shared" si="771"/>
        <v>1599.6477101157523</v>
      </c>
      <c r="T445">
        <f t="shared" si="730"/>
        <v>91414.695520885754</v>
      </c>
      <c r="U445">
        <f t="shared" si="731"/>
        <v>1500</v>
      </c>
      <c r="V445" s="4">
        <v>2610570</v>
      </c>
      <c r="W445">
        <f t="shared" si="732"/>
        <v>10129</v>
      </c>
      <c r="X445">
        <f t="shared" si="733"/>
        <v>-1238</v>
      </c>
      <c r="Y445" s="20">
        <f t="shared" si="734"/>
        <v>656912.43080020125</v>
      </c>
      <c r="Z445" s="4">
        <v>2231420</v>
      </c>
      <c r="AA445">
        <f t="shared" si="735"/>
        <v>9466</v>
      </c>
      <c r="AB445" s="17">
        <f t="shared" si="736"/>
        <v>0.85476351907820902</v>
      </c>
      <c r="AC445" s="16">
        <f t="shared" si="737"/>
        <v>-1320</v>
      </c>
      <c r="AD445">
        <f t="shared" si="738"/>
        <v>379150</v>
      </c>
      <c r="AE445">
        <f t="shared" si="739"/>
        <v>663</v>
      </c>
      <c r="AF445" s="17">
        <f t="shared" si="740"/>
        <v>0.14523648092179103</v>
      </c>
      <c r="AG445" s="16">
        <f t="shared" si="741"/>
        <v>82</v>
      </c>
      <c r="AH445" s="20">
        <f t="shared" si="742"/>
        <v>6.5455622470135255E-2</v>
      </c>
      <c r="AI445" s="20">
        <f t="shared" si="743"/>
        <v>95407.649723200797</v>
      </c>
      <c r="AJ445" s="4">
        <v>5231</v>
      </c>
      <c r="AK445">
        <f t="shared" si="744"/>
        <v>270</v>
      </c>
      <c r="AL445">
        <f t="shared" si="745"/>
        <v>5.4424511187260549E-2</v>
      </c>
      <c r="AM445" s="20">
        <f t="shared" si="746"/>
        <v>1316.3059889280321</v>
      </c>
      <c r="AN445" s="20">
        <f t="shared" si="747"/>
        <v>1.3927050053248137E-2</v>
      </c>
      <c r="AO445" s="4">
        <v>324</v>
      </c>
      <c r="AP445">
        <f t="shared" si="716"/>
        <v>-108</v>
      </c>
      <c r="AQ445">
        <f t="shared" si="717"/>
        <v>-0.25</v>
      </c>
      <c r="AR445" s="20">
        <f t="shared" si="748"/>
        <v>81.529944640161048</v>
      </c>
      <c r="AS445" s="4">
        <v>360</v>
      </c>
      <c r="AT445">
        <f t="shared" si="749"/>
        <v>-10</v>
      </c>
      <c r="AU445">
        <f t="shared" si="750"/>
        <v>-2.7027027027026973E-2</v>
      </c>
      <c r="AV445" s="20">
        <f t="shared" si="751"/>
        <v>90.588827377956719</v>
      </c>
      <c r="AW445" s="30">
        <f t="shared" si="752"/>
        <v>9.5846645367412143E-4</v>
      </c>
      <c r="AX445" s="4">
        <v>46</v>
      </c>
      <c r="AY445">
        <f t="shared" si="753"/>
        <v>-10</v>
      </c>
      <c r="AZ445">
        <f t="shared" si="754"/>
        <v>-0.1785714285714286</v>
      </c>
      <c r="BA445" s="20">
        <f t="shared" si="755"/>
        <v>11.575239053850025</v>
      </c>
      <c r="BB445" s="30">
        <f t="shared" si="756"/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 t="shared" si="757"/>
        <v>142</v>
      </c>
      <c r="BE445" s="30">
        <f t="shared" si="758"/>
        <v>2.4402818353669087E-2</v>
      </c>
      <c r="BF445" s="20">
        <f t="shared" si="759"/>
        <v>1500</v>
      </c>
      <c r="BG445" s="20">
        <f t="shared" si="760"/>
        <v>1.5870607028753994E-2</v>
      </c>
      <c r="BH445" s="26">
        <v>68387</v>
      </c>
      <c r="BI445">
        <f t="shared" si="722"/>
        <v>136</v>
      </c>
      <c r="BJ445" s="4">
        <v>145836</v>
      </c>
      <c r="BK445">
        <f t="shared" si="723"/>
        <v>285</v>
      </c>
      <c r="BL445" s="4">
        <v>108564</v>
      </c>
      <c r="BM445">
        <f t="shared" si="761"/>
        <v>175</v>
      </c>
      <c r="BN445" s="4">
        <v>43756</v>
      </c>
      <c r="BO445">
        <f t="shared" si="762"/>
        <v>62</v>
      </c>
      <c r="BP445" s="4">
        <v>9057</v>
      </c>
      <c r="BQ445">
        <f t="shared" si="763"/>
        <v>5</v>
      </c>
      <c r="BR445" s="8">
        <v>32</v>
      </c>
      <c r="BS445" s="15">
        <f t="shared" si="764"/>
        <v>0</v>
      </c>
      <c r="BT445" s="8">
        <v>277</v>
      </c>
      <c r="BU445" s="15">
        <f t="shared" si="765"/>
        <v>0</v>
      </c>
      <c r="BV445" s="8">
        <v>1271</v>
      </c>
      <c r="BW445" s="15">
        <f t="shared" si="766"/>
        <v>0</v>
      </c>
      <c r="BX445" s="8">
        <v>3071</v>
      </c>
      <c r="BY445" s="15">
        <f t="shared" si="767"/>
        <v>3</v>
      </c>
      <c r="BZ445" s="13">
        <v>1706</v>
      </c>
      <c r="CA445" s="16">
        <f t="shared" si="768"/>
        <v>1</v>
      </c>
    </row>
    <row r="446" spans="1:79" x14ac:dyDescent="0.2">
      <c r="A446" s="1">
        <v>44343</v>
      </c>
      <c r="B446">
        <v>44344</v>
      </c>
      <c r="C446" s="4">
        <v>376237</v>
      </c>
      <c r="D446">
        <f t="shared" si="719"/>
        <v>637</v>
      </c>
      <c r="E446" s="4">
        <v>6361</v>
      </c>
      <c r="F446">
        <f t="shared" si="720"/>
        <v>4</v>
      </c>
      <c r="G446" s="4">
        <v>363818</v>
      </c>
      <c r="H446">
        <f t="shared" si="721"/>
        <v>536</v>
      </c>
      <c r="I446">
        <f t="shared" si="718"/>
        <v>6058</v>
      </c>
      <c r="J446">
        <f t="shared" si="772"/>
        <v>97</v>
      </c>
      <c r="K446">
        <f t="shared" si="769"/>
        <v>1.6906896450907274E-2</v>
      </c>
      <c r="L446">
        <f t="shared" si="724"/>
        <v>0.96699155053862329</v>
      </c>
      <c r="M446">
        <f t="shared" si="725"/>
        <v>1.6101553010469463E-2</v>
      </c>
      <c r="N446">
        <f t="shared" si="726"/>
        <v>1.6930817543197507E-3</v>
      </c>
      <c r="O446">
        <f t="shared" si="770"/>
        <v>6.2883194466278891E-4</v>
      </c>
      <c r="P446">
        <f t="shared" si="727"/>
        <v>1.4732641045797623E-3</v>
      </c>
      <c r="Q446">
        <f t="shared" si="728"/>
        <v>1.6011885110597555E-2</v>
      </c>
      <c r="R446">
        <f t="shared" si="729"/>
        <v>94674.635128334165</v>
      </c>
      <c r="S446">
        <f t="shared" si="771"/>
        <v>1600.654252642174</v>
      </c>
      <c r="T446">
        <f t="shared" si="730"/>
        <v>91549.572219426263</v>
      </c>
      <c r="U446">
        <f t="shared" si="731"/>
        <v>1524.4086562657271</v>
      </c>
      <c r="V446" s="4">
        <v>2621580</v>
      </c>
      <c r="W446">
        <f t="shared" si="732"/>
        <v>11010</v>
      </c>
      <c r="X446">
        <f t="shared" si="733"/>
        <v>881</v>
      </c>
      <c r="Y446" s="20">
        <f t="shared" si="734"/>
        <v>659682.93910417717</v>
      </c>
      <c r="Z446" s="4">
        <v>2241793</v>
      </c>
      <c r="AA446">
        <f t="shared" si="735"/>
        <v>10373</v>
      </c>
      <c r="AB446" s="17">
        <f t="shared" si="736"/>
        <v>0.85513049382433493</v>
      </c>
      <c r="AC446" s="16">
        <f t="shared" si="737"/>
        <v>907</v>
      </c>
      <c r="AD446">
        <f t="shared" si="738"/>
        <v>379787</v>
      </c>
      <c r="AE446">
        <f t="shared" si="739"/>
        <v>637</v>
      </c>
      <c r="AF446" s="17">
        <f t="shared" si="740"/>
        <v>0.14486950617566505</v>
      </c>
      <c r="AG446" s="16">
        <f t="shared" si="741"/>
        <v>-26</v>
      </c>
      <c r="AH446" s="20">
        <f t="shared" si="742"/>
        <v>5.7856494096276113E-2</v>
      </c>
      <c r="AI446" s="20">
        <f t="shared" si="743"/>
        <v>95567.941620533456</v>
      </c>
      <c r="AJ446" s="4">
        <v>5328</v>
      </c>
      <c r="AK446">
        <f t="shared" si="744"/>
        <v>97</v>
      </c>
      <c r="AL446">
        <f t="shared" si="745"/>
        <v>1.854329956031342E-2</v>
      </c>
      <c r="AM446" s="20">
        <f t="shared" si="746"/>
        <v>1340.7146451937595</v>
      </c>
      <c r="AN446" s="20">
        <f t="shared" si="747"/>
        <v>1.4161286635817318E-2</v>
      </c>
      <c r="AO446" s="4">
        <v>335</v>
      </c>
      <c r="AP446">
        <f t="shared" si="716"/>
        <v>11</v>
      </c>
      <c r="AQ446">
        <f t="shared" si="717"/>
        <v>3.3950617283950546E-2</v>
      </c>
      <c r="AR446" s="20">
        <f t="shared" si="748"/>
        <v>84.297936587820828</v>
      </c>
      <c r="AS446" s="4">
        <v>343</v>
      </c>
      <c r="AT446">
        <f t="shared" si="749"/>
        <v>-17</v>
      </c>
      <c r="AU446">
        <f t="shared" si="750"/>
        <v>-4.7222222222222276E-2</v>
      </c>
      <c r="AV446" s="20">
        <f t="shared" si="751"/>
        <v>86.311021640664308</v>
      </c>
      <c r="AW446" s="30">
        <f t="shared" si="752"/>
        <v>9.1165940617217336E-4</v>
      </c>
      <c r="AX446" s="4">
        <v>52</v>
      </c>
      <c r="AY446">
        <f t="shared" si="753"/>
        <v>6</v>
      </c>
      <c r="AZ446">
        <f t="shared" si="754"/>
        <v>0.13043478260869557</v>
      </c>
      <c r="BA446" s="20">
        <f t="shared" si="755"/>
        <v>13.085052843482636</v>
      </c>
      <c r="BB446" s="30">
        <f t="shared" si="756"/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 t="shared" si="757"/>
        <v>97</v>
      </c>
      <c r="BE446" s="30">
        <f t="shared" si="758"/>
        <v>1.6272437510484794E-2</v>
      </c>
      <c r="BF446" s="20">
        <f t="shared" si="759"/>
        <v>1524.4086562657271</v>
      </c>
      <c r="BG446" s="20">
        <f t="shared" si="760"/>
        <v>1.6101553010469463E-2</v>
      </c>
      <c r="BH446" s="26">
        <v>68511</v>
      </c>
      <c r="BI446">
        <f t="shared" si="722"/>
        <v>124</v>
      </c>
      <c r="BJ446" s="4">
        <v>146112</v>
      </c>
      <c r="BK446">
        <f t="shared" si="723"/>
        <v>276</v>
      </c>
      <c r="BL446" s="4">
        <v>108733</v>
      </c>
      <c r="BM446">
        <f t="shared" si="761"/>
        <v>169</v>
      </c>
      <c r="BN446" s="4">
        <v>43814</v>
      </c>
      <c r="BO446">
        <f t="shared" si="762"/>
        <v>58</v>
      </c>
      <c r="BP446" s="4">
        <v>9067</v>
      </c>
      <c r="BQ446">
        <f t="shared" si="763"/>
        <v>10</v>
      </c>
      <c r="BR446" s="8">
        <v>31</v>
      </c>
      <c r="BS446" s="15">
        <f t="shared" si="764"/>
        <v>-1</v>
      </c>
      <c r="BT446" s="8">
        <v>278</v>
      </c>
      <c r="BU446" s="15">
        <f t="shared" si="765"/>
        <v>1</v>
      </c>
      <c r="BV446" s="8">
        <v>1273</v>
      </c>
      <c r="BW446" s="15">
        <f t="shared" si="766"/>
        <v>2</v>
      </c>
      <c r="BX446" s="8">
        <v>3072</v>
      </c>
      <c r="BY446" s="15">
        <f t="shared" si="767"/>
        <v>1</v>
      </c>
      <c r="BZ446" s="13">
        <v>1706</v>
      </c>
      <c r="CA446" s="16">
        <f t="shared" si="768"/>
        <v>0</v>
      </c>
    </row>
    <row r="447" spans="1:79" x14ac:dyDescent="0.2">
      <c r="A447" s="1">
        <v>44344</v>
      </c>
      <c r="B447">
        <v>44345</v>
      </c>
      <c r="C447" s="4">
        <v>376854</v>
      </c>
      <c r="D447">
        <f t="shared" si="719"/>
        <v>617</v>
      </c>
      <c r="E447" s="4">
        <v>6365</v>
      </c>
      <c r="F447">
        <f t="shared" si="720"/>
        <v>4</v>
      </c>
      <c r="G447" s="4">
        <v>364297</v>
      </c>
      <c r="H447">
        <f t="shared" si="721"/>
        <v>479</v>
      </c>
      <c r="I447">
        <f t="shared" si="718"/>
        <v>6192</v>
      </c>
      <c r="J447">
        <f t="shared" si="772"/>
        <v>134</v>
      </c>
      <c r="K447">
        <f t="shared" si="769"/>
        <v>1.6889830013745378E-2</v>
      </c>
      <c r="L447">
        <f t="shared" si="724"/>
        <v>0.96667940369479954</v>
      </c>
      <c r="M447">
        <f t="shared" si="725"/>
        <v>1.6430766291455047E-2</v>
      </c>
      <c r="N447">
        <f t="shared" si="726"/>
        <v>1.6372388245845871E-3</v>
      </c>
      <c r="O447">
        <f t="shared" si="770"/>
        <v>6.2843676355066769E-4</v>
      </c>
      <c r="P447">
        <f t="shared" si="727"/>
        <v>1.3148612258679045E-3</v>
      </c>
      <c r="Q447">
        <f t="shared" si="728"/>
        <v>2.1640826873385012E-2</v>
      </c>
      <c r="R447">
        <f t="shared" si="729"/>
        <v>94829.894313034718</v>
      </c>
      <c r="S447">
        <f t="shared" si="771"/>
        <v>1601.6607951685958</v>
      </c>
      <c r="T447">
        <f t="shared" si="730"/>
        <v>91670.105686965268</v>
      </c>
      <c r="U447">
        <f t="shared" si="731"/>
        <v>1558.1278309008555</v>
      </c>
      <c r="V447" s="4">
        <v>2632922</v>
      </c>
      <c r="W447">
        <f t="shared" si="732"/>
        <v>11342</v>
      </c>
      <c r="X447">
        <f t="shared" si="733"/>
        <v>332</v>
      </c>
      <c r="Y447" s="20">
        <f t="shared" si="734"/>
        <v>662536.99043784593</v>
      </c>
      <c r="Z447" s="4">
        <v>2252518</v>
      </c>
      <c r="AA447">
        <f t="shared" si="735"/>
        <v>10725</v>
      </c>
      <c r="AB447" s="17">
        <f t="shared" si="736"/>
        <v>0.85552021670220391</v>
      </c>
      <c r="AC447" s="16">
        <f t="shared" si="737"/>
        <v>352</v>
      </c>
      <c r="AD447">
        <f t="shared" si="738"/>
        <v>380404</v>
      </c>
      <c r="AE447">
        <f t="shared" si="739"/>
        <v>617</v>
      </c>
      <c r="AF447" s="17">
        <f t="shared" si="740"/>
        <v>0.14447978329779615</v>
      </c>
      <c r="AG447" s="16">
        <f t="shared" si="741"/>
        <v>-20</v>
      </c>
      <c r="AH447" s="20">
        <f t="shared" si="742"/>
        <v>5.4399576794216191E-2</v>
      </c>
      <c r="AI447" s="20">
        <f t="shared" si="743"/>
        <v>95723.20080523401</v>
      </c>
      <c r="AJ447" s="4">
        <v>5429</v>
      </c>
      <c r="AK447">
        <f t="shared" si="744"/>
        <v>101</v>
      </c>
      <c r="AL447">
        <f t="shared" si="745"/>
        <v>1.8956456456456383E-2</v>
      </c>
      <c r="AM447" s="20">
        <f t="shared" si="746"/>
        <v>1366.1298439859083</v>
      </c>
      <c r="AN447" s="20">
        <f t="shared" si="747"/>
        <v>1.4406109527827752E-2</v>
      </c>
      <c r="AO447" s="4">
        <v>329</v>
      </c>
      <c r="AP447">
        <f t="shared" si="716"/>
        <v>-6</v>
      </c>
      <c r="AQ447">
        <f t="shared" si="717"/>
        <v>-1.7910447761193993E-2</v>
      </c>
      <c r="AR447" s="20">
        <f t="shared" si="748"/>
        <v>82.788122798188226</v>
      </c>
      <c r="AS447" s="4">
        <v>380</v>
      </c>
      <c r="AT447">
        <f t="shared" si="749"/>
        <v>37</v>
      </c>
      <c r="AU447">
        <f t="shared" si="750"/>
        <v>0.10787172011661816</v>
      </c>
      <c r="AV447" s="20">
        <f t="shared" si="751"/>
        <v>95.621540010065416</v>
      </c>
      <c r="AW447" s="30">
        <f t="shared" si="752"/>
        <v>1.0083480605221121E-3</v>
      </c>
      <c r="AX447" s="4">
        <v>54</v>
      </c>
      <c r="AY447">
        <f t="shared" si="753"/>
        <v>2</v>
      </c>
      <c r="AZ447">
        <f t="shared" si="754"/>
        <v>3.8461538461538547E-2</v>
      </c>
      <c r="BA447" s="20">
        <f t="shared" si="755"/>
        <v>13.588324106693507</v>
      </c>
      <c r="BB447" s="30">
        <f t="shared" si="756"/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 t="shared" si="757"/>
        <v>134</v>
      </c>
      <c r="BE447" s="30">
        <f t="shared" si="758"/>
        <v>2.2119511389897761E-2</v>
      </c>
      <c r="BF447" s="20">
        <f t="shared" si="759"/>
        <v>1558.1278309008555</v>
      </c>
      <c r="BG447" s="20">
        <f t="shared" si="760"/>
        <v>1.6430766291455047E-2</v>
      </c>
      <c r="BH447" s="26">
        <v>68639</v>
      </c>
      <c r="BI447">
        <f t="shared" si="722"/>
        <v>128</v>
      </c>
      <c r="BJ447" s="4">
        <v>146361</v>
      </c>
      <c r="BK447">
        <f t="shared" si="723"/>
        <v>249</v>
      </c>
      <c r="BL447" s="4">
        <v>108915</v>
      </c>
      <c r="BM447">
        <f t="shared" si="761"/>
        <v>182</v>
      </c>
      <c r="BN447" s="4">
        <v>43866</v>
      </c>
      <c r="BO447">
        <f t="shared" si="762"/>
        <v>52</v>
      </c>
      <c r="BP447" s="4">
        <v>9073</v>
      </c>
      <c r="BQ447">
        <f t="shared" si="763"/>
        <v>6</v>
      </c>
      <c r="BR447" s="8">
        <v>31</v>
      </c>
      <c r="BS447" s="15">
        <f t="shared" si="764"/>
        <v>0</v>
      </c>
      <c r="BT447" s="8">
        <v>278</v>
      </c>
      <c r="BU447" s="15">
        <f t="shared" si="765"/>
        <v>0</v>
      </c>
      <c r="BV447" s="8">
        <v>1273</v>
      </c>
      <c r="BW447" s="15">
        <f t="shared" si="766"/>
        <v>0</v>
      </c>
      <c r="BX447" s="8">
        <v>3074</v>
      </c>
      <c r="BY447" s="15">
        <f t="shared" si="767"/>
        <v>2</v>
      </c>
      <c r="BZ447" s="13">
        <v>1708</v>
      </c>
      <c r="CA447" s="16">
        <f t="shared" si="768"/>
        <v>2</v>
      </c>
    </row>
    <row r="448" spans="1:79" x14ac:dyDescent="0.2">
      <c r="A448" s="1">
        <v>44345</v>
      </c>
      <c r="B448">
        <v>44346</v>
      </c>
      <c r="C448" s="4">
        <v>377428</v>
      </c>
      <c r="D448">
        <f t="shared" si="719"/>
        <v>574</v>
      </c>
      <c r="E448" s="4">
        <v>6369</v>
      </c>
      <c r="F448">
        <f t="shared" si="720"/>
        <v>4</v>
      </c>
      <c r="G448" s="4">
        <v>364783</v>
      </c>
      <c r="H448">
        <f t="shared" si="721"/>
        <v>486</v>
      </c>
      <c r="I448">
        <f t="shared" si="718"/>
        <v>6276</v>
      </c>
      <c r="J448">
        <f t="shared" si="772"/>
        <v>84</v>
      </c>
      <c r="K448">
        <f t="shared" si="769"/>
        <v>1.6874741672583911E-2</v>
      </c>
      <c r="L448">
        <f t="shared" si="724"/>
        <v>0.96649692126710263</v>
      </c>
      <c r="M448">
        <f t="shared" si="725"/>
        <v>1.662833706031349E-2</v>
      </c>
      <c r="N448">
        <f t="shared" si="726"/>
        <v>1.5208198649808704E-3</v>
      </c>
      <c r="O448">
        <f t="shared" si="770"/>
        <v>6.2804207881928084E-4</v>
      </c>
      <c r="P448">
        <f t="shared" si="727"/>
        <v>1.3322989284040101E-3</v>
      </c>
      <c r="Q448">
        <f t="shared" si="728"/>
        <v>1.338432122370937E-2</v>
      </c>
      <c r="R448">
        <f t="shared" si="729"/>
        <v>94974.333165576245</v>
      </c>
      <c r="S448">
        <f t="shared" si="771"/>
        <v>1602.6673376950175</v>
      </c>
      <c r="T448">
        <f t="shared" si="730"/>
        <v>91792.400603925518</v>
      </c>
      <c r="U448">
        <f t="shared" si="731"/>
        <v>1579.2652239557121</v>
      </c>
      <c r="V448" s="4">
        <v>2643052</v>
      </c>
      <c r="W448">
        <f t="shared" si="732"/>
        <v>10130</v>
      </c>
      <c r="X448">
        <f t="shared" si="733"/>
        <v>-1212</v>
      </c>
      <c r="Y448" s="20">
        <f t="shared" si="734"/>
        <v>665086.059386009</v>
      </c>
      <c r="Z448" s="4">
        <v>2262074</v>
      </c>
      <c r="AA448">
        <f t="shared" si="735"/>
        <v>9556</v>
      </c>
      <c r="AB448" s="17">
        <f t="shared" si="736"/>
        <v>0.85585678980209245</v>
      </c>
      <c r="AC448" s="16">
        <f t="shared" si="737"/>
        <v>-1169</v>
      </c>
      <c r="AD448">
        <f t="shared" si="738"/>
        <v>380978</v>
      </c>
      <c r="AE448">
        <f t="shared" si="739"/>
        <v>574</v>
      </c>
      <c r="AF448" s="17">
        <f t="shared" si="740"/>
        <v>0.14414321019790757</v>
      </c>
      <c r="AG448" s="16">
        <f t="shared" si="741"/>
        <v>-43</v>
      </c>
      <c r="AH448" s="20">
        <f t="shared" si="742"/>
        <v>5.6663376110562685E-2</v>
      </c>
      <c r="AI448" s="20">
        <f t="shared" si="743"/>
        <v>95867.639657775537</v>
      </c>
      <c r="AJ448" s="4">
        <v>5524</v>
      </c>
      <c r="AK448">
        <f t="shared" si="744"/>
        <v>95</v>
      </c>
      <c r="AL448">
        <f t="shared" si="745"/>
        <v>1.7498618530116028E-2</v>
      </c>
      <c r="AM448" s="20">
        <f t="shared" si="746"/>
        <v>1390.0352289884247</v>
      </c>
      <c r="AN448" s="20">
        <f t="shared" si="747"/>
        <v>1.4635904066470955E-2</v>
      </c>
      <c r="AO448" s="4">
        <v>340</v>
      </c>
      <c r="AP448">
        <f t="shared" si="716"/>
        <v>11</v>
      </c>
      <c r="AQ448">
        <f t="shared" si="717"/>
        <v>3.3434650455927084E-2</v>
      </c>
      <c r="AR448" s="20">
        <f t="shared" si="748"/>
        <v>85.556114745848006</v>
      </c>
      <c r="AS448" s="4">
        <v>364</v>
      </c>
      <c r="AT448">
        <f t="shared" si="749"/>
        <v>-16</v>
      </c>
      <c r="AU448">
        <f t="shared" si="750"/>
        <v>-4.2105263157894757E-2</v>
      </c>
      <c r="AV448" s="20">
        <f t="shared" si="751"/>
        <v>91.595369904378458</v>
      </c>
      <c r="AW448" s="30">
        <f t="shared" si="752"/>
        <v>9.6442235340250327E-4</v>
      </c>
      <c r="AX448" s="4">
        <v>48</v>
      </c>
      <c r="AY448">
        <f t="shared" si="753"/>
        <v>-6</v>
      </c>
      <c r="AZ448">
        <f t="shared" si="754"/>
        <v>-0.11111111111111116</v>
      </c>
      <c r="BA448" s="20">
        <f t="shared" si="755"/>
        <v>12.078510317060895</v>
      </c>
      <c r="BB448" s="30">
        <f t="shared" si="756"/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 t="shared" si="757"/>
        <v>84</v>
      </c>
      <c r="BE448" s="30">
        <f t="shared" si="758"/>
        <v>1.3565891472868241E-2</v>
      </c>
      <c r="BF448" s="20">
        <f t="shared" si="759"/>
        <v>1579.2652239557121</v>
      </c>
      <c r="BG448" s="20">
        <f t="shared" si="760"/>
        <v>1.662833706031349E-2</v>
      </c>
      <c r="BH448" s="26">
        <v>68777</v>
      </c>
      <c r="BI448">
        <f t="shared" si="722"/>
        <v>138</v>
      </c>
      <c r="BJ448" s="4">
        <v>146583</v>
      </c>
      <c r="BK448">
        <f t="shared" si="723"/>
        <v>222</v>
      </c>
      <c r="BL448" s="4">
        <v>109064</v>
      </c>
      <c r="BM448">
        <f t="shared" si="761"/>
        <v>149</v>
      </c>
      <c r="BN448" s="4">
        <v>43923</v>
      </c>
      <c r="BO448">
        <f t="shared" si="762"/>
        <v>57</v>
      </c>
      <c r="BP448" s="4">
        <v>9081</v>
      </c>
      <c r="BQ448">
        <f t="shared" si="763"/>
        <v>8</v>
      </c>
      <c r="BR448" s="8">
        <v>32</v>
      </c>
      <c r="BS448" s="15">
        <f t="shared" si="764"/>
        <v>1</v>
      </c>
      <c r="BT448" s="8">
        <v>278</v>
      </c>
      <c r="BU448" s="15">
        <f t="shared" si="765"/>
        <v>0</v>
      </c>
      <c r="BV448" s="8">
        <v>1276</v>
      </c>
      <c r="BW448" s="15">
        <f t="shared" si="766"/>
        <v>3</v>
      </c>
      <c r="BX448" s="8">
        <v>3075</v>
      </c>
      <c r="BY448" s="15">
        <f t="shared" si="767"/>
        <v>1</v>
      </c>
      <c r="BZ448" s="13">
        <v>1708</v>
      </c>
      <c r="CA448" s="16">
        <f t="shared" si="768"/>
        <v>0</v>
      </c>
    </row>
    <row r="449" spans="1:79" x14ac:dyDescent="0.2">
      <c r="A449" s="1">
        <v>44346</v>
      </c>
      <c r="B449">
        <v>44347</v>
      </c>
      <c r="C449" s="4">
        <v>377776</v>
      </c>
      <c r="D449">
        <f t="shared" si="719"/>
        <v>348</v>
      </c>
      <c r="E449" s="4">
        <v>6370</v>
      </c>
      <c r="F449">
        <f t="shared" si="720"/>
        <v>1</v>
      </c>
      <c r="G449" s="4">
        <v>365125</v>
      </c>
      <c r="H449">
        <f t="shared" si="721"/>
        <v>342</v>
      </c>
      <c r="I449">
        <f t="shared" si="718"/>
        <v>6281</v>
      </c>
      <c r="J449">
        <f t="shared" si="772"/>
        <v>5</v>
      </c>
      <c r="K449">
        <f t="shared" si="769"/>
        <v>1.6861844055736732E-2</v>
      </c>
      <c r="L449">
        <f t="shared" si="724"/>
        <v>0.96651190123247643</v>
      </c>
      <c r="M449">
        <f t="shared" si="725"/>
        <v>1.6626254711786879E-2</v>
      </c>
      <c r="N449">
        <f t="shared" si="726"/>
        <v>9.2118080555673206E-4</v>
      </c>
      <c r="O449">
        <f t="shared" si="770"/>
        <v>1.5698587127158556E-4</v>
      </c>
      <c r="P449">
        <f t="shared" si="727"/>
        <v>9.3666552550496403E-4</v>
      </c>
      <c r="Q449">
        <f t="shared" si="728"/>
        <v>7.9605158414265242E-4</v>
      </c>
      <c r="R449">
        <f t="shared" si="729"/>
        <v>95061.902365374932</v>
      </c>
      <c r="S449">
        <f t="shared" si="771"/>
        <v>1602.918973326623</v>
      </c>
      <c r="T449">
        <f t="shared" si="730"/>
        <v>91878.459989934563</v>
      </c>
      <c r="U449">
        <f t="shared" si="731"/>
        <v>1580.5234021137392</v>
      </c>
      <c r="V449" s="4">
        <v>2649872</v>
      </c>
      <c r="W449">
        <f t="shared" si="732"/>
        <v>6820</v>
      </c>
      <c r="X449">
        <f t="shared" si="733"/>
        <v>-3310</v>
      </c>
      <c r="Y449" s="20">
        <f t="shared" si="734"/>
        <v>666802.2143935581</v>
      </c>
      <c r="Z449" s="4">
        <v>2268546</v>
      </c>
      <c r="AA449">
        <f t="shared" si="735"/>
        <v>6472</v>
      </c>
      <c r="AB449" s="17">
        <f t="shared" si="736"/>
        <v>0.85609644541321239</v>
      </c>
      <c r="AC449" s="16">
        <f t="shared" si="737"/>
        <v>-3084</v>
      </c>
      <c r="AD449">
        <f t="shared" si="738"/>
        <v>381326</v>
      </c>
      <c r="AE449">
        <f t="shared" si="739"/>
        <v>348</v>
      </c>
      <c r="AF449" s="17">
        <f t="shared" si="740"/>
        <v>0.14390355458678758</v>
      </c>
      <c r="AG449" s="16">
        <f t="shared" si="741"/>
        <v>-226</v>
      </c>
      <c r="AH449" s="20">
        <f t="shared" si="742"/>
        <v>5.1026392961876832E-2</v>
      </c>
      <c r="AI449" s="20">
        <f t="shared" si="743"/>
        <v>95955.208857574224</v>
      </c>
      <c r="AJ449" s="4">
        <v>5526</v>
      </c>
      <c r="AK449">
        <f t="shared" si="744"/>
        <v>2</v>
      </c>
      <c r="AL449">
        <f t="shared" si="745"/>
        <v>3.6205648081111264E-4</v>
      </c>
      <c r="AM449" s="20">
        <f t="shared" si="746"/>
        <v>1390.5385002516355</v>
      </c>
      <c r="AN449" s="20">
        <f t="shared" si="747"/>
        <v>1.4627715895133625E-2</v>
      </c>
      <c r="AO449" s="4">
        <v>344</v>
      </c>
      <c r="AP449">
        <f t="shared" si="716"/>
        <v>4</v>
      </c>
      <c r="AQ449">
        <f t="shared" si="717"/>
        <v>1.1764705882352899E-2</v>
      </c>
      <c r="AR449" s="20">
        <f t="shared" si="748"/>
        <v>86.562657272269746</v>
      </c>
      <c r="AS449" s="4">
        <v>360</v>
      </c>
      <c r="AT449">
        <f t="shared" si="749"/>
        <v>-4</v>
      </c>
      <c r="AU449">
        <f t="shared" si="750"/>
        <v>-1.098901098901095E-2</v>
      </c>
      <c r="AV449" s="20">
        <f t="shared" si="751"/>
        <v>90.588827377956719</v>
      </c>
      <c r="AW449" s="30">
        <f t="shared" si="752"/>
        <v>9.5294566092075732E-4</v>
      </c>
      <c r="AX449" s="4">
        <v>51</v>
      </c>
      <c r="AY449">
        <f t="shared" si="753"/>
        <v>3</v>
      </c>
      <c r="AZ449">
        <f t="shared" si="754"/>
        <v>6.25E-2</v>
      </c>
      <c r="BA449" s="20">
        <f t="shared" si="755"/>
        <v>12.833417211877201</v>
      </c>
      <c r="BB449" s="30">
        <f t="shared" si="756"/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 t="shared" si="757"/>
        <v>5</v>
      </c>
      <c r="BE449" s="30">
        <f t="shared" si="758"/>
        <v>7.966857871255506E-4</v>
      </c>
      <c r="BF449" s="20">
        <f t="shared" si="759"/>
        <v>1580.5234021137392</v>
      </c>
      <c r="BG449" s="20">
        <f t="shared" si="760"/>
        <v>1.6626254711786879E-2</v>
      </c>
      <c r="BH449" s="26">
        <v>68846</v>
      </c>
      <c r="BI449">
        <f t="shared" si="722"/>
        <v>69</v>
      </c>
      <c r="BJ449" s="4">
        <v>146720</v>
      </c>
      <c r="BK449">
        <f t="shared" si="723"/>
        <v>137</v>
      </c>
      <c r="BL449" s="4">
        <v>109150</v>
      </c>
      <c r="BM449">
        <f t="shared" si="761"/>
        <v>86</v>
      </c>
      <c r="BN449" s="4">
        <v>43967</v>
      </c>
      <c r="BO449">
        <f t="shared" si="762"/>
        <v>44</v>
      </c>
      <c r="BP449" s="4">
        <v>9090</v>
      </c>
      <c r="BQ449">
        <f t="shared" si="763"/>
        <v>9</v>
      </c>
      <c r="BR449" s="8">
        <v>32</v>
      </c>
      <c r="BS449" s="15">
        <f t="shared" si="764"/>
        <v>0</v>
      </c>
      <c r="BT449" s="8">
        <v>278</v>
      </c>
      <c r="BU449" s="15">
        <f t="shared" si="765"/>
        <v>0</v>
      </c>
      <c r="BV449" s="8">
        <v>1276</v>
      </c>
      <c r="BW449" s="15">
        <f t="shared" si="766"/>
        <v>0</v>
      </c>
      <c r="BX449" s="8">
        <v>3076</v>
      </c>
      <c r="BY449" s="15">
        <f t="shared" si="767"/>
        <v>1</v>
      </c>
      <c r="BZ449" s="13">
        <v>1708</v>
      </c>
      <c r="CA449" s="16">
        <f t="shared" si="768"/>
        <v>0</v>
      </c>
    </row>
    <row r="450" spans="1:79" x14ac:dyDescent="0.2">
      <c r="A450" s="1">
        <v>44347</v>
      </c>
      <c r="B450">
        <v>44348</v>
      </c>
      <c r="C450" s="4">
        <v>378097</v>
      </c>
      <c r="D450">
        <f t="shared" si="719"/>
        <v>321</v>
      </c>
      <c r="E450" s="4">
        <v>6371</v>
      </c>
      <c r="F450">
        <f t="shared" si="720"/>
        <v>1</v>
      </c>
      <c r="G450" s="4">
        <v>365399</v>
      </c>
      <c r="H450">
        <f t="shared" si="721"/>
        <v>274</v>
      </c>
      <c r="I450">
        <f t="shared" si="718"/>
        <v>6327</v>
      </c>
      <c r="J450">
        <f t="shared" si="772"/>
        <v>46</v>
      </c>
      <c r="K450">
        <f t="shared" si="769"/>
        <v>1.6850173368209743E-2</v>
      </c>
      <c r="L450">
        <f t="shared" si="724"/>
        <v>0.96641602551726147</v>
      </c>
      <c r="M450">
        <f t="shared" si="725"/>
        <v>1.6733801114528813E-2</v>
      </c>
      <c r="N450">
        <f t="shared" si="726"/>
        <v>8.4898848708135741E-4</v>
      </c>
      <c r="O450">
        <f t="shared" si="770"/>
        <v>1.5696123057604771E-4</v>
      </c>
      <c r="P450">
        <f t="shared" si="727"/>
        <v>7.4986521583255566E-4</v>
      </c>
      <c r="Q450">
        <f t="shared" si="728"/>
        <v>7.2704283230599024E-3</v>
      </c>
      <c r="R450">
        <f t="shared" si="729"/>
        <v>95142.67740312028</v>
      </c>
      <c r="S450">
        <f t="shared" si="771"/>
        <v>1603.1706089582285</v>
      </c>
      <c r="T450">
        <f t="shared" si="730"/>
        <v>91947.408152994452</v>
      </c>
      <c r="U450">
        <f t="shared" si="731"/>
        <v>1592.0986411675892</v>
      </c>
      <c r="V450" s="4">
        <v>2655708</v>
      </c>
      <c r="W450">
        <f t="shared" si="732"/>
        <v>5836</v>
      </c>
      <c r="X450">
        <f t="shared" si="733"/>
        <v>-984</v>
      </c>
      <c r="Y450" s="20">
        <f t="shared" si="734"/>
        <v>668270.75993960747</v>
      </c>
      <c r="Z450" s="4">
        <v>2274061</v>
      </c>
      <c r="AA450">
        <f t="shared" si="735"/>
        <v>5515</v>
      </c>
      <c r="AB450" s="17">
        <f t="shared" si="736"/>
        <v>0.85629180617748635</v>
      </c>
      <c r="AC450" s="16">
        <f t="shared" si="737"/>
        <v>-957</v>
      </c>
      <c r="AD450">
        <f t="shared" si="738"/>
        <v>381647</v>
      </c>
      <c r="AE450">
        <f t="shared" si="739"/>
        <v>321</v>
      </c>
      <c r="AF450" s="17">
        <f t="shared" si="740"/>
        <v>0.14370819382251362</v>
      </c>
      <c r="AG450" s="16">
        <f t="shared" si="741"/>
        <v>-27</v>
      </c>
      <c r="AH450" s="20">
        <f t="shared" si="742"/>
        <v>5.5003427004797809E-2</v>
      </c>
      <c r="AI450" s="20">
        <f t="shared" si="743"/>
        <v>96035.983895319572</v>
      </c>
      <c r="AJ450" s="4">
        <v>5565</v>
      </c>
      <c r="AK450">
        <f t="shared" si="744"/>
        <v>39</v>
      </c>
      <c r="AL450">
        <f t="shared" si="745"/>
        <v>7.0575461454940314E-3</v>
      </c>
      <c r="AM450" s="20">
        <f t="shared" si="746"/>
        <v>1400.3522898842475</v>
      </c>
      <c r="AN450" s="20">
        <f t="shared" si="747"/>
        <v>1.4718445266690822E-2</v>
      </c>
      <c r="AO450" s="4">
        <v>341</v>
      </c>
      <c r="AP450">
        <f t="shared" si="716"/>
        <v>-3</v>
      </c>
      <c r="AQ450">
        <f t="shared" si="717"/>
        <v>-8.720930232558155E-3</v>
      </c>
      <c r="AR450" s="20">
        <f t="shared" si="748"/>
        <v>85.807750377453445</v>
      </c>
      <c r="AS450" s="4">
        <v>368</v>
      </c>
      <c r="AT450">
        <f t="shared" si="749"/>
        <v>8</v>
      </c>
      <c r="AU450">
        <f t="shared" si="750"/>
        <v>2.2222222222222143E-2</v>
      </c>
      <c r="AV450" s="20">
        <f t="shared" si="751"/>
        <v>92.601912430800198</v>
      </c>
      <c r="AW450" s="30">
        <f t="shared" si="752"/>
        <v>9.7329521260417298E-4</v>
      </c>
      <c r="AX450" s="4">
        <v>53</v>
      </c>
      <c r="AY450">
        <f t="shared" si="753"/>
        <v>2</v>
      </c>
      <c r="AZ450">
        <f t="shared" si="754"/>
        <v>3.9215686274509887E-2</v>
      </c>
      <c r="BA450" s="20">
        <f t="shared" si="755"/>
        <v>13.336688475088073</v>
      </c>
      <c r="BB450" s="30">
        <f t="shared" si="756"/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 t="shared" si="757"/>
        <v>46</v>
      </c>
      <c r="BE450" s="30">
        <f t="shared" si="758"/>
        <v>7.3236745741123155E-3</v>
      </c>
      <c r="BF450" s="20">
        <f t="shared" si="759"/>
        <v>1592.0986411675892</v>
      </c>
      <c r="BG450" s="20">
        <f t="shared" si="760"/>
        <v>1.6733801114528813E-2</v>
      </c>
      <c r="BH450" s="26">
        <v>68921</v>
      </c>
      <c r="BI450">
        <f t="shared" si="722"/>
        <v>75</v>
      </c>
      <c r="BJ450" s="4">
        <v>146848</v>
      </c>
      <c r="BK450">
        <f t="shared" si="723"/>
        <v>128</v>
      </c>
      <c r="BL450" s="4">
        <v>109242</v>
      </c>
      <c r="BM450">
        <f t="shared" si="761"/>
        <v>92</v>
      </c>
      <c r="BN450" s="4">
        <v>43990</v>
      </c>
      <c r="BO450">
        <f t="shared" si="762"/>
        <v>23</v>
      </c>
      <c r="BP450" s="4">
        <v>9096</v>
      </c>
      <c r="BQ450">
        <f t="shared" si="763"/>
        <v>6</v>
      </c>
      <c r="BR450" s="8">
        <v>32</v>
      </c>
      <c r="BS450" s="15">
        <f t="shared" si="764"/>
        <v>0</v>
      </c>
      <c r="BT450" s="8">
        <v>278</v>
      </c>
      <c r="BU450" s="15">
        <f t="shared" si="765"/>
        <v>0</v>
      </c>
      <c r="BV450" s="8">
        <v>1276</v>
      </c>
      <c r="BW450" s="15">
        <f t="shared" si="766"/>
        <v>0</v>
      </c>
      <c r="BX450" s="8">
        <v>3077</v>
      </c>
      <c r="BY450" s="15">
        <f t="shared" si="767"/>
        <v>1</v>
      </c>
      <c r="BZ450" s="13">
        <v>1708</v>
      </c>
      <c r="CA450" s="16">
        <f t="shared" si="768"/>
        <v>0</v>
      </c>
    </row>
    <row r="451" spans="1:79" x14ac:dyDescent="0.2">
      <c r="A451" s="1">
        <v>44348</v>
      </c>
      <c r="B451">
        <v>44349</v>
      </c>
      <c r="C451" s="4">
        <v>378828</v>
      </c>
      <c r="D451">
        <f t="shared" si="719"/>
        <v>731</v>
      </c>
      <c r="E451" s="4">
        <v>6377</v>
      </c>
      <c r="F451">
        <f t="shared" si="720"/>
        <v>6</v>
      </c>
      <c r="G451" s="4">
        <v>366039</v>
      </c>
      <c r="H451">
        <f t="shared" si="721"/>
        <v>640</v>
      </c>
      <c r="I451">
        <f t="shared" si="718"/>
        <v>6412</v>
      </c>
      <c r="J451">
        <f t="shared" si="772"/>
        <v>85</v>
      </c>
      <c r="K451">
        <f t="shared" si="769"/>
        <v>1.6833496995998183E-2</v>
      </c>
      <c r="L451">
        <f t="shared" si="724"/>
        <v>0.96624061579397513</v>
      </c>
      <c r="M451">
        <f t="shared" si="725"/>
        <v>1.6925887210026715E-2</v>
      </c>
      <c r="N451">
        <f t="shared" si="726"/>
        <v>1.9296356129958716E-3</v>
      </c>
      <c r="O451">
        <f t="shared" si="770"/>
        <v>9.4088129214364117E-4</v>
      </c>
      <c r="P451">
        <f t="shared" si="727"/>
        <v>1.7484475697944755E-3</v>
      </c>
      <c r="Q451">
        <f t="shared" si="728"/>
        <v>1.3256394260761074E-2</v>
      </c>
      <c r="R451">
        <f t="shared" si="729"/>
        <v>95326.623049823844</v>
      </c>
      <c r="S451">
        <f t="shared" si="771"/>
        <v>1604.680422747861</v>
      </c>
      <c r="T451">
        <f t="shared" si="730"/>
        <v>92108.45495722194</v>
      </c>
      <c r="U451">
        <f t="shared" si="731"/>
        <v>1613.4876698540513</v>
      </c>
      <c r="V451" s="4">
        <v>2666676</v>
      </c>
      <c r="W451">
        <f t="shared" si="732"/>
        <v>10968</v>
      </c>
      <c r="X451">
        <f t="shared" si="733"/>
        <v>5132</v>
      </c>
      <c r="Y451" s="20">
        <f t="shared" si="734"/>
        <v>671030.69954705588</v>
      </c>
      <c r="Z451" s="4">
        <v>2284298</v>
      </c>
      <c r="AA451">
        <f t="shared" si="735"/>
        <v>10237</v>
      </c>
      <c r="AB451" s="17">
        <f t="shared" si="736"/>
        <v>0.85660875186936847</v>
      </c>
      <c r="AC451" s="16">
        <f t="shared" si="737"/>
        <v>4722</v>
      </c>
      <c r="AD451">
        <f t="shared" si="738"/>
        <v>382378</v>
      </c>
      <c r="AE451">
        <f t="shared" si="739"/>
        <v>731</v>
      </c>
      <c r="AF451" s="17">
        <f t="shared" si="740"/>
        <v>0.14339124813063153</v>
      </c>
      <c r="AG451" s="16">
        <f t="shared" si="741"/>
        <v>410</v>
      </c>
      <c r="AH451" s="20">
        <f t="shared" si="742"/>
        <v>6.6648431801604666E-2</v>
      </c>
      <c r="AI451" s="20">
        <f t="shared" si="743"/>
        <v>96219.92954202315</v>
      </c>
      <c r="AJ451" s="4">
        <v>5646</v>
      </c>
      <c r="AK451">
        <f t="shared" si="744"/>
        <v>81</v>
      </c>
      <c r="AL451">
        <f t="shared" si="745"/>
        <v>1.4555256064689992E-2</v>
      </c>
      <c r="AM451" s="20">
        <f t="shared" si="746"/>
        <v>1420.7347760442879</v>
      </c>
      <c r="AN451" s="20">
        <f t="shared" si="747"/>
        <v>1.4903861383002313E-2</v>
      </c>
      <c r="AO451" s="4">
        <v>322</v>
      </c>
      <c r="AP451">
        <f t="shared" si="716"/>
        <v>-19</v>
      </c>
      <c r="AQ451">
        <f t="shared" si="717"/>
        <v>-5.5718475073313734E-2</v>
      </c>
      <c r="AR451" s="20">
        <f t="shared" si="748"/>
        <v>81.026673376950171</v>
      </c>
      <c r="AS451" s="4">
        <v>386</v>
      </c>
      <c r="AT451">
        <f t="shared" si="749"/>
        <v>18</v>
      </c>
      <c r="AU451">
        <f t="shared" si="750"/>
        <v>4.8913043478260976E-2</v>
      </c>
      <c r="AV451" s="20">
        <f t="shared" si="751"/>
        <v>97.131353799698033</v>
      </c>
      <c r="AW451" s="30">
        <f t="shared" si="752"/>
        <v>1.0189320747146463E-3</v>
      </c>
      <c r="AX451" s="4">
        <v>58</v>
      </c>
      <c r="AY451">
        <f t="shared" si="753"/>
        <v>5</v>
      </c>
      <c r="AZ451">
        <f t="shared" si="754"/>
        <v>9.4339622641509413E-2</v>
      </c>
      <c r="BA451" s="20">
        <f t="shared" si="755"/>
        <v>14.594866633115249</v>
      </c>
      <c r="BB451" s="30">
        <f t="shared" si="756"/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 t="shared" si="757"/>
        <v>85</v>
      </c>
      <c r="BE451" s="30">
        <f t="shared" si="758"/>
        <v>1.3434487118697547E-2</v>
      </c>
      <c r="BF451" s="20">
        <f t="shared" si="759"/>
        <v>1613.4876698540513</v>
      </c>
      <c r="BG451" s="20">
        <f t="shared" si="760"/>
        <v>1.6925887210026715E-2</v>
      </c>
      <c r="BH451" s="26">
        <v>69031</v>
      </c>
      <c r="BI451">
        <f t="shared" si="722"/>
        <v>110</v>
      </c>
      <c r="BJ451" s="4">
        <v>147168</v>
      </c>
      <c r="BK451">
        <f t="shared" si="723"/>
        <v>320</v>
      </c>
      <c r="BL451" s="4">
        <v>109470</v>
      </c>
      <c r="BM451">
        <f t="shared" si="761"/>
        <v>228</v>
      </c>
      <c r="BN451" s="4">
        <v>44054</v>
      </c>
      <c r="BO451">
        <f t="shared" si="762"/>
        <v>64</v>
      </c>
      <c r="BP451" s="4">
        <v>9105</v>
      </c>
      <c r="BQ451">
        <f t="shared" si="763"/>
        <v>9</v>
      </c>
      <c r="BR451" s="8">
        <v>32</v>
      </c>
      <c r="BS451" s="15">
        <f t="shared" si="764"/>
        <v>0</v>
      </c>
      <c r="BT451" s="8">
        <v>279</v>
      </c>
      <c r="BU451" s="15">
        <f t="shared" si="765"/>
        <v>1</v>
      </c>
      <c r="BV451" s="8">
        <v>1277</v>
      </c>
      <c r="BW451" s="15">
        <f t="shared" si="766"/>
        <v>1</v>
      </c>
      <c r="BX451" s="8">
        <v>3079</v>
      </c>
      <c r="BY451" s="15">
        <f t="shared" si="767"/>
        <v>2</v>
      </c>
      <c r="BZ451" s="13">
        <v>1710</v>
      </c>
      <c r="CA451" s="16">
        <f t="shared" si="768"/>
        <v>2</v>
      </c>
    </row>
    <row r="452" spans="1:79" x14ac:dyDescent="0.2">
      <c r="A452" s="1">
        <v>44349</v>
      </c>
      <c r="B452">
        <v>44350</v>
      </c>
      <c r="C452" s="4">
        <v>379506</v>
      </c>
      <c r="D452">
        <f t="shared" si="719"/>
        <v>678</v>
      </c>
      <c r="E452" s="4">
        <v>6381</v>
      </c>
      <c r="F452">
        <f t="shared" si="720"/>
        <v>4</v>
      </c>
      <c r="G452" s="4">
        <v>366508</v>
      </c>
      <c r="H452">
        <f t="shared" si="721"/>
        <v>469</v>
      </c>
      <c r="I452">
        <f t="shared" si="718"/>
        <v>6617</v>
      </c>
      <c r="J452">
        <f t="shared" si="772"/>
        <v>205</v>
      </c>
      <c r="K452">
        <f t="shared" si="769"/>
        <v>1.6813963415598172E-2</v>
      </c>
      <c r="L452">
        <f t="shared" si="724"/>
        <v>0.9657502121178585</v>
      </c>
      <c r="M452">
        <f t="shared" si="725"/>
        <v>1.7435824466543348E-2</v>
      </c>
      <c r="N452">
        <f t="shared" si="726"/>
        <v>1.7865330192408026E-3</v>
      </c>
      <c r="O452">
        <f t="shared" si="770"/>
        <v>6.2686099357467482E-4</v>
      </c>
      <c r="P452">
        <f t="shared" si="727"/>
        <v>1.2796446462287317E-3</v>
      </c>
      <c r="Q452">
        <f t="shared" si="728"/>
        <v>3.0980807012241197E-2</v>
      </c>
      <c r="R452">
        <f t="shared" si="729"/>
        <v>95497.232008052335</v>
      </c>
      <c r="S452">
        <f t="shared" si="771"/>
        <v>1605.6869652742828</v>
      </c>
      <c r="T452">
        <f t="shared" si="730"/>
        <v>92226.472068444884</v>
      </c>
      <c r="U452">
        <f t="shared" si="731"/>
        <v>1665.0729743331656</v>
      </c>
      <c r="V452" s="4">
        <v>2677542</v>
      </c>
      <c r="W452">
        <f t="shared" si="732"/>
        <v>10866</v>
      </c>
      <c r="X452">
        <f t="shared" si="733"/>
        <v>-102</v>
      </c>
      <c r="Y452" s="20">
        <f t="shared" si="734"/>
        <v>673764.9723200805</v>
      </c>
      <c r="Z452" s="4">
        <v>2294486</v>
      </c>
      <c r="AA452">
        <f t="shared" si="735"/>
        <v>10188</v>
      </c>
      <c r="AB452" s="17">
        <f t="shared" si="736"/>
        <v>0.8569374448654774</v>
      </c>
      <c r="AC452" s="16">
        <f t="shared" si="737"/>
        <v>-49</v>
      </c>
      <c r="AD452">
        <f t="shared" si="738"/>
        <v>383056</v>
      </c>
      <c r="AE452">
        <f t="shared" si="739"/>
        <v>678</v>
      </c>
      <c r="AF452" s="17">
        <f t="shared" si="740"/>
        <v>0.14306255513452262</v>
      </c>
      <c r="AG452" s="16">
        <f t="shared" si="741"/>
        <v>-53</v>
      </c>
      <c r="AH452" s="20">
        <f t="shared" si="742"/>
        <v>6.2396466040861402E-2</v>
      </c>
      <c r="AI452" s="20">
        <f t="shared" si="743"/>
        <v>96390.538500251627</v>
      </c>
      <c r="AJ452" s="4">
        <v>5863</v>
      </c>
      <c r="AK452">
        <f t="shared" si="744"/>
        <v>217</v>
      </c>
      <c r="AL452">
        <f t="shared" si="745"/>
        <v>3.8434289762663942E-2</v>
      </c>
      <c r="AM452" s="20">
        <f t="shared" si="746"/>
        <v>1475.3397081026674</v>
      </c>
      <c r="AN452" s="20">
        <f t="shared" si="747"/>
        <v>1.5449031108862574E-2</v>
      </c>
      <c r="AO452" s="4">
        <v>333</v>
      </c>
      <c r="AP452">
        <f t="shared" si="716"/>
        <v>11</v>
      </c>
      <c r="AQ452">
        <f t="shared" si="717"/>
        <v>3.4161490683229712E-2</v>
      </c>
      <c r="AR452" s="20">
        <f t="shared" si="748"/>
        <v>83.794665324609966</v>
      </c>
      <c r="AS452" s="4">
        <v>361</v>
      </c>
      <c r="AT452">
        <f t="shared" si="749"/>
        <v>-25</v>
      </c>
      <c r="AU452">
        <f t="shared" si="750"/>
        <v>-6.476683937823835E-2</v>
      </c>
      <c r="AV452" s="20">
        <f t="shared" si="751"/>
        <v>90.840463009562143</v>
      </c>
      <c r="AW452" s="30">
        <f t="shared" si="752"/>
        <v>9.5123660758986682E-4</v>
      </c>
      <c r="AX452" s="4">
        <v>60</v>
      </c>
      <c r="AY452">
        <f t="shared" si="753"/>
        <v>2</v>
      </c>
      <c r="AZ452">
        <f t="shared" si="754"/>
        <v>3.4482758620689724E-2</v>
      </c>
      <c r="BA452" s="20">
        <f t="shared" si="755"/>
        <v>15.098137896326119</v>
      </c>
      <c r="BB452" s="30">
        <f t="shared" si="756"/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 t="shared" si="757"/>
        <v>205</v>
      </c>
      <c r="BE452" s="30">
        <f t="shared" si="758"/>
        <v>3.1971303805364837E-2</v>
      </c>
      <c r="BF452" s="20">
        <f t="shared" si="759"/>
        <v>1665.0729743331656</v>
      </c>
      <c r="BG452" s="20">
        <f t="shared" si="760"/>
        <v>1.7435824466543348E-2</v>
      </c>
      <c r="BH452" s="26">
        <v>69145</v>
      </c>
      <c r="BI452">
        <f t="shared" si="722"/>
        <v>114</v>
      </c>
      <c r="BJ452" s="4">
        <v>147470</v>
      </c>
      <c r="BK452">
        <f t="shared" si="723"/>
        <v>302</v>
      </c>
      <c r="BL452" s="4">
        <v>109667</v>
      </c>
      <c r="BM452">
        <f t="shared" si="761"/>
        <v>197</v>
      </c>
      <c r="BN452" s="4">
        <v>44111</v>
      </c>
      <c r="BO452">
        <f t="shared" si="762"/>
        <v>57</v>
      </c>
      <c r="BP452" s="4">
        <v>9113</v>
      </c>
      <c r="BQ452">
        <f t="shared" si="763"/>
        <v>8</v>
      </c>
      <c r="BR452" s="8">
        <v>32</v>
      </c>
      <c r="BS452" s="15">
        <f t="shared" si="764"/>
        <v>0</v>
      </c>
      <c r="BT452" s="8">
        <v>280</v>
      </c>
      <c r="BU452" s="15">
        <f t="shared" si="765"/>
        <v>1</v>
      </c>
      <c r="BV452" s="8">
        <v>1277</v>
      </c>
      <c r="BW452" s="15">
        <f t="shared" si="766"/>
        <v>0</v>
      </c>
      <c r="BX452" s="8">
        <v>3081</v>
      </c>
      <c r="BY452" s="15">
        <f t="shared" si="767"/>
        <v>2</v>
      </c>
      <c r="BZ452" s="13">
        <v>1711</v>
      </c>
      <c r="CA452" s="16">
        <f t="shared" si="768"/>
        <v>1</v>
      </c>
    </row>
    <row r="453" spans="1:79" x14ac:dyDescent="0.2">
      <c r="A453" s="1">
        <v>44350</v>
      </c>
      <c r="B453">
        <v>44351</v>
      </c>
      <c r="C453" s="4">
        <v>380207</v>
      </c>
      <c r="D453">
        <f t="shared" si="719"/>
        <v>701</v>
      </c>
      <c r="E453" s="4">
        <v>6388</v>
      </c>
      <c r="F453">
        <f t="shared" si="720"/>
        <v>7</v>
      </c>
      <c r="G453" s="4">
        <v>367007</v>
      </c>
      <c r="H453">
        <f t="shared" si="721"/>
        <v>499</v>
      </c>
      <c r="I453">
        <f t="shared" si="718"/>
        <v>6812</v>
      </c>
      <c r="J453">
        <f t="shared" si="772"/>
        <v>195</v>
      </c>
      <c r="K453">
        <f t="shared" si="769"/>
        <v>1.6801373988380015E-2</v>
      </c>
      <c r="L453">
        <f t="shared" si="724"/>
        <v>0.965282070030273</v>
      </c>
      <c r="M453">
        <f t="shared" si="725"/>
        <v>1.7916555981347004E-2</v>
      </c>
      <c r="N453">
        <f t="shared" si="726"/>
        <v>1.8437324930892908E-3</v>
      </c>
      <c r="O453">
        <f t="shared" si="770"/>
        <v>1.0958046336881652E-3</v>
      </c>
      <c r="P453">
        <f t="shared" si="727"/>
        <v>1.3596470911998954E-3</v>
      </c>
      <c r="Q453">
        <f t="shared" si="728"/>
        <v>2.8625954198473282E-2</v>
      </c>
      <c r="R453">
        <f t="shared" si="729"/>
        <v>95673.628585807746</v>
      </c>
      <c r="S453">
        <f t="shared" si="771"/>
        <v>1607.4484146955208</v>
      </c>
      <c r="T453">
        <f t="shared" si="730"/>
        <v>92352.038248615994</v>
      </c>
      <c r="U453">
        <f t="shared" si="731"/>
        <v>1714.1419224962253</v>
      </c>
      <c r="V453" s="4">
        <v>2689180</v>
      </c>
      <c r="W453">
        <f t="shared" si="732"/>
        <v>11638</v>
      </c>
      <c r="X453">
        <f t="shared" si="733"/>
        <v>772</v>
      </c>
      <c r="Y453" s="20">
        <f t="shared" si="734"/>
        <v>676693.50780070457</v>
      </c>
      <c r="Z453" s="4">
        <v>2305423</v>
      </c>
      <c r="AA453">
        <f t="shared" si="735"/>
        <v>10937</v>
      </c>
      <c r="AB453" s="17">
        <f t="shared" si="736"/>
        <v>0.8572959043277133</v>
      </c>
      <c r="AC453" s="16">
        <f t="shared" si="737"/>
        <v>749</v>
      </c>
      <c r="AD453">
        <f t="shared" si="738"/>
        <v>383757</v>
      </c>
      <c r="AE453">
        <f t="shared" si="739"/>
        <v>701</v>
      </c>
      <c r="AF453" s="17">
        <f t="shared" si="740"/>
        <v>0.14270409567228673</v>
      </c>
      <c r="AG453" s="16">
        <f t="shared" si="741"/>
        <v>23</v>
      </c>
      <c r="AH453" s="20">
        <f t="shared" si="742"/>
        <v>6.0233717133528097E-2</v>
      </c>
      <c r="AI453" s="20">
        <f t="shared" si="743"/>
        <v>96566.935078007038</v>
      </c>
      <c r="AJ453" s="4">
        <v>6030</v>
      </c>
      <c r="AK453">
        <f t="shared" si="744"/>
        <v>167</v>
      </c>
      <c r="AL453">
        <f t="shared" si="745"/>
        <v>2.8483711410540735E-2</v>
      </c>
      <c r="AM453" s="20">
        <f t="shared" si="746"/>
        <v>1517.3628585807749</v>
      </c>
      <c r="AN453" s="20">
        <f t="shared" si="747"/>
        <v>1.585978164526166E-2</v>
      </c>
      <c r="AO453" s="4">
        <v>353</v>
      </c>
      <c r="AP453">
        <f t="shared" si="716"/>
        <v>20</v>
      </c>
      <c r="AQ453">
        <f t="shared" si="717"/>
        <v>6.0060060060060039E-2</v>
      </c>
      <c r="AR453" s="20">
        <f t="shared" si="748"/>
        <v>88.827377956718664</v>
      </c>
      <c r="AS453" s="4">
        <v>372</v>
      </c>
      <c r="AT453">
        <f t="shared" si="749"/>
        <v>11</v>
      </c>
      <c r="AU453">
        <f t="shared" si="750"/>
        <v>3.0470914127423754E-2</v>
      </c>
      <c r="AV453" s="20">
        <f t="shared" si="751"/>
        <v>93.608454957221937</v>
      </c>
      <c r="AW453" s="30">
        <f t="shared" si="752"/>
        <v>9.7841439005594321E-4</v>
      </c>
      <c r="AX453" s="4">
        <v>57</v>
      </c>
      <c r="AY453">
        <f t="shared" si="753"/>
        <v>-3</v>
      </c>
      <c r="AZ453">
        <f t="shared" si="754"/>
        <v>-5.0000000000000044E-2</v>
      </c>
      <c r="BA453" s="20">
        <f t="shared" si="755"/>
        <v>14.343231001509814</v>
      </c>
      <c r="BB453" s="30">
        <f t="shared" si="756"/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 t="shared" si="757"/>
        <v>195</v>
      </c>
      <c r="BE453" s="30">
        <f t="shared" si="758"/>
        <v>2.9469548133595369E-2</v>
      </c>
      <c r="BF453" s="20">
        <f t="shared" si="759"/>
        <v>1714.1419224962253</v>
      </c>
      <c r="BG453" s="20">
        <f t="shared" si="760"/>
        <v>1.7916555981347004E-2</v>
      </c>
      <c r="BH453" s="26">
        <v>69280</v>
      </c>
      <c r="BI453">
        <f t="shared" si="722"/>
        <v>135</v>
      </c>
      <c r="BJ453" s="4">
        <v>147796</v>
      </c>
      <c r="BK453">
        <f t="shared" si="723"/>
        <v>326</v>
      </c>
      <c r="BL453" s="4">
        <v>109850</v>
      </c>
      <c r="BM453">
        <f t="shared" si="761"/>
        <v>183</v>
      </c>
      <c r="BN453" s="4">
        <v>44160</v>
      </c>
      <c r="BO453">
        <f t="shared" si="762"/>
        <v>49</v>
      </c>
      <c r="BP453" s="4">
        <v>9121</v>
      </c>
      <c r="BQ453">
        <f t="shared" si="763"/>
        <v>8</v>
      </c>
      <c r="BR453" s="8">
        <v>32</v>
      </c>
      <c r="BS453" s="15">
        <f t="shared" si="764"/>
        <v>0</v>
      </c>
      <c r="BT453" s="8">
        <v>282</v>
      </c>
      <c r="BU453" s="15">
        <f t="shared" si="765"/>
        <v>2</v>
      </c>
      <c r="BV453" s="8">
        <v>1279</v>
      </c>
      <c r="BW453" s="15">
        <f t="shared" si="766"/>
        <v>2</v>
      </c>
      <c r="BX453" s="8">
        <v>3084</v>
      </c>
      <c r="BY453" s="15">
        <f t="shared" si="767"/>
        <v>3</v>
      </c>
      <c r="BZ453" s="13">
        <v>1711</v>
      </c>
      <c r="CA453" s="16">
        <f t="shared" si="768"/>
        <v>0</v>
      </c>
    </row>
    <row r="454" spans="1:79" x14ac:dyDescent="0.2">
      <c r="A454" s="1">
        <v>44351</v>
      </c>
      <c r="B454">
        <v>44352</v>
      </c>
      <c r="C454" s="4">
        <v>381122</v>
      </c>
      <c r="D454">
        <f t="shared" si="719"/>
        <v>915</v>
      </c>
      <c r="E454" s="4">
        <v>6389</v>
      </c>
      <c r="F454">
        <f t="shared" si="720"/>
        <v>1</v>
      </c>
      <c r="G454" s="4">
        <v>367549</v>
      </c>
      <c r="H454">
        <f t="shared" si="721"/>
        <v>542</v>
      </c>
      <c r="I454">
        <f t="shared" si="718"/>
        <v>7184</v>
      </c>
      <c r="J454">
        <f t="shared" si="772"/>
        <v>372</v>
      </c>
      <c r="K454">
        <f t="shared" si="769"/>
        <v>1.6763660979948677E-2</v>
      </c>
      <c r="L454">
        <f t="shared" si="724"/>
        <v>0.96438673180766266</v>
      </c>
      <c r="M454">
        <f t="shared" si="725"/>
        <v>1.8849607212388684E-2</v>
      </c>
      <c r="N454">
        <f t="shared" si="726"/>
        <v>2.4008060411101957E-3</v>
      </c>
      <c r="O454">
        <f t="shared" si="770"/>
        <v>1.5651901706057285E-4</v>
      </c>
      <c r="P454">
        <f t="shared" si="727"/>
        <v>1.4746333141975629E-3</v>
      </c>
      <c r="Q454">
        <f t="shared" si="728"/>
        <v>5.1781737193763923E-2</v>
      </c>
      <c r="R454">
        <f t="shared" si="729"/>
        <v>95903.875188726714</v>
      </c>
      <c r="S454">
        <f t="shared" si="771"/>
        <v>1607.7000503271263</v>
      </c>
      <c r="T454">
        <f t="shared" si="730"/>
        <v>92488.424760946145</v>
      </c>
      <c r="U454">
        <f t="shared" si="731"/>
        <v>1807.7503774534473</v>
      </c>
      <c r="V454" s="4">
        <v>2701741</v>
      </c>
      <c r="W454">
        <f t="shared" si="732"/>
        <v>12561</v>
      </c>
      <c r="X454">
        <f t="shared" si="733"/>
        <v>923</v>
      </c>
      <c r="Y454" s="20">
        <f t="shared" si="734"/>
        <v>679854.30296930042</v>
      </c>
      <c r="Z454" s="4">
        <v>2317069</v>
      </c>
      <c r="AA454">
        <f t="shared" si="735"/>
        <v>11646</v>
      </c>
      <c r="AB454" s="17">
        <f t="shared" si="736"/>
        <v>0.85762069717267497</v>
      </c>
      <c r="AC454" s="16">
        <f t="shared" si="737"/>
        <v>709</v>
      </c>
      <c r="AD454">
        <f t="shared" si="738"/>
        <v>384672</v>
      </c>
      <c r="AE454">
        <f t="shared" si="739"/>
        <v>915</v>
      </c>
      <c r="AF454" s="17">
        <f t="shared" si="740"/>
        <v>0.14237930282732505</v>
      </c>
      <c r="AG454" s="16">
        <f t="shared" si="741"/>
        <v>214</v>
      </c>
      <c r="AH454" s="20">
        <f t="shared" si="742"/>
        <v>7.2844518748507281E-2</v>
      </c>
      <c r="AI454" s="20">
        <f t="shared" si="743"/>
        <v>96797.18168092602</v>
      </c>
      <c r="AJ454" s="4">
        <v>6399</v>
      </c>
      <c r="AK454">
        <f t="shared" si="744"/>
        <v>369</v>
      </c>
      <c r="AL454">
        <f t="shared" si="745"/>
        <v>6.119402985074629E-2</v>
      </c>
      <c r="AM454" s="20">
        <f t="shared" si="746"/>
        <v>1610.2164066431806</v>
      </c>
      <c r="AN454" s="20">
        <f t="shared" si="747"/>
        <v>1.678989929733786E-2</v>
      </c>
      <c r="AO454" s="4">
        <v>352</v>
      </c>
      <c r="AP454">
        <f t="shared" si="716"/>
        <v>-1</v>
      </c>
      <c r="AQ454">
        <f t="shared" si="717"/>
        <v>-2.8328611898017497E-3</v>
      </c>
      <c r="AR454" s="20">
        <f t="shared" si="748"/>
        <v>88.575742325113225</v>
      </c>
      <c r="AS454" s="4">
        <v>372</v>
      </c>
      <c r="AT454">
        <f t="shared" si="749"/>
        <v>0</v>
      </c>
      <c r="AU454">
        <f t="shared" si="750"/>
        <v>0</v>
      </c>
      <c r="AV454" s="20">
        <f t="shared" si="751"/>
        <v>93.608454957221937</v>
      </c>
      <c r="AW454" s="30">
        <f t="shared" si="752"/>
        <v>9.7606540687758775E-4</v>
      </c>
      <c r="AX454" s="4">
        <v>61</v>
      </c>
      <c r="AY454">
        <f t="shared" si="753"/>
        <v>4</v>
      </c>
      <c r="AZ454">
        <f t="shared" si="754"/>
        <v>7.0175438596491224E-2</v>
      </c>
      <c r="BA454" s="20">
        <f t="shared" si="755"/>
        <v>15.349773527931553</v>
      </c>
      <c r="BB454" s="30">
        <f t="shared" si="756"/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 t="shared" si="757"/>
        <v>372</v>
      </c>
      <c r="BE454" s="30">
        <f t="shared" si="758"/>
        <v>5.4609512624779866E-2</v>
      </c>
      <c r="BF454" s="20">
        <f t="shared" si="759"/>
        <v>1807.7503774534473</v>
      </c>
      <c r="BG454" s="20">
        <f t="shared" si="760"/>
        <v>1.8849607212388684E-2</v>
      </c>
      <c r="BH454" s="26">
        <v>69451</v>
      </c>
      <c r="BI454">
        <f t="shared" si="722"/>
        <v>171</v>
      </c>
      <c r="BJ454" s="4">
        <v>148190</v>
      </c>
      <c r="BK454">
        <f t="shared" si="723"/>
        <v>394</v>
      </c>
      <c r="BL454" s="4">
        <v>110101</v>
      </c>
      <c r="BM454">
        <f t="shared" si="761"/>
        <v>251</v>
      </c>
      <c r="BN454" s="4">
        <v>44247</v>
      </c>
      <c r="BO454">
        <f t="shared" si="762"/>
        <v>87</v>
      </c>
      <c r="BP454" s="4">
        <v>9133</v>
      </c>
      <c r="BQ454">
        <f t="shared" si="763"/>
        <v>12</v>
      </c>
      <c r="BR454" s="8">
        <v>32</v>
      </c>
      <c r="BS454" s="15">
        <f t="shared" si="764"/>
        <v>0</v>
      </c>
      <c r="BT454" s="8">
        <v>282</v>
      </c>
      <c r="BU454" s="15">
        <f t="shared" si="765"/>
        <v>0</v>
      </c>
      <c r="BV454" s="8">
        <v>1279</v>
      </c>
      <c r="BW454" s="15">
        <f t="shared" si="766"/>
        <v>0</v>
      </c>
      <c r="BX454" s="8">
        <v>3084</v>
      </c>
      <c r="BY454" s="15">
        <f t="shared" si="767"/>
        <v>0</v>
      </c>
      <c r="BZ454" s="13">
        <v>1712</v>
      </c>
      <c r="CA454" s="16">
        <f t="shared" si="768"/>
        <v>1</v>
      </c>
    </row>
    <row r="455" spans="1:79" x14ac:dyDescent="0.2">
      <c r="A455" s="1">
        <v>44352</v>
      </c>
      <c r="B455">
        <v>44353</v>
      </c>
      <c r="C455" s="4">
        <v>381949</v>
      </c>
      <c r="D455">
        <f t="shared" si="719"/>
        <v>827</v>
      </c>
      <c r="E455" s="4">
        <v>6395</v>
      </c>
      <c r="F455">
        <f t="shared" si="720"/>
        <v>6</v>
      </c>
      <c r="G455" s="4">
        <v>367991</v>
      </c>
      <c r="H455">
        <f t="shared" si="721"/>
        <v>442</v>
      </c>
      <c r="I455">
        <f t="shared" si="718"/>
        <v>7563</v>
      </c>
      <c r="J455">
        <f t="shared" si="772"/>
        <v>379</v>
      </c>
      <c r="K455">
        <f t="shared" si="769"/>
        <v>1.6743073028074429E-2</v>
      </c>
      <c r="L455">
        <f t="shared" si="724"/>
        <v>0.96345585405381351</v>
      </c>
      <c r="M455">
        <f t="shared" si="725"/>
        <v>1.9801072918112103E-2</v>
      </c>
      <c r="N455">
        <f t="shared" si="726"/>
        <v>2.1652105385797579E-3</v>
      </c>
      <c r="O455">
        <f t="shared" si="770"/>
        <v>9.3823299452697423E-4</v>
      </c>
      <c r="P455">
        <f t="shared" si="727"/>
        <v>1.2011163316494153E-3</v>
      </c>
      <c r="Q455">
        <f t="shared" si="728"/>
        <v>5.0112389263519769E-2</v>
      </c>
      <c r="R455">
        <f t="shared" si="729"/>
        <v>96111.977856064419</v>
      </c>
      <c r="S455">
        <f t="shared" si="771"/>
        <v>1609.2098641167588</v>
      </c>
      <c r="T455">
        <f t="shared" si="730"/>
        <v>92599.647710115751</v>
      </c>
      <c r="U455">
        <f t="shared" si="731"/>
        <v>1903.1202818319073</v>
      </c>
      <c r="V455" s="4">
        <v>2713980</v>
      </c>
      <c r="W455">
        <f t="shared" si="732"/>
        <v>12239</v>
      </c>
      <c r="X455">
        <f t="shared" si="733"/>
        <v>-322</v>
      </c>
      <c r="Y455" s="20">
        <f t="shared" si="734"/>
        <v>682934.07146451937</v>
      </c>
      <c r="Z455" s="4">
        <v>2328481</v>
      </c>
      <c r="AA455">
        <f t="shared" si="735"/>
        <v>11412</v>
      </c>
      <c r="AB455" s="17">
        <f t="shared" si="736"/>
        <v>0.85795805422294935</v>
      </c>
      <c r="AC455" s="16">
        <f t="shared" si="737"/>
        <v>-234</v>
      </c>
      <c r="AD455">
        <f t="shared" si="738"/>
        <v>385499</v>
      </c>
      <c r="AE455">
        <f t="shared" si="739"/>
        <v>827</v>
      </c>
      <c r="AF455" s="17">
        <f t="shared" si="740"/>
        <v>0.14204194577705068</v>
      </c>
      <c r="AG455" s="16">
        <f t="shared" si="741"/>
        <v>-88</v>
      </c>
      <c r="AH455" s="20">
        <f t="shared" si="742"/>
        <v>6.7570879973854067E-2</v>
      </c>
      <c r="AI455" s="20">
        <f t="shared" si="743"/>
        <v>97005.284348263711</v>
      </c>
      <c r="AJ455" s="4">
        <v>6750</v>
      </c>
      <c r="AK455">
        <f t="shared" si="744"/>
        <v>351</v>
      </c>
      <c r="AL455">
        <f t="shared" si="745"/>
        <v>5.4852320675105481E-2</v>
      </c>
      <c r="AM455" s="20">
        <f t="shared" si="746"/>
        <v>1698.5405133366885</v>
      </c>
      <c r="AN455" s="20">
        <f t="shared" si="747"/>
        <v>1.7672516487803346E-2</v>
      </c>
      <c r="AO455" s="4">
        <v>385</v>
      </c>
      <c r="AP455">
        <f t="shared" si="716"/>
        <v>33</v>
      </c>
      <c r="AQ455">
        <f t="shared" si="717"/>
        <v>9.375E-2</v>
      </c>
      <c r="AR455" s="20">
        <f t="shared" si="748"/>
        <v>96.879718168092595</v>
      </c>
      <c r="AS455" s="4">
        <v>360</v>
      </c>
      <c r="AT455">
        <f t="shared" si="749"/>
        <v>-12</v>
      </c>
      <c r="AU455">
        <f t="shared" si="750"/>
        <v>-3.2258064516129004E-2</v>
      </c>
      <c r="AV455" s="20">
        <f t="shared" si="751"/>
        <v>90.588827377956719</v>
      </c>
      <c r="AW455" s="30">
        <f t="shared" si="752"/>
        <v>9.4253421268284505E-4</v>
      </c>
      <c r="AX455" s="4">
        <v>68</v>
      </c>
      <c r="AY455">
        <f t="shared" si="753"/>
        <v>7</v>
      </c>
      <c r="AZ455">
        <f t="shared" si="754"/>
        <v>0.11475409836065564</v>
      </c>
      <c r="BA455" s="20">
        <f t="shared" si="755"/>
        <v>17.111222949169601</v>
      </c>
      <c r="BB455" s="30">
        <f t="shared" si="756"/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 t="shared" si="757"/>
        <v>379</v>
      </c>
      <c r="BE455" s="30">
        <f t="shared" si="758"/>
        <v>5.2756124721603515E-2</v>
      </c>
      <c r="BF455" s="20">
        <f t="shared" si="759"/>
        <v>1903.1202818319073</v>
      </c>
      <c r="BG455" s="20">
        <f t="shared" si="760"/>
        <v>1.9801072918112103E-2</v>
      </c>
      <c r="BH455" s="26">
        <v>69618</v>
      </c>
      <c r="BI455">
        <f t="shared" si="722"/>
        <v>167</v>
      </c>
      <c r="BJ455" s="4">
        <v>148532</v>
      </c>
      <c r="BK455">
        <f t="shared" si="723"/>
        <v>342</v>
      </c>
      <c r="BL455" s="4">
        <v>110344</v>
      </c>
      <c r="BM455">
        <f t="shared" si="761"/>
        <v>243</v>
      </c>
      <c r="BN455" s="4">
        <v>44309</v>
      </c>
      <c r="BO455">
        <f t="shared" si="762"/>
        <v>62</v>
      </c>
      <c r="BP455" s="4">
        <v>9146</v>
      </c>
      <c r="BQ455">
        <f t="shared" si="763"/>
        <v>13</v>
      </c>
      <c r="BR455" s="8">
        <v>32</v>
      </c>
      <c r="BS455" s="15">
        <f t="shared" si="764"/>
        <v>0</v>
      </c>
      <c r="BT455" s="8">
        <v>282</v>
      </c>
      <c r="BU455" s="15">
        <f t="shared" si="765"/>
        <v>0</v>
      </c>
      <c r="BV455" s="8">
        <v>1282</v>
      </c>
      <c r="BW455" s="15">
        <f t="shared" si="766"/>
        <v>3</v>
      </c>
      <c r="BX455" s="8">
        <v>3087</v>
      </c>
      <c r="BY455" s="15">
        <f t="shared" si="767"/>
        <v>3</v>
      </c>
      <c r="BZ455" s="13">
        <v>1712</v>
      </c>
      <c r="CA455" s="16">
        <f t="shared" si="768"/>
        <v>0</v>
      </c>
    </row>
    <row r="456" spans="1:79" x14ac:dyDescent="0.2">
      <c r="A456" s="1">
        <v>44353</v>
      </c>
      <c r="B456">
        <v>44354</v>
      </c>
      <c r="C456" s="4">
        <v>382475</v>
      </c>
      <c r="D456">
        <f t="shared" si="719"/>
        <v>526</v>
      </c>
      <c r="E456" s="4">
        <v>6402</v>
      </c>
      <c r="F456">
        <f t="shared" si="720"/>
        <v>7</v>
      </c>
      <c r="G456" s="4">
        <v>368365</v>
      </c>
      <c r="H456">
        <f t="shared" si="721"/>
        <v>374</v>
      </c>
      <c r="I456">
        <f t="shared" si="718"/>
        <v>7708</v>
      </c>
      <c r="J456">
        <f t="shared" si="772"/>
        <v>145</v>
      </c>
      <c r="K456">
        <f t="shared" si="769"/>
        <v>1.6738348911693575E-2</v>
      </c>
      <c r="L456">
        <f t="shared" si="724"/>
        <v>0.96310869991502712</v>
      </c>
      <c r="M456">
        <f t="shared" si="725"/>
        <v>2.0152951173279299E-2</v>
      </c>
      <c r="N456">
        <f t="shared" si="726"/>
        <v>1.3752532845284005E-3</v>
      </c>
      <c r="O456">
        <f t="shared" si="770"/>
        <v>1.0934083099031554E-3</v>
      </c>
      <c r="P456">
        <f t="shared" si="727"/>
        <v>1.0152973273790942E-3</v>
      </c>
      <c r="Q456">
        <f t="shared" si="728"/>
        <v>1.8811624286455629E-2</v>
      </c>
      <c r="R456">
        <f t="shared" si="729"/>
        <v>96244.338198288868</v>
      </c>
      <c r="S456">
        <f t="shared" si="771"/>
        <v>1610.9713135379968</v>
      </c>
      <c r="T456">
        <f t="shared" si="730"/>
        <v>92693.759436336186</v>
      </c>
      <c r="U456">
        <f t="shared" si="731"/>
        <v>1939.6074484146955</v>
      </c>
      <c r="V456" s="4">
        <v>2721656</v>
      </c>
      <c r="W456">
        <f t="shared" si="732"/>
        <v>7676</v>
      </c>
      <c r="X456">
        <f t="shared" si="733"/>
        <v>-4563</v>
      </c>
      <c r="Y456" s="20">
        <f t="shared" si="734"/>
        <v>684865.62657272269</v>
      </c>
      <c r="Z456" s="4">
        <v>2335631</v>
      </c>
      <c r="AA456">
        <f t="shared" si="735"/>
        <v>7150</v>
      </c>
      <c r="AB456" s="17">
        <f t="shared" si="736"/>
        <v>0.85816539636162692</v>
      </c>
      <c r="AC456" s="16">
        <f t="shared" si="737"/>
        <v>-4262</v>
      </c>
      <c r="AD456">
        <f t="shared" si="738"/>
        <v>386025</v>
      </c>
      <c r="AE456">
        <f t="shared" si="739"/>
        <v>526</v>
      </c>
      <c r="AF456" s="17">
        <f t="shared" si="740"/>
        <v>0.14183460363837311</v>
      </c>
      <c r="AG456" s="16">
        <f t="shared" si="741"/>
        <v>-301</v>
      </c>
      <c r="AH456" s="20">
        <f t="shared" si="742"/>
        <v>6.8525273579989582E-2</v>
      </c>
      <c r="AI456" s="20">
        <f t="shared" si="743"/>
        <v>97137.644690488174</v>
      </c>
      <c r="AJ456" s="4">
        <v>6886</v>
      </c>
      <c r="AK456">
        <f t="shared" si="744"/>
        <v>136</v>
      </c>
      <c r="AL456">
        <f t="shared" si="745"/>
        <v>2.0148148148148248E-2</v>
      </c>
      <c r="AM456" s="20">
        <f t="shared" si="746"/>
        <v>1732.7629592350277</v>
      </c>
      <c r="AN456" s="20">
        <f t="shared" si="747"/>
        <v>1.8003791097457349E-2</v>
      </c>
      <c r="AO456" s="4">
        <v>399</v>
      </c>
      <c r="AP456">
        <f t="shared" si="716"/>
        <v>14</v>
      </c>
      <c r="AQ456">
        <f t="shared" si="717"/>
        <v>3.6363636363636376E-2</v>
      </c>
      <c r="AR456" s="20">
        <f t="shared" si="748"/>
        <v>100.40261701056869</v>
      </c>
      <c r="AS456" s="4">
        <v>361</v>
      </c>
      <c r="AT456">
        <f t="shared" si="749"/>
        <v>1</v>
      </c>
      <c r="AU456">
        <f t="shared" si="750"/>
        <v>2.7777777777777679E-3</v>
      </c>
      <c r="AV456" s="20">
        <f t="shared" si="751"/>
        <v>90.840463009562143</v>
      </c>
      <c r="AW456" s="30">
        <f t="shared" si="752"/>
        <v>9.4385253938165893E-4</v>
      </c>
      <c r="AX456" s="4">
        <v>62</v>
      </c>
      <c r="AY456">
        <f t="shared" si="753"/>
        <v>-6</v>
      </c>
      <c r="AZ456">
        <f t="shared" si="754"/>
        <v>-8.8235294117647078E-2</v>
      </c>
      <c r="BA456" s="20">
        <f t="shared" si="755"/>
        <v>15.60140915953699</v>
      </c>
      <c r="BB456" s="30">
        <f t="shared" si="756"/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 t="shared" si="757"/>
        <v>145</v>
      </c>
      <c r="BE456" s="30">
        <f t="shared" si="758"/>
        <v>1.9172286129842675E-2</v>
      </c>
      <c r="BF456" s="20">
        <f t="shared" si="759"/>
        <v>1939.6074484146955</v>
      </c>
      <c r="BG456" s="20">
        <f t="shared" si="760"/>
        <v>2.0152951173279299E-2</v>
      </c>
      <c r="BH456" s="26">
        <v>69728</v>
      </c>
      <c r="BI456">
        <f t="shared" si="722"/>
        <v>110</v>
      </c>
      <c r="BJ456" s="4">
        <v>148743</v>
      </c>
      <c r="BK456">
        <f t="shared" si="723"/>
        <v>211</v>
      </c>
      <c r="BL456" s="4">
        <v>110488</v>
      </c>
      <c r="BM456">
        <f t="shared" si="761"/>
        <v>144</v>
      </c>
      <c r="BN456" s="4">
        <v>44364</v>
      </c>
      <c r="BO456">
        <f t="shared" si="762"/>
        <v>55</v>
      </c>
      <c r="BP456" s="4">
        <v>9152</v>
      </c>
      <c r="BQ456">
        <f t="shared" si="763"/>
        <v>6</v>
      </c>
      <c r="BR456" s="8">
        <v>32</v>
      </c>
      <c r="BS456" s="15">
        <f t="shared" si="764"/>
        <v>0</v>
      </c>
      <c r="BT456" s="8">
        <v>283</v>
      </c>
      <c r="BU456" s="15">
        <f t="shared" si="765"/>
        <v>1</v>
      </c>
      <c r="BV456" s="8">
        <v>1283</v>
      </c>
      <c r="BW456" s="15">
        <f t="shared" si="766"/>
        <v>1</v>
      </c>
      <c r="BX456" s="8">
        <v>3089</v>
      </c>
      <c r="BY456" s="15">
        <f t="shared" si="767"/>
        <v>2</v>
      </c>
      <c r="BZ456" s="13">
        <v>1715</v>
      </c>
      <c r="CA456" s="16">
        <f t="shared" si="768"/>
        <v>3</v>
      </c>
    </row>
    <row r="457" spans="1:79" x14ac:dyDescent="0.2">
      <c r="A457" s="1">
        <v>44354</v>
      </c>
      <c r="B457">
        <v>44355</v>
      </c>
      <c r="C457" s="4">
        <v>382851</v>
      </c>
      <c r="D457">
        <f t="shared" si="719"/>
        <v>376</v>
      </c>
      <c r="E457" s="4">
        <v>6404</v>
      </c>
      <c r="F457">
        <f t="shared" si="720"/>
        <v>2</v>
      </c>
      <c r="G457" s="4">
        <v>368653</v>
      </c>
      <c r="H457">
        <f t="shared" si="721"/>
        <v>288</v>
      </c>
      <c r="I457">
        <f t="shared" si="718"/>
        <v>7794</v>
      </c>
      <c r="J457">
        <f t="shared" si="772"/>
        <v>86</v>
      </c>
      <c r="K457">
        <f t="shared" si="769"/>
        <v>1.672713405476282E-2</v>
      </c>
      <c r="L457">
        <f t="shared" si="724"/>
        <v>0.96291507662249809</v>
      </c>
      <c r="M457">
        <f t="shared" si="725"/>
        <v>2.0357789322739135E-2</v>
      </c>
      <c r="N457">
        <f t="shared" si="726"/>
        <v>9.8210530989862894E-4</v>
      </c>
      <c r="O457">
        <f t="shared" si="770"/>
        <v>3.1230480949406619E-4</v>
      </c>
      <c r="P457">
        <f t="shared" si="727"/>
        <v>7.8122245038016777E-4</v>
      </c>
      <c r="Q457">
        <f t="shared" si="728"/>
        <v>1.1034128817038748E-2</v>
      </c>
      <c r="R457">
        <f t="shared" si="729"/>
        <v>96338.953195772512</v>
      </c>
      <c r="S457">
        <f t="shared" si="771"/>
        <v>1611.4745848012078</v>
      </c>
      <c r="T457">
        <f t="shared" si="730"/>
        <v>92766.230498238539</v>
      </c>
      <c r="U457">
        <f t="shared" si="731"/>
        <v>1961.2481127327628</v>
      </c>
      <c r="V457" s="4">
        <v>2727936</v>
      </c>
      <c r="W457">
        <f t="shared" si="732"/>
        <v>6280</v>
      </c>
      <c r="X457">
        <f t="shared" si="733"/>
        <v>-1396</v>
      </c>
      <c r="Y457" s="20">
        <f t="shared" si="734"/>
        <v>686445.89833920484</v>
      </c>
      <c r="Z457" s="4">
        <v>2341535</v>
      </c>
      <c r="AA457">
        <f t="shared" si="735"/>
        <v>5904</v>
      </c>
      <c r="AB457" s="17">
        <f t="shared" si="736"/>
        <v>0.85835408162068316</v>
      </c>
      <c r="AC457" s="16">
        <f t="shared" si="737"/>
        <v>-1246</v>
      </c>
      <c r="AD457">
        <f t="shared" si="738"/>
        <v>386401</v>
      </c>
      <c r="AE457">
        <f t="shared" si="739"/>
        <v>376</v>
      </c>
      <c r="AF457" s="17">
        <f t="shared" si="740"/>
        <v>0.14164591837931681</v>
      </c>
      <c r="AG457" s="16">
        <f t="shared" si="741"/>
        <v>-150</v>
      </c>
      <c r="AH457" s="20">
        <f t="shared" si="742"/>
        <v>5.9872611464968153E-2</v>
      </c>
      <c r="AI457" s="20">
        <f t="shared" si="743"/>
        <v>97232.259687971818</v>
      </c>
      <c r="AJ457" s="4">
        <v>6960</v>
      </c>
      <c r="AK457">
        <f t="shared" si="744"/>
        <v>74</v>
      </c>
      <c r="AL457">
        <f t="shared" si="745"/>
        <v>1.0746442056346117E-2</v>
      </c>
      <c r="AM457" s="20">
        <f t="shared" si="746"/>
        <v>1751.3839959738298</v>
      </c>
      <c r="AN457" s="20">
        <f t="shared" si="747"/>
        <v>1.8179396161953344E-2</v>
      </c>
      <c r="AO457" s="4">
        <v>385</v>
      </c>
      <c r="AP457">
        <f t="shared" si="716"/>
        <v>-14</v>
      </c>
      <c r="AQ457">
        <f t="shared" si="717"/>
        <v>-3.5087719298245612E-2</v>
      </c>
      <c r="AR457" s="20">
        <f t="shared" si="748"/>
        <v>96.879718168092595</v>
      </c>
      <c r="AS457" s="4">
        <v>383</v>
      </c>
      <c r="AT457">
        <f t="shared" si="749"/>
        <v>22</v>
      </c>
      <c r="AU457">
        <f t="shared" si="750"/>
        <v>6.094182825484773E-2</v>
      </c>
      <c r="AV457" s="20">
        <f t="shared" si="751"/>
        <v>96.376446904881732</v>
      </c>
      <c r="AW457" s="30">
        <f t="shared" si="752"/>
        <v>1.0003891853488695E-3</v>
      </c>
      <c r="AX457" s="4">
        <v>66</v>
      </c>
      <c r="AY457">
        <f t="shared" si="753"/>
        <v>4</v>
      </c>
      <c r="AZ457">
        <f t="shared" si="754"/>
        <v>6.4516129032258007E-2</v>
      </c>
      <c r="BA457" s="20">
        <f t="shared" si="755"/>
        <v>16.607951685958732</v>
      </c>
      <c r="BB457" s="30">
        <f t="shared" si="756"/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 t="shared" si="757"/>
        <v>86</v>
      </c>
      <c r="BE457" s="30">
        <f t="shared" si="758"/>
        <v>1.1157239231966765E-2</v>
      </c>
      <c r="BF457" s="20">
        <f t="shared" si="759"/>
        <v>1961.2481127327628</v>
      </c>
      <c r="BG457" s="20">
        <f t="shared" si="760"/>
        <v>2.0357789322739135E-2</v>
      </c>
      <c r="BH457" s="26">
        <v>69831</v>
      </c>
      <c r="BI457">
        <f t="shared" si="722"/>
        <v>103</v>
      </c>
      <c r="BJ457" s="4">
        <v>148881</v>
      </c>
      <c r="BK457">
        <f t="shared" si="723"/>
        <v>138</v>
      </c>
      <c r="BL457" s="4">
        <v>110599</v>
      </c>
      <c r="BM457">
        <f t="shared" si="761"/>
        <v>111</v>
      </c>
      <c r="BN457" s="4">
        <v>44383</v>
      </c>
      <c r="BO457">
        <f t="shared" si="762"/>
        <v>19</v>
      </c>
      <c r="BP457" s="4">
        <v>9157</v>
      </c>
      <c r="BQ457">
        <f t="shared" si="763"/>
        <v>5</v>
      </c>
      <c r="BR457" s="8">
        <v>32</v>
      </c>
      <c r="BS457" s="15">
        <f t="shared" si="764"/>
        <v>0</v>
      </c>
      <c r="BT457" s="8">
        <v>283</v>
      </c>
      <c r="BU457" s="15">
        <f t="shared" si="765"/>
        <v>0</v>
      </c>
      <c r="BV457" s="8">
        <v>1283</v>
      </c>
      <c r="BW457" s="15">
        <f t="shared" si="766"/>
        <v>0</v>
      </c>
      <c r="BX457" s="8">
        <v>3090</v>
      </c>
      <c r="BY457" s="15">
        <f t="shared" si="767"/>
        <v>1</v>
      </c>
      <c r="BZ457" s="13">
        <v>1716</v>
      </c>
      <c r="CA457" s="16">
        <f t="shared" si="768"/>
        <v>1</v>
      </c>
    </row>
    <row r="458" spans="1:79" x14ac:dyDescent="0.2">
      <c r="A458" s="1">
        <v>44355</v>
      </c>
      <c r="B458">
        <v>44356</v>
      </c>
      <c r="C458" s="4">
        <v>383733</v>
      </c>
      <c r="D458">
        <f t="shared" si="719"/>
        <v>882</v>
      </c>
      <c r="E458" s="4">
        <v>6408</v>
      </c>
      <c r="F458">
        <f t="shared" si="720"/>
        <v>4</v>
      </c>
      <c r="G458" s="4">
        <v>369273</v>
      </c>
      <c r="H458">
        <f t="shared" si="721"/>
        <v>620</v>
      </c>
      <c r="I458">
        <f t="shared" si="718"/>
        <v>8052</v>
      </c>
      <c r="J458">
        <f t="shared" si="772"/>
        <v>258</v>
      </c>
      <c r="K458">
        <f t="shared" si="769"/>
        <v>1.6699111100687197E-2</v>
      </c>
      <c r="L458">
        <f t="shared" si="724"/>
        <v>0.96231754892073396</v>
      </c>
      <c r="M458">
        <f t="shared" si="725"/>
        <v>2.0983339978578857E-2</v>
      </c>
      <c r="N458">
        <f t="shared" si="726"/>
        <v>2.2984731571170577E-3</v>
      </c>
      <c r="O458">
        <f t="shared" si="770"/>
        <v>6.2421972534332086E-4</v>
      </c>
      <c r="P458">
        <f t="shared" si="727"/>
        <v>1.6789746339429094E-3</v>
      </c>
      <c r="Q458">
        <f t="shared" si="728"/>
        <v>3.2041728763040241E-2</v>
      </c>
      <c r="R458">
        <f t="shared" si="729"/>
        <v>96560.895822848513</v>
      </c>
      <c r="S458">
        <f t="shared" si="771"/>
        <v>1612.4811273276296</v>
      </c>
      <c r="T458">
        <f t="shared" si="730"/>
        <v>92922.244589833921</v>
      </c>
      <c r="U458">
        <f t="shared" si="731"/>
        <v>2026.1701056869651</v>
      </c>
      <c r="V458" s="4">
        <v>2739532</v>
      </c>
      <c r="W458">
        <f t="shared" si="732"/>
        <v>11596</v>
      </c>
      <c r="X458">
        <f t="shared" si="733"/>
        <v>5316</v>
      </c>
      <c r="Y458" s="20">
        <f t="shared" si="734"/>
        <v>689363.8651233014</v>
      </c>
      <c r="Z458" s="4">
        <v>2352249</v>
      </c>
      <c r="AA458">
        <f t="shared" si="735"/>
        <v>10714</v>
      </c>
      <c r="AB458" s="17">
        <f t="shared" si="736"/>
        <v>0.85863169329651923</v>
      </c>
      <c r="AC458" s="16">
        <f t="shared" si="737"/>
        <v>4810</v>
      </c>
      <c r="AD458">
        <f t="shared" si="738"/>
        <v>387283</v>
      </c>
      <c r="AE458">
        <f t="shared" si="739"/>
        <v>882</v>
      </c>
      <c r="AF458" s="17">
        <f t="shared" si="740"/>
        <v>0.14136830670348075</v>
      </c>
      <c r="AG458" s="16">
        <f t="shared" si="741"/>
        <v>506</v>
      </c>
      <c r="AH458" s="20">
        <f t="shared" si="742"/>
        <v>7.6060710589858568E-2</v>
      </c>
      <c r="AI458" s="20">
        <f t="shared" si="743"/>
        <v>97454.202315047805</v>
      </c>
      <c r="AJ458" s="4">
        <v>7267</v>
      </c>
      <c r="AK458">
        <f t="shared" si="744"/>
        <v>307</v>
      </c>
      <c r="AL458">
        <f t="shared" si="745"/>
        <v>4.410919540229874E-2</v>
      </c>
      <c r="AM458" s="20">
        <f t="shared" si="746"/>
        <v>1828.6361348766984</v>
      </c>
      <c r="AN458" s="20">
        <f t="shared" si="747"/>
        <v>1.8937646749171949E-2</v>
      </c>
      <c r="AO458" s="4">
        <v>349</v>
      </c>
      <c r="AP458">
        <f t="shared" si="716"/>
        <v>-36</v>
      </c>
      <c r="AQ458">
        <f t="shared" si="717"/>
        <v>-9.3506493506493538E-2</v>
      </c>
      <c r="AR458" s="20">
        <f t="shared" si="748"/>
        <v>87.820835430296924</v>
      </c>
      <c r="AS458" s="4">
        <v>373</v>
      </c>
      <c r="AT458">
        <f t="shared" si="749"/>
        <v>-10</v>
      </c>
      <c r="AU458">
        <f t="shared" si="750"/>
        <v>-2.6109660574412552E-2</v>
      </c>
      <c r="AV458" s="20">
        <f t="shared" si="751"/>
        <v>93.860090588827376</v>
      </c>
      <c r="AW458" s="30">
        <f t="shared" si="752"/>
        <v>9.7203003129780346E-4</v>
      </c>
      <c r="AX458" s="4">
        <v>63</v>
      </c>
      <c r="AY458">
        <f t="shared" si="753"/>
        <v>-3</v>
      </c>
      <c r="AZ458">
        <f t="shared" si="754"/>
        <v>-4.5454545454545414E-2</v>
      </c>
      <c r="BA458" s="20">
        <f t="shared" si="755"/>
        <v>15.853044791142425</v>
      </c>
      <c r="BB458" s="30">
        <f t="shared" si="756"/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 t="shared" si="757"/>
        <v>258</v>
      </c>
      <c r="BE458" s="30">
        <f t="shared" si="758"/>
        <v>3.3102386451116184E-2</v>
      </c>
      <c r="BF458" s="20">
        <f t="shared" si="759"/>
        <v>2026.1701056869651</v>
      </c>
      <c r="BG458" s="20">
        <f t="shared" si="760"/>
        <v>2.0983339978578857E-2</v>
      </c>
      <c r="BH458" s="26">
        <v>70020</v>
      </c>
      <c r="BI458">
        <f t="shared" si="722"/>
        <v>189</v>
      </c>
      <c r="BJ458" s="4">
        <v>149232</v>
      </c>
      <c r="BK458">
        <f t="shared" si="723"/>
        <v>351</v>
      </c>
      <c r="BL458" s="4">
        <v>110865</v>
      </c>
      <c r="BM458">
        <f t="shared" si="761"/>
        <v>266</v>
      </c>
      <c r="BN458" s="4">
        <v>44448</v>
      </c>
      <c r="BO458">
        <f t="shared" si="762"/>
        <v>65</v>
      </c>
      <c r="BP458" s="4">
        <v>9168</v>
      </c>
      <c r="BQ458">
        <f t="shared" si="763"/>
        <v>11</v>
      </c>
      <c r="BR458" s="8">
        <v>32</v>
      </c>
      <c r="BS458" s="15">
        <f t="shared" si="764"/>
        <v>0</v>
      </c>
      <c r="BT458" s="8">
        <v>283</v>
      </c>
      <c r="BU458" s="15">
        <f t="shared" si="765"/>
        <v>0</v>
      </c>
      <c r="BV458" s="8">
        <v>1284</v>
      </c>
      <c r="BW458" s="15">
        <f t="shared" si="766"/>
        <v>1</v>
      </c>
      <c r="BX458" s="8">
        <v>3093</v>
      </c>
      <c r="BY458" s="15">
        <f t="shared" si="767"/>
        <v>3</v>
      </c>
      <c r="BZ458" s="13">
        <v>1716</v>
      </c>
      <c r="CA458" s="16">
        <f t="shared" si="768"/>
        <v>0</v>
      </c>
    </row>
    <row r="459" spans="1:79" x14ac:dyDescent="0.2">
      <c r="A459" s="1">
        <v>44356</v>
      </c>
      <c r="B459">
        <v>44357</v>
      </c>
      <c r="C459" s="4">
        <v>384512</v>
      </c>
      <c r="D459">
        <f t="shared" si="719"/>
        <v>779</v>
      </c>
      <c r="E459" s="4">
        <v>6413</v>
      </c>
      <c r="F459">
        <f t="shared" si="720"/>
        <v>5</v>
      </c>
      <c r="G459" s="4">
        <v>369857</v>
      </c>
      <c r="H459">
        <f t="shared" si="721"/>
        <v>584</v>
      </c>
      <c r="I459">
        <f t="shared" si="718"/>
        <v>8242</v>
      </c>
      <c r="J459">
        <f t="shared" si="772"/>
        <v>190</v>
      </c>
      <c r="K459">
        <f t="shared" si="769"/>
        <v>1.6678283122503329E-2</v>
      </c>
      <c r="L459">
        <f t="shared" si="724"/>
        <v>0.96188675515978694</v>
      </c>
      <c r="M459">
        <f t="shared" si="725"/>
        <v>2.143496171770972E-2</v>
      </c>
      <c r="N459">
        <f t="shared" si="726"/>
        <v>2.0259445739014646E-3</v>
      </c>
      <c r="O459">
        <f t="shared" si="770"/>
        <v>7.7966630282239198E-4</v>
      </c>
      <c r="P459">
        <f t="shared" si="727"/>
        <v>1.5789886361485656E-3</v>
      </c>
      <c r="Q459">
        <f t="shared" si="728"/>
        <v>2.3052657122057753E-2</v>
      </c>
      <c r="R459">
        <f t="shared" si="729"/>
        <v>96756.919979869141</v>
      </c>
      <c r="S459">
        <f t="shared" si="771"/>
        <v>1613.7393054856566</v>
      </c>
      <c r="T459">
        <f t="shared" si="730"/>
        <v>93069.199798691494</v>
      </c>
      <c r="U459">
        <f t="shared" si="731"/>
        <v>2073.9808756919979</v>
      </c>
      <c r="V459" s="4">
        <v>2751651</v>
      </c>
      <c r="W459">
        <f t="shared" si="732"/>
        <v>12119</v>
      </c>
      <c r="X459">
        <f t="shared" si="733"/>
        <v>523</v>
      </c>
      <c r="Y459" s="20">
        <f t="shared" si="734"/>
        <v>692413.43734272767</v>
      </c>
      <c r="Z459" s="4">
        <v>2363589</v>
      </c>
      <c r="AA459">
        <f t="shared" si="735"/>
        <v>11340</v>
      </c>
      <c r="AB459" s="17">
        <f t="shared" si="736"/>
        <v>0.85897121400933474</v>
      </c>
      <c r="AC459" s="16">
        <f t="shared" si="737"/>
        <v>626</v>
      </c>
      <c r="AD459">
        <f t="shared" si="738"/>
        <v>388062</v>
      </c>
      <c r="AE459">
        <f t="shared" si="739"/>
        <v>779</v>
      </c>
      <c r="AF459" s="17">
        <f t="shared" si="740"/>
        <v>0.14102878599066523</v>
      </c>
      <c r="AG459" s="16">
        <f t="shared" si="741"/>
        <v>-103</v>
      </c>
      <c r="AH459" s="20">
        <f t="shared" si="742"/>
        <v>6.427923095965013E-2</v>
      </c>
      <c r="AI459" s="20">
        <f t="shared" si="743"/>
        <v>97650.226472068447</v>
      </c>
      <c r="AJ459" s="4">
        <v>7420</v>
      </c>
      <c r="AK459">
        <f t="shared" si="744"/>
        <v>153</v>
      </c>
      <c r="AL459">
        <f t="shared" si="745"/>
        <v>2.1054080088069416E-2</v>
      </c>
      <c r="AM459" s="20">
        <f t="shared" si="746"/>
        <v>1867.1363865123301</v>
      </c>
      <c r="AN459" s="20">
        <f t="shared" si="747"/>
        <v>1.929718708388815E-2</v>
      </c>
      <c r="AO459" s="4">
        <v>359</v>
      </c>
      <c r="AP459">
        <f t="shared" si="716"/>
        <v>10</v>
      </c>
      <c r="AQ459">
        <f t="shared" si="717"/>
        <v>2.8653295128939771E-2</v>
      </c>
      <c r="AR459" s="20">
        <f t="shared" si="748"/>
        <v>90.33719174635128</v>
      </c>
      <c r="AS459" s="4">
        <v>397</v>
      </c>
      <c r="AT459">
        <f t="shared" si="749"/>
        <v>24</v>
      </c>
      <c r="AU459">
        <f t="shared" si="750"/>
        <v>6.4343163538874037E-2</v>
      </c>
      <c r="AV459" s="20">
        <f t="shared" si="751"/>
        <v>99.899345747357827</v>
      </c>
      <c r="AW459" s="30">
        <f t="shared" si="752"/>
        <v>1.0324775299600532E-3</v>
      </c>
      <c r="AX459" s="4">
        <v>66</v>
      </c>
      <c r="AY459">
        <f t="shared" si="753"/>
        <v>3</v>
      </c>
      <c r="AZ459">
        <f t="shared" si="754"/>
        <v>4.7619047619047672E-2</v>
      </c>
      <c r="BA459" s="20">
        <f t="shared" si="755"/>
        <v>16.607951685958732</v>
      </c>
      <c r="BB459" s="30">
        <f t="shared" si="756"/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 t="shared" si="757"/>
        <v>190</v>
      </c>
      <c r="BE459" s="30">
        <f t="shared" si="758"/>
        <v>2.359662195727763E-2</v>
      </c>
      <c r="BF459" s="20">
        <f t="shared" si="759"/>
        <v>2073.9808756919979</v>
      </c>
      <c r="BG459" s="20">
        <f t="shared" si="760"/>
        <v>2.143496171770972E-2</v>
      </c>
      <c r="BH459" s="26">
        <v>70192</v>
      </c>
      <c r="BI459">
        <f t="shared" si="722"/>
        <v>172</v>
      </c>
      <c r="BJ459" s="4">
        <v>149554</v>
      </c>
      <c r="BK459">
        <f t="shared" si="723"/>
        <v>322</v>
      </c>
      <c r="BL459" s="4">
        <v>111083</v>
      </c>
      <c r="BM459">
        <f t="shared" si="761"/>
        <v>218</v>
      </c>
      <c r="BN459" s="4">
        <v>44506</v>
      </c>
      <c r="BO459">
        <f t="shared" si="762"/>
        <v>58</v>
      </c>
      <c r="BP459" s="4">
        <v>9177</v>
      </c>
      <c r="BQ459">
        <f t="shared" si="763"/>
        <v>9</v>
      </c>
      <c r="BR459" s="8">
        <v>32</v>
      </c>
      <c r="BS459" s="15">
        <f t="shared" si="764"/>
        <v>0</v>
      </c>
      <c r="BT459" s="8">
        <v>284</v>
      </c>
      <c r="BU459" s="15">
        <f t="shared" si="765"/>
        <v>1</v>
      </c>
      <c r="BV459" s="8">
        <v>1285</v>
      </c>
      <c r="BW459" s="15">
        <f t="shared" si="766"/>
        <v>1</v>
      </c>
      <c r="BX459" s="8">
        <v>3095</v>
      </c>
      <c r="BY459" s="15">
        <f t="shared" si="767"/>
        <v>2</v>
      </c>
      <c r="BZ459" s="13">
        <v>1717</v>
      </c>
      <c r="CA459" s="16">
        <f t="shared" si="768"/>
        <v>1</v>
      </c>
    </row>
    <row r="460" spans="1:79" x14ac:dyDescent="0.2">
      <c r="A460" s="1">
        <v>44357</v>
      </c>
      <c r="B460">
        <v>44358</v>
      </c>
      <c r="C460" s="4">
        <v>385353</v>
      </c>
      <c r="D460">
        <f t="shared" si="719"/>
        <v>841</v>
      </c>
      <c r="E460" s="4">
        <v>6419</v>
      </c>
      <c r="F460">
        <f t="shared" si="720"/>
        <v>6</v>
      </c>
      <c r="G460" s="4">
        <v>370485</v>
      </c>
      <c r="H460">
        <f t="shared" si="721"/>
        <v>628</v>
      </c>
      <c r="I460">
        <f t="shared" si="718"/>
        <v>8449</v>
      </c>
      <c r="J460">
        <f t="shared" si="772"/>
        <v>207</v>
      </c>
      <c r="K460">
        <f t="shared" si="769"/>
        <v>1.6657454334078104E-2</v>
      </c>
      <c r="L460">
        <f t="shared" si="724"/>
        <v>0.96141719410514515</v>
      </c>
      <c r="M460">
        <f t="shared" si="725"/>
        <v>2.1925351560776744E-2</v>
      </c>
      <c r="N460">
        <f t="shared" si="726"/>
        <v>2.1824145653465783E-3</v>
      </c>
      <c r="O460">
        <f t="shared" si="770"/>
        <v>9.3472503505218876E-4</v>
      </c>
      <c r="P460">
        <f t="shared" si="727"/>
        <v>1.6950753741716939E-3</v>
      </c>
      <c r="Q460">
        <f t="shared" si="728"/>
        <v>2.4499940821398981E-2</v>
      </c>
      <c r="R460">
        <f t="shared" si="729"/>
        <v>96968.54554604931</v>
      </c>
      <c r="S460">
        <f t="shared" si="771"/>
        <v>1615.2491192752893</v>
      </c>
      <c r="T460">
        <f t="shared" si="730"/>
        <v>93227.226975339698</v>
      </c>
      <c r="U460">
        <f t="shared" si="731"/>
        <v>2126.0694514343231</v>
      </c>
      <c r="V460" s="4">
        <v>2763242</v>
      </c>
      <c r="W460">
        <f t="shared" si="732"/>
        <v>11591</v>
      </c>
      <c r="X460">
        <f t="shared" si="733"/>
        <v>-528</v>
      </c>
      <c r="Y460" s="20">
        <f t="shared" si="734"/>
        <v>695330.14594866626</v>
      </c>
      <c r="Z460" s="4">
        <v>2374339</v>
      </c>
      <c r="AA460">
        <f t="shared" si="735"/>
        <v>10750</v>
      </c>
      <c r="AB460" s="17">
        <f t="shared" si="736"/>
        <v>0.85925843628607268</v>
      </c>
      <c r="AC460" s="16">
        <f t="shared" si="737"/>
        <v>-590</v>
      </c>
      <c r="AD460">
        <f t="shared" si="738"/>
        <v>388903</v>
      </c>
      <c r="AE460">
        <f t="shared" si="739"/>
        <v>841</v>
      </c>
      <c r="AF460" s="17">
        <f t="shared" si="740"/>
        <v>0.14074156371392735</v>
      </c>
      <c r="AG460" s="16">
        <f t="shared" si="741"/>
        <v>62</v>
      </c>
      <c r="AH460" s="20">
        <f t="shared" si="742"/>
        <v>7.2556293676128036E-2</v>
      </c>
      <c r="AI460" s="20">
        <f t="shared" si="743"/>
        <v>97861.852038248617</v>
      </c>
      <c r="AJ460" s="4">
        <v>7586</v>
      </c>
      <c r="AK460">
        <f t="shared" si="744"/>
        <v>166</v>
      </c>
      <c r="AL460">
        <f t="shared" si="745"/>
        <v>2.2371967654986502E-2</v>
      </c>
      <c r="AM460" s="20">
        <f t="shared" si="746"/>
        <v>1908.9079013588323</v>
      </c>
      <c r="AN460" s="20">
        <f t="shared" si="747"/>
        <v>1.9685846483613725E-2</v>
      </c>
      <c r="AO460" s="4">
        <v>400</v>
      </c>
      <c r="AP460">
        <f t="shared" si="716"/>
        <v>41</v>
      </c>
      <c r="AQ460">
        <f t="shared" si="717"/>
        <v>0.11420612813370479</v>
      </c>
      <c r="AR460" s="20">
        <f t="shared" si="748"/>
        <v>100.65425264217413</v>
      </c>
      <c r="AS460" s="4">
        <v>397</v>
      </c>
      <c r="AT460">
        <f t="shared" si="749"/>
        <v>0</v>
      </c>
      <c r="AU460">
        <f t="shared" si="750"/>
        <v>0</v>
      </c>
      <c r="AV460" s="20">
        <f t="shared" si="751"/>
        <v>99.899345747357827</v>
      </c>
      <c r="AW460" s="30">
        <f t="shared" si="752"/>
        <v>1.0302242359602753E-3</v>
      </c>
      <c r="AX460" s="4">
        <v>66</v>
      </c>
      <c r="AY460">
        <f t="shared" si="753"/>
        <v>0</v>
      </c>
      <c r="AZ460">
        <f t="shared" si="754"/>
        <v>0</v>
      </c>
      <c r="BA460" s="20">
        <f t="shared" si="755"/>
        <v>16.607951685958732</v>
      </c>
      <c r="BB460" s="30">
        <f t="shared" si="756"/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 t="shared" si="757"/>
        <v>207</v>
      </c>
      <c r="BE460" s="30">
        <f t="shared" si="758"/>
        <v>2.5115263285610201E-2</v>
      </c>
      <c r="BF460" s="20">
        <f t="shared" si="759"/>
        <v>2126.0694514343231</v>
      </c>
      <c r="BG460" s="20">
        <f t="shared" si="760"/>
        <v>2.1925351560776744E-2</v>
      </c>
      <c r="BH460" s="26">
        <v>70361</v>
      </c>
      <c r="BI460">
        <f t="shared" si="722"/>
        <v>169</v>
      </c>
      <c r="BJ460" s="4">
        <v>149912</v>
      </c>
      <c r="BK460">
        <f t="shared" si="723"/>
        <v>358</v>
      </c>
      <c r="BL460" s="4">
        <v>111326</v>
      </c>
      <c r="BM460">
        <f t="shared" si="761"/>
        <v>243</v>
      </c>
      <c r="BN460" s="4">
        <v>44565</v>
      </c>
      <c r="BO460">
        <f t="shared" si="762"/>
        <v>59</v>
      </c>
      <c r="BP460" s="4">
        <v>9189</v>
      </c>
      <c r="BQ460">
        <f t="shared" si="763"/>
        <v>12</v>
      </c>
      <c r="BR460" s="8">
        <v>32</v>
      </c>
      <c r="BS460" s="15">
        <f t="shared" si="764"/>
        <v>0</v>
      </c>
      <c r="BT460" s="8">
        <v>284</v>
      </c>
      <c r="BU460" s="15">
        <f t="shared" si="765"/>
        <v>0</v>
      </c>
      <c r="BV460" s="8">
        <v>1287</v>
      </c>
      <c r="BW460" s="15">
        <f t="shared" si="766"/>
        <v>2</v>
      </c>
      <c r="BX460" s="8">
        <v>3098</v>
      </c>
      <c r="BY460" s="15">
        <f t="shared" si="767"/>
        <v>3</v>
      </c>
      <c r="BZ460" s="13">
        <v>1718</v>
      </c>
      <c r="CA460" s="16">
        <f t="shared" si="768"/>
        <v>1</v>
      </c>
    </row>
    <row r="461" spans="1:79" x14ac:dyDescent="0.2">
      <c r="A461" s="1">
        <v>44358</v>
      </c>
      <c r="B461">
        <v>44359</v>
      </c>
      <c r="C461" s="4">
        <v>386269</v>
      </c>
      <c r="D461">
        <f t="shared" si="719"/>
        <v>916</v>
      </c>
      <c r="E461" s="4">
        <v>6427</v>
      </c>
      <c r="F461">
        <f t="shared" si="720"/>
        <v>8</v>
      </c>
      <c r="G461" s="4">
        <v>371015</v>
      </c>
      <c r="H461">
        <f t="shared" si="721"/>
        <v>530</v>
      </c>
      <c r="I461">
        <f t="shared" si="718"/>
        <v>8827</v>
      </c>
      <c r="J461">
        <f t="shared" si="772"/>
        <v>378</v>
      </c>
      <c r="K461">
        <f t="shared" si="769"/>
        <v>1.6638663729162836E-2</v>
      </c>
      <c r="L461">
        <f t="shared" si="724"/>
        <v>0.9605093859460635</v>
      </c>
      <c r="M461">
        <f t="shared" si="725"/>
        <v>2.2851950324773669E-2</v>
      </c>
      <c r="N461">
        <f t="shared" si="726"/>
        <v>2.3714043839914672E-3</v>
      </c>
      <c r="O461">
        <f t="shared" si="770"/>
        <v>1.2447487163528862E-3</v>
      </c>
      <c r="P461">
        <f t="shared" si="727"/>
        <v>1.4285136719539642E-3</v>
      </c>
      <c r="Q461">
        <f t="shared" si="728"/>
        <v>4.2823156225218081E-2</v>
      </c>
      <c r="R461">
        <f t="shared" si="729"/>
        <v>97199.043784599897</v>
      </c>
      <c r="S461">
        <f t="shared" si="771"/>
        <v>1617.2622043281328</v>
      </c>
      <c r="T461">
        <f t="shared" si="730"/>
        <v>93360.593860090579</v>
      </c>
      <c r="U461">
        <f t="shared" si="731"/>
        <v>2221.1877201811776</v>
      </c>
      <c r="V461" s="4">
        <v>2776097</v>
      </c>
      <c r="W461">
        <f t="shared" si="732"/>
        <v>12855</v>
      </c>
      <c r="X461">
        <f t="shared" si="733"/>
        <v>1264</v>
      </c>
      <c r="Y461" s="20">
        <f t="shared" si="734"/>
        <v>698564.92199295422</v>
      </c>
      <c r="Z461" s="4">
        <v>2386278</v>
      </c>
      <c r="AA461">
        <f t="shared" si="735"/>
        <v>11939</v>
      </c>
      <c r="AB461" s="17">
        <f t="shared" si="736"/>
        <v>0.85958019478426007</v>
      </c>
      <c r="AC461" s="16">
        <f t="shared" si="737"/>
        <v>1189</v>
      </c>
      <c r="AD461">
        <f t="shared" si="738"/>
        <v>389819</v>
      </c>
      <c r="AE461">
        <f t="shared" si="739"/>
        <v>916</v>
      </c>
      <c r="AF461" s="17">
        <f t="shared" si="740"/>
        <v>0.14041980521573993</v>
      </c>
      <c r="AG461" s="16">
        <f t="shared" si="741"/>
        <v>75</v>
      </c>
      <c r="AH461" s="20">
        <f t="shared" si="742"/>
        <v>7.1256320497860751E-2</v>
      </c>
      <c r="AI461" s="20">
        <f t="shared" si="743"/>
        <v>98092.350276799189</v>
      </c>
      <c r="AJ461" s="4">
        <v>7962</v>
      </c>
      <c r="AK461">
        <f t="shared" si="744"/>
        <v>376</v>
      </c>
      <c r="AL461">
        <f t="shared" si="745"/>
        <v>4.9564988136040045E-2</v>
      </c>
      <c r="AM461" s="20">
        <f t="shared" si="746"/>
        <v>2003.522898842476</v>
      </c>
      <c r="AN461" s="20">
        <f t="shared" si="747"/>
        <v>2.0612578280938931E-2</v>
      </c>
      <c r="AO461" s="4">
        <v>399</v>
      </c>
      <c r="AP461">
        <f t="shared" si="716"/>
        <v>-1</v>
      </c>
      <c r="AQ461">
        <f t="shared" si="717"/>
        <v>-2.4999999999999467E-3</v>
      </c>
      <c r="AR461" s="20">
        <f t="shared" si="748"/>
        <v>100.40261701056869</v>
      </c>
      <c r="AS461" s="4">
        <v>402</v>
      </c>
      <c r="AT461">
        <f t="shared" si="749"/>
        <v>5</v>
      </c>
      <c r="AU461">
        <f t="shared" si="750"/>
        <v>1.2594458438287104E-2</v>
      </c>
      <c r="AV461" s="20">
        <f t="shared" si="751"/>
        <v>101.15752390538499</v>
      </c>
      <c r="AW461" s="30">
        <f t="shared" si="752"/>
        <v>1.0407255047648141E-3</v>
      </c>
      <c r="AX461" s="4">
        <v>64</v>
      </c>
      <c r="AY461">
        <f t="shared" si="753"/>
        <v>-2</v>
      </c>
      <c r="AZ461">
        <f t="shared" si="754"/>
        <v>-3.0303030303030276E-2</v>
      </c>
      <c r="BA461" s="20">
        <f t="shared" si="755"/>
        <v>16.104680422747862</v>
      </c>
      <c r="BB461" s="30">
        <f t="shared" si="756"/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 t="shared" si="757"/>
        <v>378</v>
      </c>
      <c r="BE461" s="30">
        <f t="shared" si="758"/>
        <v>4.4739022369511217E-2</v>
      </c>
      <c r="BF461" s="20">
        <f t="shared" si="759"/>
        <v>2221.1877201811776</v>
      </c>
      <c r="BG461" s="20">
        <f t="shared" si="760"/>
        <v>2.2851950324773669E-2</v>
      </c>
      <c r="BH461" s="26">
        <v>70561</v>
      </c>
      <c r="BI461">
        <f t="shared" si="722"/>
        <v>200</v>
      </c>
      <c r="BJ461" s="4">
        <v>150298</v>
      </c>
      <c r="BK461">
        <f t="shared" si="723"/>
        <v>386</v>
      </c>
      <c r="BL461" s="4">
        <v>111580</v>
      </c>
      <c r="BM461">
        <f t="shared" si="761"/>
        <v>254</v>
      </c>
      <c r="BN461" s="4">
        <v>44626</v>
      </c>
      <c r="BO461">
        <f t="shared" si="762"/>
        <v>61</v>
      </c>
      <c r="BP461" s="4">
        <v>9204</v>
      </c>
      <c r="BQ461">
        <f t="shared" si="763"/>
        <v>15</v>
      </c>
      <c r="BR461" s="8">
        <v>32</v>
      </c>
      <c r="BS461" s="15">
        <f t="shared" si="764"/>
        <v>0</v>
      </c>
      <c r="BT461" s="8">
        <v>284</v>
      </c>
      <c r="BU461" s="15">
        <f t="shared" si="765"/>
        <v>0</v>
      </c>
      <c r="BV461" s="8">
        <v>1288</v>
      </c>
      <c r="BW461" s="15">
        <f t="shared" si="766"/>
        <v>1</v>
      </c>
      <c r="BX461" s="8">
        <v>3102</v>
      </c>
      <c r="BY461" s="15">
        <f t="shared" si="767"/>
        <v>4</v>
      </c>
      <c r="BZ461" s="13">
        <v>1721</v>
      </c>
      <c r="CA461" s="16">
        <f t="shared" si="768"/>
        <v>3</v>
      </c>
    </row>
    <row r="462" spans="1:79" x14ac:dyDescent="0.2">
      <c r="A462" s="1">
        <v>44359</v>
      </c>
      <c r="B462">
        <v>44360</v>
      </c>
      <c r="C462" s="4">
        <v>387127</v>
      </c>
      <c r="D462">
        <f t="shared" si="719"/>
        <v>858</v>
      </c>
      <c r="E462" s="4">
        <v>6439</v>
      </c>
      <c r="F462">
        <f t="shared" si="720"/>
        <v>12</v>
      </c>
      <c r="G462" s="4">
        <v>371597</v>
      </c>
      <c r="H462">
        <f t="shared" si="721"/>
        <v>582</v>
      </c>
      <c r="I462">
        <f t="shared" si="718"/>
        <v>9091</v>
      </c>
      <c r="J462">
        <f t="shared" si="772"/>
        <v>264</v>
      </c>
      <c r="K462">
        <f t="shared" si="769"/>
        <v>1.6632784590069925E-2</v>
      </c>
      <c r="L462">
        <f t="shared" si="724"/>
        <v>0.95988396572700951</v>
      </c>
      <c r="M462">
        <f t="shared" si="725"/>
        <v>2.3483249682920593E-2</v>
      </c>
      <c r="N462">
        <f t="shared" si="726"/>
        <v>2.2163269418046276E-3</v>
      </c>
      <c r="O462">
        <f t="shared" si="770"/>
        <v>1.8636434228917534E-3</v>
      </c>
      <c r="P462">
        <f t="shared" si="727"/>
        <v>1.5662128596301908E-3</v>
      </c>
      <c r="Q462">
        <f t="shared" si="728"/>
        <v>2.903970960290397E-2</v>
      </c>
      <c r="R462">
        <f t="shared" si="729"/>
        <v>97414.947156517359</v>
      </c>
      <c r="S462">
        <f t="shared" si="771"/>
        <v>1620.2818319073981</v>
      </c>
      <c r="T462">
        <f t="shared" si="730"/>
        <v>93507.045797684943</v>
      </c>
      <c r="U462">
        <f t="shared" si="731"/>
        <v>2287.6195269250125</v>
      </c>
      <c r="V462" s="4">
        <v>2789633</v>
      </c>
      <c r="W462">
        <f t="shared" si="732"/>
        <v>13536</v>
      </c>
      <c r="X462">
        <f t="shared" si="733"/>
        <v>681</v>
      </c>
      <c r="Y462" s="20">
        <f t="shared" si="734"/>
        <v>701971.0619023653</v>
      </c>
      <c r="Z462" s="4">
        <v>2398956</v>
      </c>
      <c r="AA462">
        <f t="shared" si="735"/>
        <v>12678</v>
      </c>
      <c r="AB462" s="17">
        <f t="shared" si="736"/>
        <v>0.85995397960950415</v>
      </c>
      <c r="AC462" s="16">
        <f t="shared" si="737"/>
        <v>739</v>
      </c>
      <c r="AD462">
        <f t="shared" si="738"/>
        <v>390677</v>
      </c>
      <c r="AE462">
        <f t="shared" si="739"/>
        <v>858</v>
      </c>
      <c r="AF462" s="17">
        <f t="shared" si="740"/>
        <v>0.14004602039049582</v>
      </c>
      <c r="AG462" s="16">
        <f t="shared" si="741"/>
        <v>-58</v>
      </c>
      <c r="AH462" s="20">
        <f t="shared" si="742"/>
        <v>6.3386524822695037E-2</v>
      </c>
      <c r="AI462" s="20">
        <f t="shared" si="743"/>
        <v>98308.253648716651</v>
      </c>
      <c r="AJ462" s="4">
        <v>8231</v>
      </c>
      <c r="AK462">
        <f t="shared" si="744"/>
        <v>269</v>
      </c>
      <c r="AL462">
        <f t="shared" si="745"/>
        <v>3.3785481034915854E-2</v>
      </c>
      <c r="AM462" s="20">
        <f t="shared" si="746"/>
        <v>2071.2128837443379</v>
      </c>
      <c r="AN462" s="20">
        <f t="shared" si="747"/>
        <v>2.1261756477848354E-2</v>
      </c>
      <c r="AO462" s="4">
        <v>399</v>
      </c>
      <c r="AP462">
        <f t="shared" si="716"/>
        <v>0</v>
      </c>
      <c r="AQ462">
        <f t="shared" si="717"/>
        <v>0</v>
      </c>
      <c r="AR462" s="20">
        <f t="shared" si="748"/>
        <v>100.40261701056869</v>
      </c>
      <c r="AS462" s="4">
        <v>396</v>
      </c>
      <c r="AT462">
        <f t="shared" si="749"/>
        <v>-6</v>
      </c>
      <c r="AU462">
        <f t="shared" si="750"/>
        <v>-1.4925373134328401E-2</v>
      </c>
      <c r="AV462" s="20">
        <f t="shared" si="751"/>
        <v>99.647710115752389</v>
      </c>
      <c r="AW462" s="30">
        <f t="shared" si="752"/>
        <v>1.0229201269867511E-3</v>
      </c>
      <c r="AX462" s="4">
        <v>65</v>
      </c>
      <c r="AY462">
        <f t="shared" si="753"/>
        <v>1</v>
      </c>
      <c r="AZ462">
        <f t="shared" si="754"/>
        <v>1.5625E-2</v>
      </c>
      <c r="BA462" s="20">
        <f t="shared" si="755"/>
        <v>16.356316054353297</v>
      </c>
      <c r="BB462" s="30">
        <f t="shared" si="756"/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 t="shared" si="757"/>
        <v>264</v>
      </c>
      <c r="BE462" s="30">
        <f t="shared" si="758"/>
        <v>2.9908236093802998E-2</v>
      </c>
      <c r="BF462" s="20">
        <f t="shared" si="759"/>
        <v>2287.6195269250125</v>
      </c>
      <c r="BG462" s="20">
        <f t="shared" si="760"/>
        <v>2.3483249682920593E-2</v>
      </c>
      <c r="BH462" s="26">
        <v>70561</v>
      </c>
      <c r="BI462">
        <f t="shared" si="722"/>
        <v>0</v>
      </c>
      <c r="BJ462" s="4">
        <v>150298</v>
      </c>
      <c r="BK462">
        <f t="shared" si="723"/>
        <v>0</v>
      </c>
      <c r="BL462" s="4">
        <v>111580</v>
      </c>
      <c r="BM462">
        <f t="shared" si="761"/>
        <v>0</v>
      </c>
      <c r="BN462" s="4">
        <v>44626</v>
      </c>
      <c r="BO462">
        <f t="shared" si="762"/>
        <v>0</v>
      </c>
      <c r="BP462" s="4">
        <v>9204</v>
      </c>
      <c r="BQ462">
        <f t="shared" si="763"/>
        <v>0</v>
      </c>
      <c r="BR462" s="8">
        <v>32</v>
      </c>
      <c r="BS462" s="15">
        <f t="shared" si="764"/>
        <v>0</v>
      </c>
      <c r="BT462" s="8">
        <v>284</v>
      </c>
      <c r="BU462" s="15">
        <f t="shared" si="765"/>
        <v>0</v>
      </c>
      <c r="BV462" s="8">
        <v>1288</v>
      </c>
      <c r="BW462" s="15">
        <f t="shared" si="766"/>
        <v>0</v>
      </c>
      <c r="BX462" s="8">
        <v>3102</v>
      </c>
      <c r="BY462" s="15">
        <f t="shared" si="767"/>
        <v>0</v>
      </c>
      <c r="BZ462" s="13">
        <v>1721</v>
      </c>
      <c r="CA462" s="16">
        <f t="shared" si="768"/>
        <v>0</v>
      </c>
    </row>
    <row r="463" spans="1:79" x14ac:dyDescent="0.2">
      <c r="A463" s="1">
        <v>44360</v>
      </c>
      <c r="B463">
        <v>44361</v>
      </c>
      <c r="C463" s="4">
        <v>387842</v>
      </c>
      <c r="D463">
        <f t="shared" si="719"/>
        <v>715</v>
      </c>
      <c r="E463" s="4">
        <v>6444</v>
      </c>
      <c r="F463">
        <f t="shared" si="720"/>
        <v>5</v>
      </c>
      <c r="G463" s="4">
        <v>371984</v>
      </c>
      <c r="H463">
        <f t="shared" si="721"/>
        <v>387</v>
      </c>
      <c r="I463">
        <f t="shared" si="718"/>
        <v>9414</v>
      </c>
      <c r="J463">
        <f t="shared" si="772"/>
        <v>323</v>
      </c>
      <c r="K463">
        <f t="shared" si="769"/>
        <v>1.6615013330170535E-2</v>
      </c>
      <c r="L463">
        <f t="shared" si="724"/>
        <v>0.95911221579921724</v>
      </c>
      <c r="M463">
        <f t="shared" si="725"/>
        <v>2.4272770870612258E-2</v>
      </c>
      <c r="N463">
        <f t="shared" si="726"/>
        <v>1.8435342226989341E-3</v>
      </c>
      <c r="O463">
        <f t="shared" si="770"/>
        <v>7.7591558038485418E-4</v>
      </c>
      <c r="P463">
        <f t="shared" si="727"/>
        <v>1.0403673276269947E-3</v>
      </c>
      <c r="Q463">
        <f t="shared" si="728"/>
        <v>3.4310601232207354E-2</v>
      </c>
      <c r="R463">
        <f t="shared" si="729"/>
        <v>97594.866633115249</v>
      </c>
      <c r="S463">
        <f t="shared" si="771"/>
        <v>1621.5400100654251</v>
      </c>
      <c r="T463">
        <f t="shared" si="730"/>
        <v>93604.428787116252</v>
      </c>
      <c r="U463">
        <f t="shared" si="731"/>
        <v>2368.8978359335679</v>
      </c>
      <c r="V463" s="4">
        <v>2798435</v>
      </c>
      <c r="W463">
        <f t="shared" si="732"/>
        <v>8802</v>
      </c>
      <c r="X463">
        <f t="shared" si="733"/>
        <v>-4734</v>
      </c>
      <c r="Y463" s="20">
        <f t="shared" si="734"/>
        <v>704185.95873175643</v>
      </c>
      <c r="Z463" s="4">
        <v>2407043</v>
      </c>
      <c r="AA463">
        <f t="shared" si="735"/>
        <v>8087</v>
      </c>
      <c r="AB463" s="17">
        <f t="shared" si="736"/>
        <v>0.8601389705317436</v>
      </c>
      <c r="AC463" s="16">
        <f t="shared" si="737"/>
        <v>-4591</v>
      </c>
      <c r="AD463">
        <f t="shared" si="738"/>
        <v>391392</v>
      </c>
      <c r="AE463">
        <f t="shared" si="739"/>
        <v>715</v>
      </c>
      <c r="AF463" s="17">
        <f t="shared" si="740"/>
        <v>0.13986102946825638</v>
      </c>
      <c r="AG463" s="16">
        <f t="shared" si="741"/>
        <v>-143</v>
      </c>
      <c r="AH463" s="20">
        <f t="shared" si="742"/>
        <v>8.1231538286753016E-2</v>
      </c>
      <c r="AI463" s="20">
        <f t="shared" si="743"/>
        <v>98488.173125314541</v>
      </c>
      <c r="AJ463" s="4">
        <v>8536</v>
      </c>
      <c r="AK463">
        <f t="shared" si="744"/>
        <v>305</v>
      </c>
      <c r="AL463">
        <f t="shared" si="745"/>
        <v>3.7055035840116712E-2</v>
      </c>
      <c r="AM463" s="20">
        <f t="shared" si="746"/>
        <v>2147.9617513839958</v>
      </c>
      <c r="AN463" s="20">
        <f t="shared" si="747"/>
        <v>2.2008962412528813E-2</v>
      </c>
      <c r="AO463" s="4">
        <v>399</v>
      </c>
      <c r="AP463">
        <f t="shared" si="716"/>
        <v>0</v>
      </c>
      <c r="AQ463">
        <f t="shared" si="717"/>
        <v>0</v>
      </c>
      <c r="AR463" s="20">
        <f t="shared" si="748"/>
        <v>100.40261701056869</v>
      </c>
      <c r="AS463" s="4">
        <v>416</v>
      </c>
      <c r="AT463">
        <f t="shared" si="749"/>
        <v>20</v>
      </c>
      <c r="AU463">
        <f t="shared" si="750"/>
        <v>5.0505050505050608E-2</v>
      </c>
      <c r="AV463" s="20">
        <f t="shared" si="751"/>
        <v>104.68042274786109</v>
      </c>
      <c r="AW463" s="30">
        <f t="shared" si="752"/>
        <v>1.072601729570289E-3</v>
      </c>
      <c r="AX463" s="4">
        <v>63</v>
      </c>
      <c r="AY463">
        <f t="shared" si="753"/>
        <v>-2</v>
      </c>
      <c r="AZ463">
        <f t="shared" si="754"/>
        <v>-3.0769230769230771E-2</v>
      </c>
      <c r="BA463" s="20">
        <f t="shared" si="755"/>
        <v>15.853044791142425</v>
      </c>
      <c r="BB463" s="30">
        <f t="shared" si="756"/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 t="shared" si="757"/>
        <v>323</v>
      </c>
      <c r="BE463" s="30">
        <f t="shared" si="758"/>
        <v>3.5529644703552909E-2</v>
      </c>
      <c r="BF463" s="20">
        <f t="shared" si="759"/>
        <v>2368.8978359335679</v>
      </c>
      <c r="BG463" s="20">
        <f t="shared" si="760"/>
        <v>2.4272770870612258E-2</v>
      </c>
      <c r="BH463" s="26">
        <v>70875</v>
      </c>
      <c r="BI463">
        <f t="shared" si="722"/>
        <v>314</v>
      </c>
      <c r="BJ463" s="4">
        <v>150905</v>
      </c>
      <c r="BK463">
        <f t="shared" si="723"/>
        <v>607</v>
      </c>
      <c r="BL463" s="4">
        <v>112077</v>
      </c>
      <c r="BM463">
        <f t="shared" si="761"/>
        <v>497</v>
      </c>
      <c r="BN463" s="4">
        <v>44748</v>
      </c>
      <c r="BO463">
        <f t="shared" si="762"/>
        <v>122</v>
      </c>
      <c r="BP463" s="4">
        <v>9237</v>
      </c>
      <c r="BQ463">
        <f t="shared" si="763"/>
        <v>33</v>
      </c>
      <c r="BR463" s="8">
        <v>32</v>
      </c>
      <c r="BS463" s="15">
        <f t="shared" si="764"/>
        <v>0</v>
      </c>
      <c r="BT463" s="8">
        <v>285</v>
      </c>
      <c r="BU463" s="15">
        <f t="shared" si="765"/>
        <v>1</v>
      </c>
      <c r="BV463" s="8">
        <v>1292</v>
      </c>
      <c r="BW463" s="15">
        <f t="shared" si="766"/>
        <v>4</v>
      </c>
      <c r="BX463" s="8">
        <v>3111</v>
      </c>
      <c r="BY463" s="15">
        <f t="shared" si="767"/>
        <v>9</v>
      </c>
      <c r="BZ463" s="13">
        <v>1724</v>
      </c>
      <c r="CA463" s="16">
        <f t="shared" si="768"/>
        <v>3</v>
      </c>
    </row>
    <row r="464" spans="1:79" x14ac:dyDescent="0.2">
      <c r="A464" s="1">
        <v>44361</v>
      </c>
      <c r="B464">
        <v>44362</v>
      </c>
      <c r="C464" s="4">
        <v>388325</v>
      </c>
      <c r="D464">
        <f t="shared" si="719"/>
        <v>483</v>
      </c>
      <c r="E464" s="4">
        <v>6451</v>
      </c>
      <c r="F464">
        <f t="shared" si="720"/>
        <v>7</v>
      </c>
      <c r="G464" s="4">
        <v>372341</v>
      </c>
      <c r="H464">
        <f t="shared" si="721"/>
        <v>357</v>
      </c>
      <c r="I464">
        <f t="shared" si="718"/>
        <v>9533</v>
      </c>
      <c r="J464">
        <f t="shared" si="772"/>
        <v>119</v>
      </c>
      <c r="K464">
        <f t="shared" si="769"/>
        <v>1.6612373656087042E-2</v>
      </c>
      <c r="L464">
        <f t="shared" si="724"/>
        <v>0.95883860168673152</v>
      </c>
      <c r="M464">
        <f t="shared" si="725"/>
        <v>2.4549024657181485E-2</v>
      </c>
      <c r="N464">
        <f t="shared" si="726"/>
        <v>1.2438035150968904E-3</v>
      </c>
      <c r="O464">
        <f t="shared" si="770"/>
        <v>1.0851030847930554E-3</v>
      </c>
      <c r="P464">
        <f t="shared" si="727"/>
        <v>9.5879852071085374E-4</v>
      </c>
      <c r="Q464">
        <f t="shared" si="728"/>
        <v>1.2482953949438791E-2</v>
      </c>
      <c r="R464">
        <f t="shared" si="729"/>
        <v>97716.406643180671</v>
      </c>
      <c r="S464">
        <f t="shared" si="771"/>
        <v>1623.3014594866631</v>
      </c>
      <c r="T464">
        <f t="shared" si="730"/>
        <v>93694.262707599395</v>
      </c>
      <c r="U464">
        <f t="shared" si="731"/>
        <v>2398.842476094615</v>
      </c>
      <c r="V464" s="4">
        <v>2805213</v>
      </c>
      <c r="W464">
        <f t="shared" si="732"/>
        <v>6778</v>
      </c>
      <c r="X464">
        <f t="shared" si="733"/>
        <v>-2024</v>
      </c>
      <c r="Y464" s="20">
        <f t="shared" si="734"/>
        <v>705891.54504277802</v>
      </c>
      <c r="Z464" s="4">
        <v>2413338</v>
      </c>
      <c r="AA464">
        <f t="shared" si="735"/>
        <v>6295</v>
      </c>
      <c r="AB464" s="17">
        <f t="shared" si="736"/>
        <v>0.86030472552351644</v>
      </c>
      <c r="AC464" s="16">
        <f t="shared" si="737"/>
        <v>-1792</v>
      </c>
      <c r="AD464">
        <f t="shared" si="738"/>
        <v>391875</v>
      </c>
      <c r="AE464">
        <f t="shared" si="739"/>
        <v>483</v>
      </c>
      <c r="AF464" s="17">
        <f t="shared" si="740"/>
        <v>0.13969527447648361</v>
      </c>
      <c r="AG464" s="16">
        <f t="shared" si="741"/>
        <v>-232</v>
      </c>
      <c r="AH464" s="20">
        <f t="shared" si="742"/>
        <v>7.1259958689879027E-2</v>
      </c>
      <c r="AI464" s="20">
        <f t="shared" si="743"/>
        <v>98609.713135379963</v>
      </c>
      <c r="AJ464" s="4">
        <v>8626</v>
      </c>
      <c r="AK464">
        <f t="shared" si="744"/>
        <v>90</v>
      </c>
      <c r="AL464">
        <f t="shared" si="745"/>
        <v>1.054358013120904E-2</v>
      </c>
      <c r="AM464" s="20">
        <f t="shared" si="746"/>
        <v>2170.6089582284849</v>
      </c>
      <c r="AN464" s="20">
        <f t="shared" si="747"/>
        <v>2.2213352217858754E-2</v>
      </c>
      <c r="AO464" s="4">
        <v>415</v>
      </c>
      <c r="AP464">
        <f t="shared" si="716"/>
        <v>16</v>
      </c>
      <c r="AQ464">
        <f t="shared" si="717"/>
        <v>4.0100250626566414E-2</v>
      </c>
      <c r="AR464" s="20">
        <f t="shared" si="748"/>
        <v>104.42878711625566</v>
      </c>
      <c r="AS464" s="4">
        <v>426</v>
      </c>
      <c r="AT464">
        <f t="shared" si="749"/>
        <v>10</v>
      </c>
      <c r="AU464">
        <f t="shared" si="750"/>
        <v>2.4038461538461453E-2</v>
      </c>
      <c r="AV464" s="20">
        <f t="shared" si="751"/>
        <v>107.19677906391544</v>
      </c>
      <c r="AW464" s="30">
        <f t="shared" si="752"/>
        <v>1.0970192493401146E-3</v>
      </c>
      <c r="AX464" s="4">
        <v>66</v>
      </c>
      <c r="AY464">
        <f t="shared" si="753"/>
        <v>3</v>
      </c>
      <c r="AZ464">
        <f t="shared" si="754"/>
        <v>4.7619047619047672E-2</v>
      </c>
      <c r="BA464" s="20">
        <f t="shared" si="755"/>
        <v>16.607951685958732</v>
      </c>
      <c r="BB464" s="30">
        <f t="shared" si="756"/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 t="shared" si="757"/>
        <v>119</v>
      </c>
      <c r="BE464" s="30">
        <f t="shared" si="758"/>
        <v>1.2640747822392218E-2</v>
      </c>
      <c r="BF464" s="20">
        <f t="shared" si="759"/>
        <v>2398.842476094615</v>
      </c>
      <c r="BG464" s="20">
        <f t="shared" si="760"/>
        <v>2.4549024657181485E-2</v>
      </c>
      <c r="BH464" s="26">
        <v>71002</v>
      </c>
      <c r="BI464">
        <f t="shared" si="722"/>
        <v>127</v>
      </c>
      <c r="BJ464" s="4">
        <v>151072</v>
      </c>
      <c r="BK464">
        <f t="shared" si="723"/>
        <v>167</v>
      </c>
      <c r="BL464" s="4">
        <v>112219</v>
      </c>
      <c r="BM464">
        <f t="shared" si="761"/>
        <v>142</v>
      </c>
      <c r="BN464" s="4">
        <v>44787</v>
      </c>
      <c r="BO464">
        <f t="shared" si="762"/>
        <v>39</v>
      </c>
      <c r="BP464" s="4">
        <v>9245</v>
      </c>
      <c r="BQ464">
        <f t="shared" si="763"/>
        <v>8</v>
      </c>
      <c r="BR464" s="8">
        <v>32</v>
      </c>
      <c r="BS464" s="15">
        <f t="shared" si="764"/>
        <v>0</v>
      </c>
      <c r="BT464" s="8">
        <v>285</v>
      </c>
      <c r="BU464" s="15">
        <f t="shared" si="765"/>
        <v>0</v>
      </c>
      <c r="BV464" s="8">
        <v>1295</v>
      </c>
      <c r="BW464" s="15">
        <f t="shared" si="766"/>
        <v>3</v>
      </c>
      <c r="BX464" s="8">
        <v>3112</v>
      </c>
      <c r="BY464" s="15">
        <f t="shared" si="767"/>
        <v>1</v>
      </c>
      <c r="BZ464" s="13">
        <v>1727</v>
      </c>
      <c r="CA464" s="16">
        <f t="shared" si="768"/>
        <v>3</v>
      </c>
    </row>
    <row r="465" spans="1:79" x14ac:dyDescent="0.2">
      <c r="A465" s="1">
        <v>44362</v>
      </c>
      <c r="B465">
        <v>44363</v>
      </c>
      <c r="C465" s="4">
        <v>389173</v>
      </c>
      <c r="D465">
        <f t="shared" si="719"/>
        <v>848</v>
      </c>
      <c r="E465" s="4">
        <v>6452</v>
      </c>
      <c r="F465">
        <f t="shared" si="720"/>
        <v>1</v>
      </c>
      <c r="G465" s="4">
        <v>373070</v>
      </c>
      <c r="H465">
        <f t="shared" si="721"/>
        <v>729</v>
      </c>
      <c r="I465">
        <f t="shared" si="718"/>
        <v>9651</v>
      </c>
      <c r="J465">
        <f t="shared" si="772"/>
        <v>118</v>
      </c>
      <c r="K465">
        <f t="shared" si="769"/>
        <v>1.6578745185303195E-2</v>
      </c>
      <c r="L465">
        <f t="shared" si="724"/>
        <v>0.95862251492266937</v>
      </c>
      <c r="M465">
        <f t="shared" si="725"/>
        <v>2.4798739892027452E-2</v>
      </c>
      <c r="N465">
        <f t="shared" si="726"/>
        <v>2.1789795283845489E-3</v>
      </c>
      <c r="O465">
        <f t="shared" si="770"/>
        <v>1.5499070055796651E-4</v>
      </c>
      <c r="P465">
        <f t="shared" si="727"/>
        <v>1.9540568794060094E-3</v>
      </c>
      <c r="Q465">
        <f t="shared" si="728"/>
        <v>1.2226712257797119E-2</v>
      </c>
      <c r="R465">
        <f t="shared" si="729"/>
        <v>97929.793658782073</v>
      </c>
      <c r="S465">
        <f t="shared" si="771"/>
        <v>1623.5530951182686</v>
      </c>
      <c r="T465">
        <f t="shared" si="730"/>
        <v>93877.705083039749</v>
      </c>
      <c r="U465">
        <f t="shared" si="731"/>
        <v>2428.5354806240562</v>
      </c>
      <c r="V465" s="4">
        <v>2817381</v>
      </c>
      <c r="W465">
        <f t="shared" si="732"/>
        <v>12168</v>
      </c>
      <c r="X465">
        <f t="shared" si="733"/>
        <v>5390</v>
      </c>
      <c r="Y465" s="20">
        <f t="shared" si="734"/>
        <v>708953.44740815298</v>
      </c>
      <c r="Z465" s="4">
        <v>2424658</v>
      </c>
      <c r="AA465">
        <f t="shared" si="735"/>
        <v>11320</v>
      </c>
      <c r="AB465" s="17">
        <f t="shared" si="736"/>
        <v>0.86060706734374937</v>
      </c>
      <c r="AC465" s="16">
        <f t="shared" si="737"/>
        <v>5025</v>
      </c>
      <c r="AD465">
        <f t="shared" si="738"/>
        <v>392723</v>
      </c>
      <c r="AE465">
        <f t="shared" si="739"/>
        <v>848</v>
      </c>
      <c r="AF465" s="17">
        <f t="shared" si="740"/>
        <v>0.13939293265625061</v>
      </c>
      <c r="AG465" s="16">
        <f t="shared" si="741"/>
        <v>365</v>
      </c>
      <c r="AH465" s="20">
        <f t="shared" si="742"/>
        <v>6.9690992767915849E-2</v>
      </c>
      <c r="AI465" s="20">
        <f t="shared" si="743"/>
        <v>98823.10015098138</v>
      </c>
      <c r="AJ465" s="4">
        <v>8723</v>
      </c>
      <c r="AK465">
        <f t="shared" si="744"/>
        <v>97</v>
      </c>
      <c r="AL465">
        <f t="shared" si="745"/>
        <v>1.1245073035010433E-2</v>
      </c>
      <c r="AM465" s="20">
        <f t="shared" si="746"/>
        <v>2195.0176144942125</v>
      </c>
      <c r="AN465" s="20">
        <f t="shared" si="747"/>
        <v>2.2414196257191533E-2</v>
      </c>
      <c r="AO465" s="4">
        <v>407</v>
      </c>
      <c r="AP465">
        <f t="shared" si="716"/>
        <v>-8</v>
      </c>
      <c r="AQ465">
        <f t="shared" si="717"/>
        <v>-1.927710843373498E-2</v>
      </c>
      <c r="AR465" s="20">
        <f t="shared" si="748"/>
        <v>102.41570206341217</v>
      </c>
      <c r="AS465" s="4">
        <v>446</v>
      </c>
      <c r="AT465">
        <f t="shared" si="749"/>
        <v>20</v>
      </c>
      <c r="AU465">
        <f t="shared" si="750"/>
        <v>4.6948356807511749E-2</v>
      </c>
      <c r="AV465" s="20">
        <f t="shared" si="751"/>
        <v>112.22949169602416</v>
      </c>
      <c r="AW465" s="30">
        <f t="shared" si="752"/>
        <v>1.1460198934664018E-3</v>
      </c>
      <c r="AX465" s="4">
        <v>75</v>
      </c>
      <c r="AY465">
        <f t="shared" si="753"/>
        <v>9</v>
      </c>
      <c r="AZ465">
        <f t="shared" si="754"/>
        <v>0.13636363636363646</v>
      </c>
      <c r="BA465" s="20">
        <f t="shared" si="755"/>
        <v>18.872672370407649</v>
      </c>
      <c r="BB465" s="30">
        <f t="shared" si="756"/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 t="shared" si="757"/>
        <v>118</v>
      </c>
      <c r="BE465" s="30">
        <f t="shared" si="758"/>
        <v>1.2378055176754499E-2</v>
      </c>
      <c r="BF465" s="20">
        <f t="shared" si="759"/>
        <v>2428.5354806240562</v>
      </c>
      <c r="BG465" s="20">
        <f t="shared" si="760"/>
        <v>2.4798739892027452E-2</v>
      </c>
      <c r="BH465" s="26">
        <v>71164</v>
      </c>
      <c r="BI465">
        <f t="shared" si="722"/>
        <v>162</v>
      </c>
      <c r="BJ465" s="4">
        <v>151451</v>
      </c>
      <c r="BK465">
        <f t="shared" si="723"/>
        <v>379</v>
      </c>
      <c r="BL465" s="4">
        <v>112447</v>
      </c>
      <c r="BM465">
        <f t="shared" si="761"/>
        <v>228</v>
      </c>
      <c r="BN465" s="4">
        <v>44855</v>
      </c>
      <c r="BO465">
        <f t="shared" si="762"/>
        <v>68</v>
      </c>
      <c r="BP465" s="4">
        <v>9256</v>
      </c>
      <c r="BQ465">
        <f t="shared" si="763"/>
        <v>11</v>
      </c>
      <c r="BR465" s="8">
        <v>32</v>
      </c>
      <c r="BS465" s="15">
        <f t="shared" si="764"/>
        <v>0</v>
      </c>
      <c r="BT465" s="8">
        <v>286</v>
      </c>
      <c r="BU465" s="15">
        <f t="shared" si="765"/>
        <v>1</v>
      </c>
      <c r="BV465" s="8">
        <v>1295</v>
      </c>
      <c r="BW465" s="15">
        <f t="shared" si="766"/>
        <v>0</v>
      </c>
      <c r="BX465" s="8">
        <v>3112</v>
      </c>
      <c r="BY465" s="15">
        <f t="shared" si="767"/>
        <v>0</v>
      </c>
      <c r="BZ465" s="13">
        <v>1727</v>
      </c>
      <c r="CA465" s="16">
        <f t="shared" si="768"/>
        <v>0</v>
      </c>
    </row>
    <row r="466" spans="1:79" x14ac:dyDescent="0.2">
      <c r="A466" s="1">
        <v>44363</v>
      </c>
      <c r="B466">
        <v>44364</v>
      </c>
      <c r="C466" s="4">
        <v>390221</v>
      </c>
      <c r="D466">
        <f t="shared" si="719"/>
        <v>1048</v>
      </c>
      <c r="E466" s="4">
        <v>6457</v>
      </c>
      <c r="F466">
        <f t="shared" si="720"/>
        <v>5</v>
      </c>
      <c r="G466" s="4">
        <v>373896</v>
      </c>
      <c r="H466">
        <f t="shared" si="721"/>
        <v>826</v>
      </c>
      <c r="I466">
        <f t="shared" si="718"/>
        <v>9868</v>
      </c>
      <c r="J466">
        <f t="shared" si="772"/>
        <v>217</v>
      </c>
      <c r="K466">
        <f t="shared" si="769"/>
        <v>1.6547033604034637E-2</v>
      </c>
      <c r="L466">
        <f t="shared" si="724"/>
        <v>0.95816473229272647</v>
      </c>
      <c r="M466">
        <f t="shared" si="725"/>
        <v>2.5288234103238934E-2</v>
      </c>
      <c r="N466">
        <f t="shared" si="726"/>
        <v>2.6856576145312529E-3</v>
      </c>
      <c r="O466">
        <f t="shared" si="770"/>
        <v>7.7435341489855971E-4</v>
      </c>
      <c r="P466">
        <f t="shared" si="727"/>
        <v>2.2091704645141965E-3</v>
      </c>
      <c r="Q466">
        <f t="shared" si="728"/>
        <v>2.1990271584920958E-2</v>
      </c>
      <c r="R466">
        <f t="shared" si="729"/>
        <v>98193.507800704581</v>
      </c>
      <c r="S466">
        <f t="shared" si="771"/>
        <v>1624.8112732762959</v>
      </c>
      <c r="T466">
        <f t="shared" si="730"/>
        <v>94085.55611474585</v>
      </c>
      <c r="U466">
        <f t="shared" si="731"/>
        <v>2483.1404126824359</v>
      </c>
      <c r="V466" s="4">
        <v>2831324</v>
      </c>
      <c r="W466">
        <f t="shared" si="732"/>
        <v>13943</v>
      </c>
      <c r="X466">
        <f t="shared" si="733"/>
        <v>1775</v>
      </c>
      <c r="Y466" s="20">
        <f t="shared" si="734"/>
        <v>712462.00301962753</v>
      </c>
      <c r="Z466" s="4">
        <v>2437553</v>
      </c>
      <c r="AA466">
        <f t="shared" si="735"/>
        <v>12895</v>
      </c>
      <c r="AB466" s="17">
        <f t="shared" si="736"/>
        <v>0.86092337012648501</v>
      </c>
      <c r="AC466" s="16">
        <f t="shared" si="737"/>
        <v>1575</v>
      </c>
      <c r="AD466">
        <f t="shared" si="738"/>
        <v>393771</v>
      </c>
      <c r="AE466">
        <f t="shared" si="739"/>
        <v>1048</v>
      </c>
      <c r="AF466" s="17">
        <f t="shared" si="740"/>
        <v>0.13907662987351502</v>
      </c>
      <c r="AG466" s="16">
        <f t="shared" si="741"/>
        <v>200</v>
      </c>
      <c r="AH466" s="20">
        <f t="shared" si="742"/>
        <v>7.5163164311841071E-2</v>
      </c>
      <c r="AI466" s="20">
        <f t="shared" si="743"/>
        <v>99086.814292903873</v>
      </c>
      <c r="AJ466" s="4">
        <v>8912</v>
      </c>
      <c r="AK466">
        <f t="shared" si="744"/>
        <v>189</v>
      </c>
      <c r="AL466">
        <f t="shared" si="745"/>
        <v>2.1666857732431488E-2</v>
      </c>
      <c r="AM466" s="20">
        <f t="shared" si="746"/>
        <v>2242.5767488676397</v>
      </c>
      <c r="AN466" s="20">
        <f t="shared" si="747"/>
        <v>2.2838340325097829E-2</v>
      </c>
      <c r="AO466" s="4">
        <v>424</v>
      </c>
      <c r="AP466">
        <f t="shared" si="716"/>
        <v>17</v>
      </c>
      <c r="AQ466">
        <f t="shared" si="717"/>
        <v>4.1769041769041726E-2</v>
      </c>
      <c r="AR466" s="20">
        <f t="shared" si="748"/>
        <v>106.69350780070458</v>
      </c>
      <c r="AS466" s="4">
        <v>456</v>
      </c>
      <c r="AT466">
        <f t="shared" si="749"/>
        <v>10</v>
      </c>
      <c r="AU466">
        <f t="shared" si="750"/>
        <v>2.2421524663677195E-2</v>
      </c>
      <c r="AV466" s="20">
        <f t="shared" si="751"/>
        <v>114.74584801207851</v>
      </c>
      <c r="AW466" s="30">
        <f t="shared" si="752"/>
        <v>1.1685685803685603E-3</v>
      </c>
      <c r="AX466" s="4">
        <v>76</v>
      </c>
      <c r="AY466">
        <f t="shared" si="753"/>
        <v>1</v>
      </c>
      <c r="AZ466">
        <f t="shared" si="754"/>
        <v>1.3333333333333419E-2</v>
      </c>
      <c r="BA466" s="20">
        <f t="shared" si="755"/>
        <v>19.124308002013084</v>
      </c>
      <c r="BB466" s="30">
        <f t="shared" si="756"/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 t="shared" si="757"/>
        <v>217</v>
      </c>
      <c r="BE466" s="30">
        <f t="shared" si="758"/>
        <v>2.2484716609677768E-2</v>
      </c>
      <c r="BF466" s="20">
        <f t="shared" si="759"/>
        <v>2483.1404126824359</v>
      </c>
      <c r="BG466" s="20">
        <f t="shared" si="760"/>
        <v>2.5288234103238934E-2</v>
      </c>
      <c r="BH466" s="26">
        <v>71382</v>
      </c>
      <c r="BI466">
        <f t="shared" si="722"/>
        <v>218</v>
      </c>
      <c r="BJ466" s="4">
        <v>151894</v>
      </c>
      <c r="BK466">
        <f t="shared" si="723"/>
        <v>443</v>
      </c>
      <c r="BL466" s="4">
        <v>112752</v>
      </c>
      <c r="BM466">
        <f t="shared" si="761"/>
        <v>305</v>
      </c>
      <c r="BN466" s="4">
        <v>44926</v>
      </c>
      <c r="BO466">
        <f t="shared" si="762"/>
        <v>71</v>
      </c>
      <c r="BP466" s="4">
        <v>9267</v>
      </c>
      <c r="BQ466">
        <f t="shared" si="763"/>
        <v>11</v>
      </c>
      <c r="BR466" s="8">
        <v>32</v>
      </c>
      <c r="BS466" s="15">
        <f t="shared" si="764"/>
        <v>0</v>
      </c>
      <c r="BT466" s="8">
        <v>286</v>
      </c>
      <c r="BU466" s="15">
        <f t="shared" si="765"/>
        <v>0</v>
      </c>
      <c r="BV466" s="8">
        <v>1296</v>
      </c>
      <c r="BW466" s="15">
        <f t="shared" si="766"/>
        <v>1</v>
      </c>
      <c r="BX466" s="8">
        <v>3114</v>
      </c>
      <c r="BY466" s="15">
        <f t="shared" si="767"/>
        <v>2</v>
      </c>
      <c r="BZ466" s="13">
        <v>1729</v>
      </c>
      <c r="CA466" s="16">
        <f t="shared" si="768"/>
        <v>2</v>
      </c>
    </row>
    <row r="467" spans="1:79" x14ac:dyDescent="0.2">
      <c r="A467" s="1">
        <v>44364</v>
      </c>
      <c r="B467">
        <v>44365</v>
      </c>
      <c r="C467" s="4">
        <v>391190</v>
      </c>
      <c r="D467">
        <f t="shared" si="719"/>
        <v>969</v>
      </c>
      <c r="E467" s="4">
        <v>6458</v>
      </c>
      <c r="F467">
        <f t="shared" si="720"/>
        <v>1</v>
      </c>
      <c r="G467" s="4">
        <v>374703</v>
      </c>
      <c r="H467">
        <f t="shared" si="721"/>
        <v>807</v>
      </c>
      <c r="I467">
        <f t="shared" si="718"/>
        <v>10029</v>
      </c>
      <c r="J467">
        <f t="shared" si="772"/>
        <v>161</v>
      </c>
      <c r="K467">
        <f t="shared" si="769"/>
        <v>1.6508601958127762E-2</v>
      </c>
      <c r="L467">
        <f t="shared" si="724"/>
        <v>0.95785423962780236</v>
      </c>
      <c r="M467">
        <f t="shared" si="725"/>
        <v>2.563715841406989E-2</v>
      </c>
      <c r="N467">
        <f t="shared" si="726"/>
        <v>2.477057184488356E-3</v>
      </c>
      <c r="O467">
        <f t="shared" si="770"/>
        <v>1.548467017652524E-4</v>
      </c>
      <c r="P467">
        <f t="shared" si="727"/>
        <v>2.1537057349420743E-3</v>
      </c>
      <c r="Q467">
        <f t="shared" si="728"/>
        <v>1.605344500947253E-2</v>
      </c>
      <c r="R467">
        <f t="shared" si="729"/>
        <v>98437.34272773024</v>
      </c>
      <c r="S467">
        <f t="shared" si="771"/>
        <v>1625.0629089079014</v>
      </c>
      <c r="T467">
        <f t="shared" si="730"/>
        <v>94288.626069451435</v>
      </c>
      <c r="U467">
        <f t="shared" si="731"/>
        <v>2523.6537493709106</v>
      </c>
      <c r="V467" s="4">
        <v>2843622</v>
      </c>
      <c r="W467">
        <f t="shared" si="732"/>
        <v>12298</v>
      </c>
      <c r="X467">
        <f t="shared" si="733"/>
        <v>-1645</v>
      </c>
      <c r="Y467" s="20">
        <f t="shared" si="734"/>
        <v>715556.61801711121</v>
      </c>
      <c r="Z467" s="4">
        <v>2448882</v>
      </c>
      <c r="AA467">
        <f t="shared" si="735"/>
        <v>11329</v>
      </c>
      <c r="AB467" s="17">
        <f t="shared" si="736"/>
        <v>0.8611840814285443</v>
      </c>
      <c r="AC467" s="16">
        <f t="shared" si="737"/>
        <v>-1566</v>
      </c>
      <c r="AD467">
        <f t="shared" si="738"/>
        <v>394740</v>
      </c>
      <c r="AE467">
        <f t="shared" si="739"/>
        <v>969</v>
      </c>
      <c r="AF467" s="17">
        <f t="shared" si="740"/>
        <v>0.1388159185714557</v>
      </c>
      <c r="AG467" s="16">
        <f t="shared" si="741"/>
        <v>-79</v>
      </c>
      <c r="AH467" s="20">
        <f t="shared" si="742"/>
        <v>7.8793299723532287E-2</v>
      </c>
      <c r="AI467" s="20">
        <f t="shared" si="743"/>
        <v>99330.649219929532</v>
      </c>
      <c r="AJ467" s="4">
        <v>9070</v>
      </c>
      <c r="AK467">
        <f t="shared" si="744"/>
        <v>158</v>
      </c>
      <c r="AL467">
        <f t="shared" si="745"/>
        <v>1.7728904847396754E-2</v>
      </c>
      <c r="AM467" s="20">
        <f t="shared" si="746"/>
        <v>2282.3351786612984</v>
      </c>
      <c r="AN467" s="20">
        <f t="shared" si="747"/>
        <v>2.3185664255221249E-2</v>
      </c>
      <c r="AO467" s="4">
        <v>423</v>
      </c>
      <c r="AP467">
        <f t="shared" si="716"/>
        <v>-1</v>
      </c>
      <c r="AQ467">
        <f t="shared" si="717"/>
        <v>-2.3584905660377631E-3</v>
      </c>
      <c r="AR467" s="20">
        <f t="shared" si="748"/>
        <v>106.44187216909914</v>
      </c>
      <c r="AS467" s="4">
        <v>457</v>
      </c>
      <c r="AT467">
        <f t="shared" si="749"/>
        <v>1</v>
      </c>
      <c r="AU467">
        <f t="shared" si="750"/>
        <v>2.1929824561404132E-3</v>
      </c>
      <c r="AV467" s="20">
        <f t="shared" si="751"/>
        <v>114.99748364368394</v>
      </c>
      <c r="AW467" s="30">
        <f t="shared" si="752"/>
        <v>1.1682302717349626E-3</v>
      </c>
      <c r="AX467" s="4">
        <v>79</v>
      </c>
      <c r="AY467">
        <f t="shared" si="753"/>
        <v>3</v>
      </c>
      <c r="AZ467">
        <f t="shared" si="754"/>
        <v>3.9473684210526327E-2</v>
      </c>
      <c r="BA467" s="20">
        <f t="shared" si="755"/>
        <v>19.879214896829389</v>
      </c>
      <c r="BB467" s="30">
        <f t="shared" si="756"/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 t="shared" si="757"/>
        <v>161</v>
      </c>
      <c r="BE467" s="30">
        <f t="shared" si="758"/>
        <v>1.6315362788812404E-2</v>
      </c>
      <c r="BF467" s="20">
        <f t="shared" si="759"/>
        <v>2523.6537493709106</v>
      </c>
      <c r="BG467" s="20">
        <f t="shared" si="760"/>
        <v>2.563715841406989E-2</v>
      </c>
      <c r="BH467" s="26">
        <v>71586</v>
      </c>
      <c r="BI467">
        <f t="shared" si="722"/>
        <v>204</v>
      </c>
      <c r="BJ467" s="4">
        <v>152292</v>
      </c>
      <c r="BK467">
        <f t="shared" si="723"/>
        <v>398</v>
      </c>
      <c r="BL467" s="4">
        <v>113033</v>
      </c>
      <c r="BM467">
        <f t="shared" si="761"/>
        <v>281</v>
      </c>
      <c r="BN467" s="4">
        <v>44996</v>
      </c>
      <c r="BO467">
        <f t="shared" si="762"/>
        <v>70</v>
      </c>
      <c r="BP467" s="4">
        <v>9283</v>
      </c>
      <c r="BQ467">
        <f t="shared" si="763"/>
        <v>16</v>
      </c>
      <c r="BR467" s="8">
        <v>32</v>
      </c>
      <c r="BS467" s="15">
        <f t="shared" si="764"/>
        <v>0</v>
      </c>
      <c r="BT467" s="8">
        <v>286</v>
      </c>
      <c r="BU467" s="15">
        <f t="shared" si="765"/>
        <v>0</v>
      </c>
      <c r="BV467" s="8">
        <v>1296</v>
      </c>
      <c r="BW467" s="15">
        <f t="shared" si="766"/>
        <v>0</v>
      </c>
      <c r="BX467" s="8">
        <v>3115</v>
      </c>
      <c r="BY467" s="15">
        <f t="shared" si="767"/>
        <v>1</v>
      </c>
      <c r="BZ467" s="13">
        <v>1729</v>
      </c>
      <c r="CA467" s="16">
        <f t="shared" si="768"/>
        <v>0</v>
      </c>
    </row>
    <row r="468" spans="1:79" x14ac:dyDescent="0.2">
      <c r="A468" s="1">
        <v>44365</v>
      </c>
      <c r="B468">
        <v>44366</v>
      </c>
      <c r="C468" s="4">
        <v>392166</v>
      </c>
      <c r="D468">
        <f t="shared" si="719"/>
        <v>976</v>
      </c>
      <c r="E468" s="4">
        <v>6465</v>
      </c>
      <c r="F468">
        <f t="shared" si="720"/>
        <v>7</v>
      </c>
      <c r="G468" s="4">
        <v>375487</v>
      </c>
      <c r="H468">
        <f t="shared" si="721"/>
        <v>784</v>
      </c>
      <c r="I468">
        <f t="shared" si="718"/>
        <v>10214</v>
      </c>
      <c r="J468">
        <f t="shared" si="772"/>
        <v>185</v>
      </c>
      <c r="K468">
        <f t="shared" si="769"/>
        <v>1.648536589097474E-2</v>
      </c>
      <c r="L468">
        <f t="shared" si="724"/>
        <v>0.95746954095969561</v>
      </c>
      <c r="M468">
        <f t="shared" si="725"/>
        <v>2.604509314932962E-2</v>
      </c>
      <c r="N468">
        <f t="shared" si="726"/>
        <v>2.488742012311113E-3</v>
      </c>
      <c r="O468">
        <f t="shared" si="770"/>
        <v>1.082753286929621E-3</v>
      </c>
      <c r="P468">
        <f t="shared" si="727"/>
        <v>2.0879551089651571E-3</v>
      </c>
      <c r="Q468">
        <f t="shared" si="728"/>
        <v>1.8112394752300764E-2</v>
      </c>
      <c r="R468">
        <f t="shared" si="729"/>
        <v>98682.939104177145</v>
      </c>
      <c r="S468">
        <f t="shared" si="771"/>
        <v>1626.8243583291394</v>
      </c>
      <c r="T468">
        <f t="shared" si="730"/>
        <v>94485.908404630085</v>
      </c>
      <c r="U468">
        <f t="shared" si="731"/>
        <v>2570.2063412179164</v>
      </c>
      <c r="V468" s="4">
        <v>2856852</v>
      </c>
      <c r="W468">
        <f t="shared" si="732"/>
        <v>13230</v>
      </c>
      <c r="X468">
        <f t="shared" si="733"/>
        <v>932</v>
      </c>
      <c r="Y468" s="20">
        <f t="shared" si="734"/>
        <v>718885.75742325105</v>
      </c>
      <c r="Z468" s="4">
        <v>2461136</v>
      </c>
      <c r="AA468">
        <f t="shared" si="735"/>
        <v>12254</v>
      </c>
      <c r="AB468" s="17">
        <f t="shared" si="736"/>
        <v>0.86148529920345895</v>
      </c>
      <c r="AC468" s="16">
        <f t="shared" si="737"/>
        <v>925</v>
      </c>
      <c r="AD468">
        <f t="shared" si="738"/>
        <v>395716</v>
      </c>
      <c r="AE468">
        <f t="shared" si="739"/>
        <v>976</v>
      </c>
      <c r="AF468" s="17">
        <f t="shared" si="740"/>
        <v>0.1385147007965411</v>
      </c>
      <c r="AG468" s="16">
        <f t="shared" si="741"/>
        <v>7</v>
      </c>
      <c r="AH468" s="20">
        <f t="shared" si="742"/>
        <v>7.3771730914588052E-2</v>
      </c>
      <c r="AI468" s="20">
        <f t="shared" si="743"/>
        <v>99576.245596376437</v>
      </c>
      <c r="AJ468" s="4">
        <v>9257</v>
      </c>
      <c r="AK468">
        <f t="shared" si="744"/>
        <v>187</v>
      </c>
      <c r="AL468">
        <f t="shared" si="745"/>
        <v>2.0617420066152192E-2</v>
      </c>
      <c r="AM468" s="20">
        <f t="shared" si="746"/>
        <v>2329.3910417715147</v>
      </c>
      <c r="AN468" s="20">
        <f t="shared" si="747"/>
        <v>2.3604800008159808E-2</v>
      </c>
      <c r="AO468" s="4">
        <v>413</v>
      </c>
      <c r="AP468">
        <f t="shared" si="716"/>
        <v>-10</v>
      </c>
      <c r="AQ468">
        <f t="shared" si="717"/>
        <v>-2.3640661938534313E-2</v>
      </c>
      <c r="AR468" s="20">
        <f t="shared" si="748"/>
        <v>103.92551585304479</v>
      </c>
      <c r="AS468" s="4">
        <v>468</v>
      </c>
      <c r="AT468">
        <f t="shared" si="749"/>
        <v>11</v>
      </c>
      <c r="AU468">
        <f t="shared" si="750"/>
        <v>2.4070021881838155E-2</v>
      </c>
      <c r="AV468" s="20">
        <f t="shared" si="751"/>
        <v>117.76547559134373</v>
      </c>
      <c r="AW468" s="30">
        <f t="shared" si="752"/>
        <v>1.1933721944278699E-3</v>
      </c>
      <c r="AX468" s="4">
        <v>76</v>
      </c>
      <c r="AY468">
        <f t="shared" si="753"/>
        <v>-3</v>
      </c>
      <c r="AZ468">
        <f t="shared" si="754"/>
        <v>-3.7974683544303778E-2</v>
      </c>
      <c r="BA468" s="20">
        <f t="shared" si="755"/>
        <v>19.124308002013084</v>
      </c>
      <c r="BB468" s="30">
        <f t="shared" si="756"/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 t="shared" si="757"/>
        <v>185</v>
      </c>
      <c r="BE468" s="30">
        <f t="shared" si="758"/>
        <v>1.8446505135108149E-2</v>
      </c>
      <c r="BF468" s="20">
        <f t="shared" si="759"/>
        <v>2570.2063412179164</v>
      </c>
      <c r="BG468" s="20">
        <f t="shared" si="760"/>
        <v>2.604509314932962E-2</v>
      </c>
      <c r="BH468" s="26">
        <v>71810</v>
      </c>
      <c r="BI468">
        <f t="shared" si="722"/>
        <v>224</v>
      </c>
      <c r="BJ468" s="4">
        <v>152675</v>
      </c>
      <c r="BK468">
        <f t="shared" si="723"/>
        <v>383</v>
      </c>
      <c r="BL468" s="4">
        <v>113321</v>
      </c>
      <c r="BM468">
        <f t="shared" si="761"/>
        <v>288</v>
      </c>
      <c r="BN468" s="4">
        <v>45064</v>
      </c>
      <c r="BO468">
        <f t="shared" si="762"/>
        <v>68</v>
      </c>
      <c r="BP468" s="4">
        <v>9296</v>
      </c>
      <c r="BQ468">
        <f t="shared" si="763"/>
        <v>13</v>
      </c>
      <c r="BR468" s="8">
        <v>32</v>
      </c>
      <c r="BS468" s="15">
        <f t="shared" si="764"/>
        <v>0</v>
      </c>
      <c r="BT468" s="8">
        <v>287</v>
      </c>
      <c r="BU468" s="15">
        <f t="shared" si="765"/>
        <v>1</v>
      </c>
      <c r="BV468" s="8">
        <v>1297</v>
      </c>
      <c r="BW468" s="15">
        <f t="shared" si="766"/>
        <v>1</v>
      </c>
      <c r="BX468" s="8">
        <v>3117</v>
      </c>
      <c r="BY468" s="15">
        <f t="shared" si="767"/>
        <v>2</v>
      </c>
      <c r="BZ468" s="13">
        <v>1732</v>
      </c>
      <c r="CA468" s="16">
        <f t="shared" si="768"/>
        <v>3</v>
      </c>
    </row>
    <row r="469" spans="1:79" x14ac:dyDescent="0.2">
      <c r="A469" s="1">
        <v>44366</v>
      </c>
      <c r="B469">
        <v>44367</v>
      </c>
      <c r="C469" s="4">
        <v>393144</v>
      </c>
      <c r="D469">
        <f t="shared" si="719"/>
        <v>978</v>
      </c>
      <c r="E469" s="4">
        <v>6468</v>
      </c>
      <c r="F469">
        <f t="shared" si="720"/>
        <v>3</v>
      </c>
      <c r="G469" s="4">
        <v>376215</v>
      </c>
      <c r="H469">
        <f t="shared" si="721"/>
        <v>728</v>
      </c>
      <c r="I469">
        <f t="shared" si="718"/>
        <v>10461</v>
      </c>
      <c r="J469">
        <f t="shared" si="772"/>
        <v>247</v>
      </c>
      <c r="K469">
        <f t="shared" si="769"/>
        <v>1.6451987058177155E-2</v>
      </c>
      <c r="L469">
        <f t="shared" si="724"/>
        <v>0.95693944203650572</v>
      </c>
      <c r="M469">
        <f t="shared" si="725"/>
        <v>2.6608570905317135E-2</v>
      </c>
      <c r="N469">
        <f t="shared" si="726"/>
        <v>2.4876381173310541E-3</v>
      </c>
      <c r="O469">
        <f t="shared" si="770"/>
        <v>4.6382189239332097E-4</v>
      </c>
      <c r="P469">
        <f t="shared" si="727"/>
        <v>1.9350637268583124E-3</v>
      </c>
      <c r="Q469">
        <f t="shared" si="728"/>
        <v>2.3611509415925821E-2</v>
      </c>
      <c r="R469">
        <f t="shared" si="729"/>
        <v>98929.038751887259</v>
      </c>
      <c r="S469">
        <f t="shared" si="771"/>
        <v>1627.5792652239556</v>
      </c>
      <c r="T469">
        <f t="shared" si="730"/>
        <v>94669.099144438849</v>
      </c>
      <c r="U469">
        <f t="shared" si="731"/>
        <v>2632.3603422244587</v>
      </c>
      <c r="V469" s="4">
        <v>2869928</v>
      </c>
      <c r="W469">
        <f t="shared" si="732"/>
        <v>13076</v>
      </c>
      <c r="X469">
        <f t="shared" si="733"/>
        <v>-154</v>
      </c>
      <c r="Y469" s="20">
        <f t="shared" si="734"/>
        <v>722176.14494212379</v>
      </c>
      <c r="Z469" s="4">
        <v>2473234</v>
      </c>
      <c r="AA469">
        <f t="shared" si="735"/>
        <v>12098</v>
      </c>
      <c r="AB469" s="17">
        <f t="shared" si="736"/>
        <v>0.86177562642686512</v>
      </c>
      <c r="AC469" s="16">
        <f t="shared" si="737"/>
        <v>-156</v>
      </c>
      <c r="AD469">
        <f t="shared" si="738"/>
        <v>396694</v>
      </c>
      <c r="AE469">
        <f t="shared" si="739"/>
        <v>978</v>
      </c>
      <c r="AF469" s="17">
        <f t="shared" si="740"/>
        <v>0.13822437357313494</v>
      </c>
      <c r="AG469" s="16">
        <f t="shared" si="741"/>
        <v>2</v>
      </c>
      <c r="AH469" s="20">
        <f t="shared" si="742"/>
        <v>7.479351483634139E-2</v>
      </c>
      <c r="AI469" s="20">
        <f t="shared" si="743"/>
        <v>99822.345244086551</v>
      </c>
      <c r="AJ469" s="4">
        <v>9488</v>
      </c>
      <c r="AK469">
        <f t="shared" si="744"/>
        <v>231</v>
      </c>
      <c r="AL469">
        <f t="shared" si="745"/>
        <v>2.4954088797666696E-2</v>
      </c>
      <c r="AM469" s="20">
        <f t="shared" si="746"/>
        <v>2387.5188726723704</v>
      </c>
      <c r="AN469" s="20">
        <f t="shared" si="747"/>
        <v>2.4133650774271004E-2</v>
      </c>
      <c r="AO469" s="4">
        <v>400</v>
      </c>
      <c r="AP469">
        <f t="shared" si="716"/>
        <v>-13</v>
      </c>
      <c r="AQ469">
        <f t="shared" si="717"/>
        <v>-3.1476997578692489E-2</v>
      </c>
      <c r="AR469" s="20">
        <f t="shared" si="748"/>
        <v>100.65425264217413</v>
      </c>
      <c r="AS469" s="4">
        <v>489</v>
      </c>
      <c r="AT469">
        <f t="shared" si="749"/>
        <v>21</v>
      </c>
      <c r="AU469">
        <f t="shared" si="750"/>
        <v>4.4871794871794934E-2</v>
      </c>
      <c r="AV469" s="20">
        <f t="shared" si="751"/>
        <v>123.04982385505787</v>
      </c>
      <c r="AW469" s="30">
        <f t="shared" si="752"/>
        <v>1.243819058665527E-3</v>
      </c>
      <c r="AX469" s="4">
        <v>84</v>
      </c>
      <c r="AY469">
        <f t="shared" si="753"/>
        <v>8</v>
      </c>
      <c r="AZ469">
        <f t="shared" si="754"/>
        <v>0.10526315789473695</v>
      </c>
      <c r="BA469" s="20">
        <f t="shared" si="755"/>
        <v>21.137393054856567</v>
      </c>
      <c r="BB469" s="30">
        <f t="shared" si="756"/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 t="shared" si="757"/>
        <v>247</v>
      </c>
      <c r="BE469" s="30">
        <f t="shared" si="758"/>
        <v>2.4182494615234029E-2</v>
      </c>
      <c r="BF469" s="20">
        <f t="shared" si="759"/>
        <v>2632.3603422244587</v>
      </c>
      <c r="BG469" s="20">
        <f t="shared" si="760"/>
        <v>2.6608570905317135E-2</v>
      </c>
      <c r="BH469" s="26">
        <v>72039</v>
      </c>
      <c r="BI469">
        <f t="shared" si="722"/>
        <v>229</v>
      </c>
      <c r="BJ469" s="4">
        <v>152059</v>
      </c>
      <c r="BK469">
        <f t="shared" si="723"/>
        <v>-616</v>
      </c>
      <c r="BL469" s="4">
        <v>113581</v>
      </c>
      <c r="BM469">
        <f t="shared" si="761"/>
        <v>260</v>
      </c>
      <c r="BN469" s="4">
        <v>45148</v>
      </c>
      <c r="BO469">
        <f t="shared" si="762"/>
        <v>84</v>
      </c>
      <c r="BP469" s="4">
        <v>9307</v>
      </c>
      <c r="BQ469">
        <f t="shared" si="763"/>
        <v>11</v>
      </c>
      <c r="BR469" s="8">
        <v>32</v>
      </c>
      <c r="BS469" s="15">
        <f t="shared" si="764"/>
        <v>0</v>
      </c>
      <c r="BT469" s="8">
        <v>287</v>
      </c>
      <c r="BU469" s="15">
        <f t="shared" si="765"/>
        <v>0</v>
      </c>
      <c r="BV469" s="8">
        <v>1298</v>
      </c>
      <c r="BW469" s="15">
        <f t="shared" si="766"/>
        <v>1</v>
      </c>
      <c r="BX469" s="8">
        <v>3118</v>
      </c>
      <c r="BY469" s="15">
        <f t="shared" si="767"/>
        <v>1</v>
      </c>
      <c r="BZ469" s="13">
        <v>1733</v>
      </c>
      <c r="CA469" s="16">
        <f t="shared" si="768"/>
        <v>1</v>
      </c>
    </row>
    <row r="470" spans="1:79" x14ac:dyDescent="0.2">
      <c r="A470" s="1">
        <v>44367</v>
      </c>
      <c r="B470">
        <v>44368</v>
      </c>
      <c r="C470" s="4">
        <v>393727</v>
      </c>
      <c r="D470">
        <f t="shared" si="719"/>
        <v>583</v>
      </c>
      <c r="E470" s="4">
        <v>6475</v>
      </c>
      <c r="F470">
        <f t="shared" si="720"/>
        <v>7</v>
      </c>
      <c r="G470" s="4">
        <v>376761</v>
      </c>
      <c r="H470">
        <f t="shared" si="721"/>
        <v>546</v>
      </c>
      <c r="I470">
        <f t="shared" si="718"/>
        <v>10491</v>
      </c>
      <c r="J470">
        <f t="shared" si="772"/>
        <v>30</v>
      </c>
      <c r="K470">
        <f t="shared" si="769"/>
        <v>1.6445405064930776E-2</v>
      </c>
      <c r="L470">
        <f t="shared" si="724"/>
        <v>0.95690922898353425</v>
      </c>
      <c r="M470">
        <f t="shared" si="725"/>
        <v>2.6645365951534945E-2</v>
      </c>
      <c r="N470">
        <f t="shared" si="726"/>
        <v>1.4807214135682846E-3</v>
      </c>
      <c r="O470">
        <f t="shared" si="770"/>
        <v>1.0810810810810811E-3</v>
      </c>
      <c r="P470">
        <f t="shared" si="727"/>
        <v>1.4491945822417925E-3</v>
      </c>
      <c r="Q470">
        <f t="shared" si="728"/>
        <v>2.8595939376608523E-3</v>
      </c>
      <c r="R470">
        <f t="shared" si="729"/>
        <v>99075.742325113228</v>
      </c>
      <c r="S470">
        <f t="shared" si="771"/>
        <v>1629.3407146451937</v>
      </c>
      <c r="T470">
        <f t="shared" si="730"/>
        <v>94806.492199295419</v>
      </c>
      <c r="U470">
        <f t="shared" si="731"/>
        <v>2639.9094111726217</v>
      </c>
      <c r="V470" s="4">
        <v>2877925</v>
      </c>
      <c r="W470">
        <f t="shared" si="732"/>
        <v>7997</v>
      </c>
      <c r="X470">
        <f t="shared" si="733"/>
        <v>-5079</v>
      </c>
      <c r="Y470" s="20">
        <f t="shared" si="734"/>
        <v>724188.47508807248</v>
      </c>
      <c r="Z470" s="4">
        <v>2480648</v>
      </c>
      <c r="AA470">
        <f t="shared" si="735"/>
        <v>7414</v>
      </c>
      <c r="AB470" s="17">
        <f t="shared" si="736"/>
        <v>0.86195713925831985</v>
      </c>
      <c r="AC470" s="16">
        <f t="shared" si="737"/>
        <v>-4684</v>
      </c>
      <c r="AD470">
        <f t="shared" si="738"/>
        <v>397277</v>
      </c>
      <c r="AE470">
        <f t="shared" si="739"/>
        <v>583</v>
      </c>
      <c r="AF470" s="17">
        <f t="shared" si="740"/>
        <v>0.13804286074168021</v>
      </c>
      <c r="AG470" s="16">
        <f t="shared" si="741"/>
        <v>-395</v>
      </c>
      <c r="AH470" s="20">
        <f t="shared" si="742"/>
        <v>7.2902338376891335E-2</v>
      </c>
      <c r="AI470" s="20">
        <f t="shared" si="743"/>
        <v>99969.04881731252</v>
      </c>
      <c r="AJ470" s="4">
        <v>9527</v>
      </c>
      <c r="AK470">
        <f t="shared" si="744"/>
        <v>39</v>
      </c>
      <c r="AL470">
        <f t="shared" si="745"/>
        <v>4.1104553119730713E-3</v>
      </c>
      <c r="AM470" s="20">
        <f t="shared" si="746"/>
        <v>2397.3326623049825</v>
      </c>
      <c r="AN470" s="20">
        <f t="shared" si="747"/>
        <v>2.4196968965806257E-2</v>
      </c>
      <c r="AO470" s="4">
        <v>398</v>
      </c>
      <c r="AP470">
        <f t="shared" ref="AP470:AP533" si="773">AO470-AO469</f>
        <v>-2</v>
      </c>
      <c r="AQ470">
        <f t="shared" ref="AQ470:AQ533" si="774">IFERROR(AO470/AO469,0)-1</f>
        <v>-5.0000000000000044E-3</v>
      </c>
      <c r="AR470" s="20">
        <f t="shared" si="748"/>
        <v>100.15098137896325</v>
      </c>
      <c r="AS470" s="4">
        <v>482</v>
      </c>
      <c r="AT470">
        <f t="shared" si="749"/>
        <v>-7</v>
      </c>
      <c r="AU470">
        <f t="shared" si="750"/>
        <v>-1.4314928425357865E-2</v>
      </c>
      <c r="AV470" s="20">
        <f t="shared" si="751"/>
        <v>121.28837443381983</v>
      </c>
      <c r="AW470" s="30">
        <f t="shared" si="752"/>
        <v>1.2241984928643452E-3</v>
      </c>
      <c r="AX470" s="4">
        <v>84</v>
      </c>
      <c r="AY470">
        <f t="shared" si="753"/>
        <v>0</v>
      </c>
      <c r="AZ470">
        <f t="shared" si="754"/>
        <v>0</v>
      </c>
      <c r="BA470" s="20">
        <f t="shared" si="755"/>
        <v>21.137393054856567</v>
      </c>
      <c r="BB470" s="30">
        <f t="shared" si="756"/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 t="shared" si="757"/>
        <v>30</v>
      </c>
      <c r="BE470" s="30">
        <f t="shared" si="758"/>
        <v>2.8677946659019238E-3</v>
      </c>
      <c r="BF470" s="20">
        <f t="shared" si="759"/>
        <v>2639.9094111726217</v>
      </c>
      <c r="BG470" s="20">
        <f t="shared" si="760"/>
        <v>2.6645365951534945E-2</v>
      </c>
      <c r="BH470" s="26">
        <v>72186</v>
      </c>
      <c r="BI470">
        <f t="shared" si="722"/>
        <v>147</v>
      </c>
      <c r="BJ470" s="4">
        <v>153280</v>
      </c>
      <c r="BK470">
        <f t="shared" si="723"/>
        <v>1221</v>
      </c>
      <c r="BL470" s="4">
        <v>113758</v>
      </c>
      <c r="BM470">
        <f t="shared" si="761"/>
        <v>177</v>
      </c>
      <c r="BN470" s="4">
        <v>45198</v>
      </c>
      <c r="BO470">
        <f t="shared" si="762"/>
        <v>50</v>
      </c>
      <c r="BP470" s="4">
        <v>9315</v>
      </c>
      <c r="BQ470">
        <f t="shared" si="763"/>
        <v>8</v>
      </c>
      <c r="BR470" s="8">
        <v>32</v>
      </c>
      <c r="BS470" s="15">
        <f t="shared" si="764"/>
        <v>0</v>
      </c>
      <c r="BT470" s="8">
        <v>288</v>
      </c>
      <c r="BU470" s="15">
        <f t="shared" si="765"/>
        <v>1</v>
      </c>
      <c r="BV470" s="8">
        <v>1300</v>
      </c>
      <c r="BW470" s="15">
        <f t="shared" si="766"/>
        <v>2</v>
      </c>
      <c r="BX470" s="8">
        <v>3121</v>
      </c>
      <c r="BY470" s="15">
        <f t="shared" si="767"/>
        <v>3</v>
      </c>
      <c r="BZ470" s="13">
        <v>1734</v>
      </c>
      <c r="CA470" s="16">
        <f t="shared" si="768"/>
        <v>1</v>
      </c>
    </row>
    <row r="471" spans="1:79" x14ac:dyDescent="0.2">
      <c r="A471" s="1">
        <v>44368</v>
      </c>
      <c r="B471">
        <v>44369</v>
      </c>
      <c r="C471" s="4">
        <v>394241</v>
      </c>
      <c r="D471">
        <f t="shared" si="719"/>
        <v>514</v>
      </c>
      <c r="E471" s="4">
        <v>6477</v>
      </c>
      <c r="F471">
        <f t="shared" si="720"/>
        <v>2</v>
      </c>
      <c r="G471" s="4">
        <v>377243</v>
      </c>
      <c r="H471">
        <f t="shared" si="721"/>
        <v>482</v>
      </c>
      <c r="I471">
        <f t="shared" si="718"/>
        <v>10521</v>
      </c>
      <c r="J471">
        <f t="shared" si="772"/>
        <v>30</v>
      </c>
      <c r="K471">
        <f t="shared" si="769"/>
        <v>1.6429037061087001E-2</v>
      </c>
      <c r="L471">
        <f t="shared" si="724"/>
        <v>0.95688424085774948</v>
      </c>
      <c r="M471">
        <f t="shared" si="725"/>
        <v>2.6686722081163551E-2</v>
      </c>
      <c r="N471">
        <f t="shared" si="726"/>
        <v>1.3037710436002343E-3</v>
      </c>
      <c r="O471">
        <f t="shared" si="770"/>
        <v>3.0878493129535278E-4</v>
      </c>
      <c r="P471">
        <f t="shared" si="727"/>
        <v>1.2776910373419785E-3</v>
      </c>
      <c r="Q471">
        <f t="shared" si="728"/>
        <v>2.8514399771884802E-3</v>
      </c>
      <c r="R471">
        <f t="shared" si="729"/>
        <v>99205.083039758421</v>
      </c>
      <c r="S471">
        <f t="shared" si="771"/>
        <v>1629.8439859084046</v>
      </c>
      <c r="T471">
        <f t="shared" si="730"/>
        <v>94927.780573729236</v>
      </c>
      <c r="U471">
        <f t="shared" si="731"/>
        <v>2647.4584801207848</v>
      </c>
      <c r="V471" s="4">
        <v>2883890</v>
      </c>
      <c r="W471">
        <f t="shared" si="732"/>
        <v>5965</v>
      </c>
      <c r="X471">
        <f t="shared" si="733"/>
        <v>-2032</v>
      </c>
      <c r="Y471" s="20">
        <f t="shared" si="734"/>
        <v>725689.48163059889</v>
      </c>
      <c r="Z471" s="4">
        <v>2486099</v>
      </c>
      <c r="AA471">
        <f t="shared" si="735"/>
        <v>5451</v>
      </c>
      <c r="AB471" s="17">
        <f t="shared" si="736"/>
        <v>0.86206443380295361</v>
      </c>
      <c r="AC471" s="16">
        <f t="shared" si="737"/>
        <v>-1963</v>
      </c>
      <c r="AD471">
        <f t="shared" si="738"/>
        <v>397791</v>
      </c>
      <c r="AE471">
        <f t="shared" si="739"/>
        <v>514</v>
      </c>
      <c r="AF471" s="17">
        <f t="shared" si="740"/>
        <v>0.13793556619704636</v>
      </c>
      <c r="AG471" s="16">
        <f t="shared" si="741"/>
        <v>-69</v>
      </c>
      <c r="AH471" s="20">
        <f t="shared" si="742"/>
        <v>8.6169321039396479E-2</v>
      </c>
      <c r="AI471" s="20">
        <f t="shared" si="743"/>
        <v>100098.38953195771</v>
      </c>
      <c r="AJ471" s="4">
        <v>9541</v>
      </c>
      <c r="AK471">
        <f t="shared" si="744"/>
        <v>14</v>
      </c>
      <c r="AL471">
        <f t="shared" si="745"/>
        <v>1.4695077149156077E-3</v>
      </c>
      <c r="AM471" s="20">
        <f t="shared" si="746"/>
        <v>2400.8555611474585</v>
      </c>
      <c r="AN471" s="20">
        <f t="shared" si="747"/>
        <v>2.420093293188684E-2</v>
      </c>
      <c r="AO471" s="4">
        <v>390</v>
      </c>
      <c r="AP471">
        <f t="shared" si="773"/>
        <v>-8</v>
      </c>
      <c r="AQ471">
        <f t="shared" si="774"/>
        <v>-2.010050251256279E-2</v>
      </c>
      <c r="AR471" s="20">
        <f t="shared" si="748"/>
        <v>98.137896326119773</v>
      </c>
      <c r="AS471" s="4">
        <v>501</v>
      </c>
      <c r="AT471">
        <f t="shared" si="749"/>
        <v>19</v>
      </c>
      <c r="AU471">
        <f t="shared" si="750"/>
        <v>3.9419087136929543E-2</v>
      </c>
      <c r="AV471" s="20">
        <f t="shared" si="751"/>
        <v>126.0694514343231</v>
      </c>
      <c r="AW471" s="30">
        <f t="shared" si="752"/>
        <v>1.2707962895792168E-3</v>
      </c>
      <c r="AX471" s="4">
        <v>89</v>
      </c>
      <c r="AY471">
        <f t="shared" si="753"/>
        <v>5</v>
      </c>
      <c r="AZ471">
        <f t="shared" si="754"/>
        <v>5.9523809523809534E-2</v>
      </c>
      <c r="BA471" s="20">
        <f t="shared" si="755"/>
        <v>22.395571212883745</v>
      </c>
      <c r="BB471" s="30">
        <f t="shared" si="756"/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 t="shared" si="757"/>
        <v>30</v>
      </c>
      <c r="BE471" s="30">
        <f t="shared" si="758"/>
        <v>2.859593937660776E-3</v>
      </c>
      <c r="BF471" s="20">
        <f t="shared" si="759"/>
        <v>2647.4584801207848</v>
      </c>
      <c r="BG471" s="20">
        <f t="shared" si="760"/>
        <v>2.6686722081163551E-2</v>
      </c>
      <c r="BH471" s="26">
        <v>72297</v>
      </c>
      <c r="BI471">
        <f t="shared" si="722"/>
        <v>111</v>
      </c>
      <c r="BJ471" s="4">
        <v>153481</v>
      </c>
      <c r="BK471">
        <f t="shared" si="723"/>
        <v>201</v>
      </c>
      <c r="BL471" s="4">
        <v>113902</v>
      </c>
      <c r="BM471">
        <f t="shared" si="761"/>
        <v>144</v>
      </c>
      <c r="BN471" s="4">
        <v>45236</v>
      </c>
      <c r="BO471">
        <f t="shared" si="762"/>
        <v>38</v>
      </c>
      <c r="BP471" s="4">
        <v>9325</v>
      </c>
      <c r="BQ471">
        <f t="shared" si="763"/>
        <v>10</v>
      </c>
      <c r="BR471" s="8">
        <v>32</v>
      </c>
      <c r="BS471" s="15">
        <f t="shared" si="764"/>
        <v>0</v>
      </c>
      <c r="BT471" s="8">
        <v>289</v>
      </c>
      <c r="BU471" s="15">
        <f t="shared" si="765"/>
        <v>1</v>
      </c>
      <c r="BV471" s="8">
        <v>1300</v>
      </c>
      <c r="BW471" s="15">
        <f t="shared" si="766"/>
        <v>0</v>
      </c>
      <c r="BX471" s="8">
        <v>3122</v>
      </c>
      <c r="BY471" s="15">
        <f t="shared" si="767"/>
        <v>1</v>
      </c>
      <c r="BZ471" s="13">
        <v>1734</v>
      </c>
      <c r="CA471" s="16">
        <f t="shared" si="768"/>
        <v>0</v>
      </c>
    </row>
    <row r="472" spans="1:79" x14ac:dyDescent="0.2">
      <c r="A472" s="1">
        <v>44369</v>
      </c>
      <c r="B472">
        <v>44370</v>
      </c>
      <c r="C472" s="4">
        <v>395449</v>
      </c>
      <c r="D472">
        <f t="shared" si="719"/>
        <v>1208</v>
      </c>
      <c r="E472" s="4">
        <v>6483</v>
      </c>
      <c r="F472">
        <f t="shared" si="720"/>
        <v>6</v>
      </c>
      <c r="G472" s="4">
        <v>378109</v>
      </c>
      <c r="H472">
        <f t="shared" si="721"/>
        <v>866</v>
      </c>
      <c r="I472">
        <f t="shared" ref="I472:I535" si="775">+IFERROR(C472-E472-G472,"")</f>
        <v>10857</v>
      </c>
      <c r="J472">
        <f t="shared" si="772"/>
        <v>336</v>
      </c>
      <c r="K472">
        <f t="shared" si="769"/>
        <v>1.639402299664432E-2</v>
      </c>
      <c r="L472">
        <f t="shared" si="724"/>
        <v>0.95615110924544</v>
      </c>
      <c r="M472">
        <f t="shared" si="725"/>
        <v>2.7454867757915686E-2</v>
      </c>
      <c r="N472">
        <f t="shared" si="726"/>
        <v>3.0547554804791514E-3</v>
      </c>
      <c r="O472">
        <f t="shared" si="770"/>
        <v>9.254974548819991E-4</v>
      </c>
      <c r="P472">
        <f t="shared" si="727"/>
        <v>2.2903448476497518E-3</v>
      </c>
      <c r="Q472">
        <f t="shared" si="728"/>
        <v>3.0947775628626693E-2</v>
      </c>
      <c r="R472">
        <f t="shared" si="729"/>
        <v>99509.058882737794</v>
      </c>
      <c r="S472">
        <f t="shared" si="771"/>
        <v>1631.3537996980372</v>
      </c>
      <c r="T472">
        <f t="shared" si="730"/>
        <v>95145.697030699535</v>
      </c>
      <c r="U472">
        <f t="shared" si="731"/>
        <v>2732.0080523402112</v>
      </c>
      <c r="V472" s="4">
        <v>2898109</v>
      </c>
      <c r="W472">
        <f t="shared" si="732"/>
        <v>14219</v>
      </c>
      <c r="X472">
        <f t="shared" si="733"/>
        <v>8254</v>
      </c>
      <c r="Y472" s="20">
        <f t="shared" si="734"/>
        <v>729267.48867639655</v>
      </c>
      <c r="Z472" s="4">
        <v>2499110</v>
      </c>
      <c r="AA472">
        <f t="shared" si="735"/>
        <v>13011</v>
      </c>
      <c r="AB472" s="17">
        <f t="shared" si="736"/>
        <v>0.86232436392143985</v>
      </c>
      <c r="AC472" s="16">
        <f t="shared" si="737"/>
        <v>7560</v>
      </c>
      <c r="AD472">
        <f t="shared" si="738"/>
        <v>398999</v>
      </c>
      <c r="AE472">
        <f t="shared" si="739"/>
        <v>1208</v>
      </c>
      <c r="AF472" s="17">
        <f t="shared" si="740"/>
        <v>0.1376756360785602</v>
      </c>
      <c r="AG472" s="16">
        <f t="shared" si="741"/>
        <v>694</v>
      </c>
      <c r="AH472" s="20">
        <f t="shared" si="742"/>
        <v>8.4956748013221742E-2</v>
      </c>
      <c r="AI472" s="20">
        <f t="shared" si="743"/>
        <v>100402.36537493709</v>
      </c>
      <c r="AJ472" s="4">
        <v>9929</v>
      </c>
      <c r="AK472">
        <f t="shared" si="744"/>
        <v>388</v>
      </c>
      <c r="AL472">
        <f t="shared" si="745"/>
        <v>4.0666596792789056E-2</v>
      </c>
      <c r="AM472" s="20">
        <f t="shared" si="746"/>
        <v>2498.4901862103675</v>
      </c>
      <c r="AN472" s="20">
        <f t="shared" si="747"/>
        <v>2.5108168183507862E-2</v>
      </c>
      <c r="AO472" s="4">
        <v>367</v>
      </c>
      <c r="AP472">
        <f t="shared" si="773"/>
        <v>-23</v>
      </c>
      <c r="AQ472">
        <f t="shared" si="774"/>
        <v>-5.8974358974358987E-2</v>
      </c>
      <c r="AR472" s="20">
        <f t="shared" si="748"/>
        <v>92.350276799194759</v>
      </c>
      <c r="AS472" s="4">
        <v>477</v>
      </c>
      <c r="AT472">
        <f t="shared" si="749"/>
        <v>-24</v>
      </c>
      <c r="AU472">
        <f t="shared" si="750"/>
        <v>-4.7904191616766512E-2</v>
      </c>
      <c r="AV472" s="20">
        <f t="shared" si="751"/>
        <v>120.03019627579265</v>
      </c>
      <c r="AW472" s="30">
        <f t="shared" si="752"/>
        <v>1.2062238114143669E-3</v>
      </c>
      <c r="AX472" s="4">
        <v>84</v>
      </c>
      <c r="AY472">
        <f t="shared" si="753"/>
        <v>-5</v>
      </c>
      <c r="AZ472">
        <f t="shared" si="754"/>
        <v>-5.6179775280898903E-2</v>
      </c>
      <c r="BA472" s="20">
        <f t="shared" si="755"/>
        <v>21.137393054856567</v>
      </c>
      <c r="BB472" s="30">
        <f t="shared" si="756"/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 t="shared" si="757"/>
        <v>336</v>
      </c>
      <c r="BE472" s="30">
        <f t="shared" si="758"/>
        <v>3.1936127744510934E-2</v>
      </c>
      <c r="BF472" s="20">
        <f t="shared" si="759"/>
        <v>2732.0080523402112</v>
      </c>
      <c r="BG472" s="20">
        <f t="shared" si="760"/>
        <v>2.7454867757915686E-2</v>
      </c>
      <c r="BH472" s="26">
        <v>72544</v>
      </c>
      <c r="BI472">
        <f t="shared" si="722"/>
        <v>247</v>
      </c>
      <c r="BJ472" s="4">
        <v>153948</v>
      </c>
      <c r="BK472">
        <f t="shared" si="723"/>
        <v>467</v>
      </c>
      <c r="BL472" s="4">
        <v>114283</v>
      </c>
      <c r="BM472">
        <f t="shared" si="761"/>
        <v>381</v>
      </c>
      <c r="BN472" s="4">
        <v>45332</v>
      </c>
      <c r="BO472">
        <f t="shared" si="762"/>
        <v>96</v>
      </c>
      <c r="BP472" s="4">
        <v>9342</v>
      </c>
      <c r="BQ472">
        <f t="shared" si="763"/>
        <v>17</v>
      </c>
      <c r="BR472" s="8">
        <v>32</v>
      </c>
      <c r="BS472" s="15">
        <f t="shared" si="764"/>
        <v>0</v>
      </c>
      <c r="BT472" s="8">
        <v>289</v>
      </c>
      <c r="BU472" s="15">
        <f t="shared" si="765"/>
        <v>0</v>
      </c>
      <c r="BV472" s="8">
        <v>1303</v>
      </c>
      <c r="BW472" s="15">
        <f t="shared" si="766"/>
        <v>3</v>
      </c>
      <c r="BX472" s="8">
        <v>3124</v>
      </c>
      <c r="BY472" s="15">
        <f t="shared" si="767"/>
        <v>2</v>
      </c>
      <c r="BZ472" s="13">
        <v>1735</v>
      </c>
      <c r="CA472" s="16">
        <f t="shared" si="768"/>
        <v>1</v>
      </c>
    </row>
    <row r="473" spans="1:79" x14ac:dyDescent="0.2">
      <c r="A473" s="1">
        <v>44370</v>
      </c>
      <c r="B473">
        <v>44371</v>
      </c>
      <c r="C473" s="4">
        <v>396526</v>
      </c>
      <c r="D473">
        <f t="shared" ref="D473:D536" si="776">IFERROR(C473-C472,"")</f>
        <v>1077</v>
      </c>
      <c r="E473" s="4">
        <v>6491</v>
      </c>
      <c r="F473">
        <f t="shared" ref="F473:F536" si="777">E473-E472</f>
        <v>8</v>
      </c>
      <c r="G473" s="4">
        <v>378954</v>
      </c>
      <c r="H473">
        <f t="shared" ref="H473:H536" si="778">G473-G472</f>
        <v>845</v>
      </c>
      <c r="I473">
        <f t="shared" si="775"/>
        <v>11081</v>
      </c>
      <c r="J473">
        <f t="shared" si="772"/>
        <v>224</v>
      </c>
      <c r="K473">
        <f t="shared" si="769"/>
        <v>1.6369670589066038E-2</v>
      </c>
      <c r="L473">
        <f t="shared" si="724"/>
        <v>0.95568512531334637</v>
      </c>
      <c r="M473">
        <f t="shared" si="725"/>
        <v>2.7945204097587547E-2</v>
      </c>
      <c r="N473">
        <f t="shared" si="726"/>
        <v>2.7160892350060273E-3</v>
      </c>
      <c r="O473">
        <f t="shared" si="770"/>
        <v>1.2324757356339548E-3</v>
      </c>
      <c r="P473">
        <f t="shared" si="727"/>
        <v>2.2298220892245499E-3</v>
      </c>
      <c r="Q473">
        <f t="shared" si="728"/>
        <v>2.0214782059380921E-2</v>
      </c>
      <c r="R473">
        <f t="shared" si="729"/>
        <v>99780.07045797685</v>
      </c>
      <c r="S473">
        <f t="shared" si="771"/>
        <v>1633.3668847508807</v>
      </c>
      <c r="T473">
        <f t="shared" si="730"/>
        <v>95358.329139406138</v>
      </c>
      <c r="U473">
        <f t="shared" si="731"/>
        <v>2788.3744338198289</v>
      </c>
      <c r="V473" s="4">
        <v>2912226</v>
      </c>
      <c r="W473">
        <f t="shared" si="732"/>
        <v>14117</v>
      </c>
      <c r="X473">
        <f t="shared" si="733"/>
        <v>-102</v>
      </c>
      <c r="Y473" s="20">
        <f t="shared" si="734"/>
        <v>732819.82888777042</v>
      </c>
      <c r="Z473" s="4">
        <v>2512150</v>
      </c>
      <c r="AA473">
        <f t="shared" si="735"/>
        <v>13040</v>
      </c>
      <c r="AB473" s="17">
        <f t="shared" si="736"/>
        <v>0.8626219256335188</v>
      </c>
      <c r="AC473" s="16">
        <f t="shared" si="737"/>
        <v>29</v>
      </c>
      <c r="AD473">
        <f t="shared" si="738"/>
        <v>400076</v>
      </c>
      <c r="AE473">
        <f t="shared" si="739"/>
        <v>1077</v>
      </c>
      <c r="AF473" s="17">
        <f t="shared" si="740"/>
        <v>0.13737807436648117</v>
      </c>
      <c r="AG473" s="16">
        <f t="shared" si="741"/>
        <v>-131</v>
      </c>
      <c r="AH473" s="20">
        <f t="shared" si="742"/>
        <v>7.6290996670680733E-2</v>
      </c>
      <c r="AI473" s="20">
        <f t="shared" si="743"/>
        <v>100673.37695017614</v>
      </c>
      <c r="AJ473" s="4">
        <v>10109</v>
      </c>
      <c r="AK473">
        <f t="shared" si="744"/>
        <v>180</v>
      </c>
      <c r="AL473">
        <f t="shared" si="745"/>
        <v>1.812871386846604E-2</v>
      </c>
      <c r="AM473" s="20">
        <f t="shared" si="746"/>
        <v>2543.7845998993457</v>
      </c>
      <c r="AN473" s="20">
        <f t="shared" si="747"/>
        <v>2.5493914648724171E-2</v>
      </c>
      <c r="AO473" s="4">
        <v>363</v>
      </c>
      <c r="AP473">
        <f t="shared" si="773"/>
        <v>-4</v>
      </c>
      <c r="AQ473">
        <f t="shared" si="774"/>
        <v>-1.0899182561307952E-2</v>
      </c>
      <c r="AR473" s="20">
        <f t="shared" si="748"/>
        <v>91.34373427277302</v>
      </c>
      <c r="AS473" s="4">
        <v>526</v>
      </c>
      <c r="AT473">
        <f t="shared" si="749"/>
        <v>49</v>
      </c>
      <c r="AU473">
        <f t="shared" si="750"/>
        <v>0.10272536687631018</v>
      </c>
      <c r="AV473" s="20">
        <f t="shared" si="751"/>
        <v>132.36034222445898</v>
      </c>
      <c r="AW473" s="30">
        <f t="shared" si="752"/>
        <v>1.3265208334384126E-3</v>
      </c>
      <c r="AX473" s="4">
        <v>83</v>
      </c>
      <c r="AY473">
        <f t="shared" si="753"/>
        <v>-1</v>
      </c>
      <c r="AZ473">
        <f t="shared" si="754"/>
        <v>-1.1904761904761862E-2</v>
      </c>
      <c r="BA473" s="20">
        <f t="shared" si="755"/>
        <v>20.885757423251132</v>
      </c>
      <c r="BB473" s="30">
        <f t="shared" si="756"/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 t="shared" si="757"/>
        <v>224</v>
      </c>
      <c r="BE473" s="30">
        <f t="shared" si="758"/>
        <v>2.0631850419084552E-2</v>
      </c>
      <c r="BF473" s="20">
        <f t="shared" si="759"/>
        <v>2788.3744338198289</v>
      </c>
      <c r="BG473" s="20">
        <f t="shared" si="760"/>
        <v>2.7945204097587547E-2</v>
      </c>
      <c r="BH473" s="26">
        <v>72755</v>
      </c>
      <c r="BI473">
        <f t="shared" ref="BI473:BI536" si="779">IFERROR((BH473-BH472), 0)</f>
        <v>211</v>
      </c>
      <c r="BJ473" s="4">
        <v>154394</v>
      </c>
      <c r="BK473">
        <f t="shared" ref="BK473:BK536" si="780">IFERROR((BJ473-BJ472),0)</f>
        <v>446</v>
      </c>
      <c r="BL473" s="4">
        <v>114608</v>
      </c>
      <c r="BM473">
        <f t="shared" si="761"/>
        <v>325</v>
      </c>
      <c r="BN473" s="4">
        <v>45420</v>
      </c>
      <c r="BO473">
        <f t="shared" si="762"/>
        <v>88</v>
      </c>
      <c r="BP473" s="4">
        <v>9349</v>
      </c>
      <c r="BQ473">
        <f t="shared" si="763"/>
        <v>7</v>
      </c>
      <c r="BR473" s="8">
        <v>32</v>
      </c>
      <c r="BS473" s="15">
        <f t="shared" si="764"/>
        <v>0</v>
      </c>
      <c r="BT473" s="8">
        <v>291</v>
      </c>
      <c r="BU473" s="15">
        <f t="shared" si="765"/>
        <v>2</v>
      </c>
      <c r="BV473" s="8">
        <v>1305</v>
      </c>
      <c r="BW473" s="15">
        <f t="shared" si="766"/>
        <v>2</v>
      </c>
      <c r="BX473" s="8">
        <v>3128</v>
      </c>
      <c r="BY473" s="15">
        <f t="shared" si="767"/>
        <v>4</v>
      </c>
      <c r="BZ473" s="13">
        <v>1735</v>
      </c>
      <c r="CA473" s="16">
        <f t="shared" si="768"/>
        <v>0</v>
      </c>
    </row>
    <row r="474" spans="1:79" x14ac:dyDescent="0.2">
      <c r="A474" s="1">
        <v>44371</v>
      </c>
      <c r="B474">
        <v>44372</v>
      </c>
      <c r="C474" s="4">
        <v>397727</v>
      </c>
      <c r="D474">
        <f t="shared" si="776"/>
        <v>1201</v>
      </c>
      <c r="E474" s="4">
        <v>6500</v>
      </c>
      <c r="F474">
        <f t="shared" si="777"/>
        <v>9</v>
      </c>
      <c r="G474" s="4">
        <v>379858</v>
      </c>
      <c r="H474">
        <f t="shared" si="778"/>
        <v>904</v>
      </c>
      <c r="I474">
        <f t="shared" si="775"/>
        <v>11369</v>
      </c>
      <c r="J474">
        <f t="shared" si="772"/>
        <v>288</v>
      </c>
      <c r="K474">
        <f t="shared" si="769"/>
        <v>1.634286834939544E-2</v>
      </c>
      <c r="L474">
        <f t="shared" ref="L474:L537" si="781">+IFERROR(G474/C474,"")</f>
        <v>0.95507219776379271</v>
      </c>
      <c r="M474">
        <f t="shared" ref="M474:M537" si="782">+IFERROR(I474/C474,"")</f>
        <v>2.8584933886811808E-2</v>
      </c>
      <c r="N474">
        <f t="shared" ref="N474:N537" si="783">+IFERROR(D474/C474,"")</f>
        <v>3.0196592134806035E-3</v>
      </c>
      <c r="O474">
        <f t="shared" si="770"/>
        <v>1.3846153846153845E-3</v>
      </c>
      <c r="P474">
        <f t="shared" ref="P474:P537" si="784">+IFERROR(H474/G474,"")</f>
        <v>2.3798366758104343E-3</v>
      </c>
      <c r="Q474">
        <f t="shared" ref="Q474:Q537" si="785">+IFERROR(J474/I474,"")</f>
        <v>2.533204327557393E-2</v>
      </c>
      <c r="R474">
        <f t="shared" ref="R474:R537" si="786">+IFERROR(C474/3.974,"")</f>
        <v>100082.28485153498</v>
      </c>
      <c r="S474">
        <f t="shared" si="771"/>
        <v>1635.6316054353294</v>
      </c>
      <c r="T474">
        <f t="shared" ref="T474:T537" si="787">+IFERROR(G474/3.974,"")</f>
        <v>95585.807750377455</v>
      </c>
      <c r="U474">
        <f t="shared" ref="U474:U537" si="788">+IFERROR(I474/3.974,"")</f>
        <v>2860.8454957221943</v>
      </c>
      <c r="V474" s="4">
        <v>2926173</v>
      </c>
      <c r="W474">
        <f t="shared" ref="W474:W537" si="789">V474-V473</f>
        <v>13947</v>
      </c>
      <c r="X474">
        <f t="shared" ref="X474:X537" si="790">IFERROR(W474-W473,0)</f>
        <v>-170</v>
      </c>
      <c r="Y474" s="20">
        <f t="shared" ref="Y474:Y537" si="791">IFERROR(V474/3.974,0)</f>
        <v>736329.39104177151</v>
      </c>
      <c r="Z474" s="4">
        <v>2524896</v>
      </c>
      <c r="AA474">
        <f t="shared" ref="AA474:AA537" si="792">Z474-Z473</f>
        <v>12746</v>
      </c>
      <c r="AB474" s="17">
        <f t="shared" ref="AB474:AB537" si="793">IFERROR(Z474/V474,0)</f>
        <v>0.86286627619077882</v>
      </c>
      <c r="AC474" s="16">
        <f t="shared" ref="AC474:AC537" si="794">IFERROR(AA474-AA473,0)</f>
        <v>-294</v>
      </c>
      <c r="AD474">
        <f t="shared" ref="AD474:AD537" si="795">V474-Z474</f>
        <v>401277</v>
      </c>
      <c r="AE474">
        <f t="shared" ref="AE474:AE537" si="796">AD474-AD473</f>
        <v>1201</v>
      </c>
      <c r="AF474" s="17">
        <f t="shared" ref="AF474:AF537" si="797">IFERROR(AD474/V474,0)</f>
        <v>0.13713372380922112</v>
      </c>
      <c r="AG474" s="16">
        <f t="shared" ref="AG474:AG537" si="798">IFERROR(AE474-AE473,0)</f>
        <v>124</v>
      </c>
      <c r="AH474" s="20">
        <f t="shared" ref="AH474:AH537" si="799">IFERROR(AE474/W474,0)</f>
        <v>8.6111708611170859E-2</v>
      </c>
      <c r="AI474" s="20">
        <f t="shared" ref="AI474:AI537" si="800">IFERROR(AD474/3.974,0)</f>
        <v>100975.59134373427</v>
      </c>
      <c r="AJ474" s="4">
        <v>10383</v>
      </c>
      <c r="AK474">
        <f t="shared" ref="AK474:AK537" si="801">AJ474-AJ473</f>
        <v>274</v>
      </c>
      <c r="AL474">
        <f t="shared" ref="AL474:AL537" si="802">IFERROR(AJ474/AJ473,0)-1</f>
        <v>2.7104560292808388E-2</v>
      </c>
      <c r="AM474" s="20">
        <f t="shared" ref="AM474:AM537" si="803">IFERROR(AJ474/3.974,0)</f>
        <v>2612.7327629592351</v>
      </c>
      <c r="AN474" s="20">
        <f t="shared" ref="AN474:AN537" si="804">IFERROR(AJ474/C474," ")</f>
        <v>2.6105846472580439E-2</v>
      </c>
      <c r="AO474" s="4">
        <v>365</v>
      </c>
      <c r="AP474">
        <f t="shared" si="773"/>
        <v>2</v>
      </c>
      <c r="AQ474">
        <f t="shared" si="774"/>
        <v>5.5096418732782926E-3</v>
      </c>
      <c r="AR474" s="20">
        <f t="shared" ref="AR474:AR537" si="805">IFERROR(AO474/3.974,0)</f>
        <v>91.847005535983897</v>
      </c>
      <c r="AS474" s="4">
        <v>530</v>
      </c>
      <c r="AT474">
        <f t="shared" ref="AT474:AT537" si="806">AS474-AS473</f>
        <v>4</v>
      </c>
      <c r="AU474">
        <f t="shared" ref="AU474:AU537" si="807">IFERROR(AS474/AS473,0)-1</f>
        <v>7.6045627376426506E-3</v>
      </c>
      <c r="AV474" s="20">
        <f t="shared" ref="AV474:AV537" si="808">IFERROR(AS474/3.974,0)</f>
        <v>133.36688475088073</v>
      </c>
      <c r="AW474" s="30">
        <f t="shared" ref="AW474:AW537" si="809">IFERROR(AS474/C474," ")</f>
        <v>1.3325723423353204E-3</v>
      </c>
      <c r="AX474" s="4">
        <v>91</v>
      </c>
      <c r="AY474">
        <f t="shared" ref="AY474:AY537" si="810">AX474-AX473</f>
        <v>8</v>
      </c>
      <c r="AZ474">
        <f t="shared" ref="AZ474:AZ537" si="811">IFERROR(AX474/AX473,0)-1</f>
        <v>9.6385542168674787E-2</v>
      </c>
      <c r="BA474" s="20">
        <f t="shared" ref="BA474:BA537" si="812">IFERROR(AX474/3.974,0)</f>
        <v>22.898842476094615</v>
      </c>
      <c r="BB474" s="30">
        <f t="shared" ref="BB474:BB537" si="813"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 t="shared" ref="BD474:BD537" si="814">IFERROR(BC474-BC473,0)</f>
        <v>288</v>
      </c>
      <c r="BE474" s="30">
        <f t="shared" ref="BE474:BE537" si="815">IFERROR(BC474/BC473,0)-1</f>
        <v>2.5990434076346824E-2</v>
      </c>
      <c r="BF474" s="20">
        <f t="shared" ref="BF474:BF537" si="816">IFERROR(BC474/3.974,0)</f>
        <v>2860.8454957221943</v>
      </c>
      <c r="BG474" s="20">
        <f t="shared" ref="BG474:BG537" si="817">IFERROR(BC474/C474," ")</f>
        <v>2.8584933886811808E-2</v>
      </c>
      <c r="BH474" s="26">
        <v>73021</v>
      </c>
      <c r="BI474">
        <f t="shared" si="779"/>
        <v>266</v>
      </c>
      <c r="BJ474" s="4">
        <v>154866</v>
      </c>
      <c r="BK474">
        <f t="shared" si="780"/>
        <v>472</v>
      </c>
      <c r="BL474" s="4">
        <v>114951</v>
      </c>
      <c r="BM474">
        <f t="shared" ref="BM474:BM537" si="818">IFERROR((BL474-BL473),0)</f>
        <v>343</v>
      </c>
      <c r="BN474" s="4">
        <v>45519</v>
      </c>
      <c r="BO474">
        <f t="shared" ref="BO474:BO537" si="819">IFERROR((BN474-BN473),0)</f>
        <v>99</v>
      </c>
      <c r="BP474" s="4">
        <v>9370</v>
      </c>
      <c r="BQ474">
        <f t="shared" ref="BQ474:BQ537" si="820">IFERROR((BP474-BP473),0)</f>
        <v>21</v>
      </c>
      <c r="BR474" s="8">
        <v>32</v>
      </c>
      <c r="BS474" s="15">
        <f t="shared" ref="BS474:BS537" si="821">IFERROR((BR474-BR473),0)</f>
        <v>0</v>
      </c>
      <c r="BT474" s="8">
        <v>292</v>
      </c>
      <c r="BU474" s="15">
        <f t="shared" ref="BU474:BU537" si="822">IFERROR((BT474-BT473),0)</f>
        <v>1</v>
      </c>
      <c r="BV474" s="8">
        <v>1306</v>
      </c>
      <c r="BW474" s="15">
        <f t="shared" ref="BW474:BW537" si="823">IFERROR((BV474-BV473),0)</f>
        <v>1</v>
      </c>
      <c r="BX474" s="8">
        <v>3133</v>
      </c>
      <c r="BY474" s="15">
        <f t="shared" ref="BY474:BY537" si="824">IFERROR((BX474-BX473),0)</f>
        <v>5</v>
      </c>
      <c r="BZ474" s="13">
        <v>1737</v>
      </c>
      <c r="CA474" s="16">
        <f t="shared" ref="CA474:CA537" si="825">IFERROR((BZ474-BZ473),0)</f>
        <v>2</v>
      </c>
    </row>
    <row r="475" spans="1:79" x14ac:dyDescent="0.2">
      <c r="A475" s="1">
        <v>44372</v>
      </c>
      <c r="B475">
        <v>44373</v>
      </c>
      <c r="C475" s="4">
        <v>398820</v>
      </c>
      <c r="D475">
        <f t="shared" si="776"/>
        <v>1093</v>
      </c>
      <c r="E475" s="4">
        <v>6505</v>
      </c>
      <c r="F475">
        <f t="shared" si="777"/>
        <v>5</v>
      </c>
      <c r="G475" s="4">
        <v>380662</v>
      </c>
      <c r="H475">
        <f t="shared" si="778"/>
        <v>804</v>
      </c>
      <c r="I475">
        <f t="shared" si="775"/>
        <v>11653</v>
      </c>
      <c r="J475">
        <f t="shared" si="772"/>
        <v>284</v>
      </c>
      <c r="K475">
        <f t="shared" si="769"/>
        <v>1.6310616318138509E-2</v>
      </c>
      <c r="L475">
        <f t="shared" si="781"/>
        <v>0.9544706885311669</v>
      </c>
      <c r="M475">
        <f t="shared" si="782"/>
        <v>2.921869515069455E-2</v>
      </c>
      <c r="N475">
        <f t="shared" si="783"/>
        <v>2.7405847249385687E-3</v>
      </c>
      <c r="O475">
        <f t="shared" si="770"/>
        <v>7.6863950807071484E-4</v>
      </c>
      <c r="P475">
        <f t="shared" si="784"/>
        <v>2.1121099558138192E-3</v>
      </c>
      <c r="Q475">
        <f t="shared" si="785"/>
        <v>2.4371406504762723E-2</v>
      </c>
      <c r="R475">
        <f t="shared" si="786"/>
        <v>100357.32259687972</v>
      </c>
      <c r="S475">
        <f t="shared" si="771"/>
        <v>1636.8897835933567</v>
      </c>
      <c r="T475">
        <f t="shared" si="787"/>
        <v>95788.122798188226</v>
      </c>
      <c r="U475">
        <f t="shared" si="788"/>
        <v>2932.3100150981377</v>
      </c>
      <c r="V475" s="4">
        <v>2938877</v>
      </c>
      <c r="W475">
        <f t="shared" si="789"/>
        <v>12704</v>
      </c>
      <c r="X475">
        <f t="shared" si="790"/>
        <v>-1243</v>
      </c>
      <c r="Y475" s="20">
        <f t="shared" si="791"/>
        <v>739526.17010568688</v>
      </c>
      <c r="Z475" s="4">
        <v>2536507</v>
      </c>
      <c r="AA475">
        <f t="shared" si="792"/>
        <v>11611</v>
      </c>
      <c r="AB475" s="17">
        <f t="shared" si="793"/>
        <v>0.86308715880249498</v>
      </c>
      <c r="AC475" s="16">
        <f t="shared" si="794"/>
        <v>-1135</v>
      </c>
      <c r="AD475">
        <f t="shared" si="795"/>
        <v>402370</v>
      </c>
      <c r="AE475">
        <f t="shared" si="796"/>
        <v>1093</v>
      </c>
      <c r="AF475" s="17">
        <f t="shared" si="797"/>
        <v>0.13691284119750502</v>
      </c>
      <c r="AG475" s="16">
        <f t="shared" si="798"/>
        <v>-108</v>
      </c>
      <c r="AH475" s="20">
        <f t="shared" si="799"/>
        <v>8.6035894206549113E-2</v>
      </c>
      <c r="AI475" s="20">
        <f t="shared" si="800"/>
        <v>101250.62908907901</v>
      </c>
      <c r="AJ475" s="4">
        <v>10680</v>
      </c>
      <c r="AK475">
        <f t="shared" si="801"/>
        <v>297</v>
      </c>
      <c r="AL475">
        <f t="shared" si="802"/>
        <v>2.8604449581046021E-2</v>
      </c>
      <c r="AM475" s="20">
        <f t="shared" si="803"/>
        <v>2687.468545546049</v>
      </c>
      <c r="AN475" s="20">
        <f t="shared" si="804"/>
        <v>2.6778998044230479E-2</v>
      </c>
      <c r="AO475" s="4">
        <v>365</v>
      </c>
      <c r="AP475">
        <f t="shared" si="773"/>
        <v>0</v>
      </c>
      <c r="AQ475">
        <f t="shared" si="774"/>
        <v>0</v>
      </c>
      <c r="AR475" s="20">
        <f t="shared" si="805"/>
        <v>91.847005535983897</v>
      </c>
      <c r="AS475" s="4">
        <v>513</v>
      </c>
      <c r="AT475">
        <f t="shared" si="806"/>
        <v>-17</v>
      </c>
      <c r="AU475">
        <f t="shared" si="807"/>
        <v>-3.20754716981132E-2</v>
      </c>
      <c r="AV475" s="20">
        <f t="shared" si="808"/>
        <v>129.0890790135883</v>
      </c>
      <c r="AW475" s="30">
        <f t="shared" si="809"/>
        <v>1.2862945689784866E-3</v>
      </c>
      <c r="AX475" s="4">
        <v>95</v>
      </c>
      <c r="AY475">
        <f t="shared" si="810"/>
        <v>4</v>
      </c>
      <c r="AZ475">
        <f t="shared" si="811"/>
        <v>4.3956043956044022E-2</v>
      </c>
      <c r="BA475" s="20">
        <f t="shared" si="812"/>
        <v>23.905385002516354</v>
      </c>
      <c r="BB475" s="30">
        <f t="shared" si="813"/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 t="shared" si="814"/>
        <v>284</v>
      </c>
      <c r="BE475" s="30">
        <f t="shared" si="815"/>
        <v>2.4980209341191051E-2</v>
      </c>
      <c r="BF475" s="20">
        <f t="shared" si="816"/>
        <v>2932.3100150981377</v>
      </c>
      <c r="BG475" s="20">
        <f t="shared" si="817"/>
        <v>2.921869515069455E-2</v>
      </c>
      <c r="BH475" s="26">
        <v>73276</v>
      </c>
      <c r="BI475">
        <f t="shared" si="779"/>
        <v>255</v>
      </c>
      <c r="BJ475" s="4">
        <v>155294</v>
      </c>
      <c r="BK475">
        <f t="shared" si="780"/>
        <v>428</v>
      </c>
      <c r="BL475" s="4">
        <v>115250</v>
      </c>
      <c r="BM475">
        <f t="shared" si="818"/>
        <v>299</v>
      </c>
      <c r="BN475" s="4">
        <v>45613</v>
      </c>
      <c r="BO475">
        <f t="shared" si="819"/>
        <v>94</v>
      </c>
      <c r="BP475" s="4">
        <v>9387</v>
      </c>
      <c r="BQ475">
        <f t="shared" si="820"/>
        <v>17</v>
      </c>
      <c r="BR475" s="8">
        <v>32</v>
      </c>
      <c r="BS475" s="15">
        <f t="shared" si="821"/>
        <v>0</v>
      </c>
      <c r="BT475" s="8">
        <v>292</v>
      </c>
      <c r="BU475" s="15">
        <f t="shared" si="822"/>
        <v>0</v>
      </c>
      <c r="BV475" s="8">
        <v>1308</v>
      </c>
      <c r="BW475" s="15">
        <f t="shared" si="823"/>
        <v>2</v>
      </c>
      <c r="BX475" s="8">
        <v>3136</v>
      </c>
      <c r="BY475" s="15">
        <f t="shared" si="824"/>
        <v>3</v>
      </c>
      <c r="BZ475" s="13">
        <v>1737</v>
      </c>
      <c r="CA475" s="16">
        <f t="shared" si="825"/>
        <v>0</v>
      </c>
    </row>
    <row r="476" spans="1:79" x14ac:dyDescent="0.2">
      <c r="A476" s="1">
        <v>44373</v>
      </c>
      <c r="B476">
        <v>44374</v>
      </c>
      <c r="C476" s="4">
        <v>399877</v>
      </c>
      <c r="D476">
        <f t="shared" si="776"/>
        <v>1057</v>
      </c>
      <c r="E476" s="4">
        <v>6514</v>
      </c>
      <c r="F476">
        <f t="shared" si="777"/>
        <v>9</v>
      </c>
      <c r="G476" s="4">
        <v>381549</v>
      </c>
      <c r="H476">
        <f t="shared" si="778"/>
        <v>887</v>
      </c>
      <c r="I476">
        <f t="shared" si="775"/>
        <v>11814</v>
      </c>
      <c r="J476">
        <f t="shared" si="772"/>
        <v>161</v>
      </c>
      <c r="K476">
        <f t="shared" si="769"/>
        <v>1.6290009177822182E-2</v>
      </c>
      <c r="L476">
        <f t="shared" si="781"/>
        <v>0.95416590601609996</v>
      </c>
      <c r="M476">
        <f t="shared" si="782"/>
        <v>2.9544084806077869E-2</v>
      </c>
      <c r="N476">
        <f t="shared" si="783"/>
        <v>2.6433128186917477E-3</v>
      </c>
      <c r="O476">
        <f t="shared" si="770"/>
        <v>1.3816395455941051E-3</v>
      </c>
      <c r="P476">
        <f t="shared" si="784"/>
        <v>2.3247341756890989E-3</v>
      </c>
      <c r="Q476">
        <f t="shared" si="785"/>
        <v>1.3627899102759439E-2</v>
      </c>
      <c r="R476">
        <f t="shared" si="786"/>
        <v>100623.30145948665</v>
      </c>
      <c r="S476">
        <f t="shared" si="771"/>
        <v>1639.1545042778057</v>
      </c>
      <c r="T476">
        <f t="shared" si="787"/>
        <v>96011.323603422235</v>
      </c>
      <c r="U476">
        <f t="shared" si="788"/>
        <v>2972.8233517866129</v>
      </c>
      <c r="V476" s="4">
        <v>2952703</v>
      </c>
      <c r="W476">
        <f t="shared" si="789"/>
        <v>13826</v>
      </c>
      <c r="X476">
        <f t="shared" si="790"/>
        <v>1122</v>
      </c>
      <c r="Y476" s="20">
        <f t="shared" si="791"/>
        <v>743005.28434826364</v>
      </c>
      <c r="Z476" s="4">
        <v>2549276</v>
      </c>
      <c r="AA476">
        <f t="shared" si="792"/>
        <v>12769</v>
      </c>
      <c r="AB476" s="17">
        <f t="shared" si="793"/>
        <v>0.86337027462633387</v>
      </c>
      <c r="AC476" s="16">
        <f t="shared" si="794"/>
        <v>1158</v>
      </c>
      <c r="AD476">
        <f t="shared" si="795"/>
        <v>403427</v>
      </c>
      <c r="AE476">
        <f t="shared" si="796"/>
        <v>1057</v>
      </c>
      <c r="AF476" s="17">
        <f t="shared" si="797"/>
        <v>0.13662972537366611</v>
      </c>
      <c r="AG476" s="16">
        <f t="shared" si="798"/>
        <v>-36</v>
      </c>
      <c r="AH476" s="20">
        <f t="shared" si="799"/>
        <v>7.6450166353247501E-2</v>
      </c>
      <c r="AI476" s="20">
        <f t="shared" si="800"/>
        <v>101516.60795168596</v>
      </c>
      <c r="AJ476" s="4">
        <v>10805</v>
      </c>
      <c r="AK476">
        <f t="shared" si="801"/>
        <v>125</v>
      </c>
      <c r="AL476">
        <f t="shared" si="802"/>
        <v>1.1704119850187267E-2</v>
      </c>
      <c r="AM476" s="20">
        <f t="shared" si="803"/>
        <v>2718.9229994967286</v>
      </c>
      <c r="AN476" s="20">
        <f t="shared" si="804"/>
        <v>2.702080889873636E-2</v>
      </c>
      <c r="AO476" s="4">
        <v>359</v>
      </c>
      <c r="AP476">
        <f t="shared" si="773"/>
        <v>-6</v>
      </c>
      <c r="AQ476">
        <f t="shared" si="774"/>
        <v>-1.6438356164383605E-2</v>
      </c>
      <c r="AR476" s="20">
        <f t="shared" si="805"/>
        <v>90.33719174635128</v>
      </c>
      <c r="AS476" s="4">
        <v>548</v>
      </c>
      <c r="AT476">
        <f t="shared" si="806"/>
        <v>35</v>
      </c>
      <c r="AU476">
        <f t="shared" si="807"/>
        <v>6.8226120857699746E-2</v>
      </c>
      <c r="AV476" s="20">
        <f t="shared" si="808"/>
        <v>137.89632611977856</v>
      </c>
      <c r="AW476" s="30">
        <f t="shared" si="809"/>
        <v>1.3704214045819089E-3</v>
      </c>
      <c r="AX476" s="4">
        <v>102</v>
      </c>
      <c r="AY476">
        <f t="shared" si="810"/>
        <v>7</v>
      </c>
      <c r="AZ476">
        <f t="shared" si="811"/>
        <v>7.3684210526315796E-2</v>
      </c>
      <c r="BA476" s="20">
        <f t="shared" si="812"/>
        <v>25.666834423754402</v>
      </c>
      <c r="BB476" s="30">
        <f t="shared" si="813"/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 t="shared" si="814"/>
        <v>161</v>
      </c>
      <c r="BE476" s="30">
        <f t="shared" si="815"/>
        <v>1.3816184673474563E-2</v>
      </c>
      <c r="BF476" s="20">
        <f t="shared" si="816"/>
        <v>2972.8233517866129</v>
      </c>
      <c r="BG476" s="20">
        <f t="shared" si="817"/>
        <v>2.9544084806077869E-2</v>
      </c>
      <c r="BH476" s="26">
        <v>73500</v>
      </c>
      <c r="BI476">
        <f t="shared" si="779"/>
        <v>224</v>
      </c>
      <c r="BJ476" s="4">
        <v>155717</v>
      </c>
      <c r="BK476">
        <f t="shared" si="780"/>
        <v>423</v>
      </c>
      <c r="BL476" s="4">
        <v>115554</v>
      </c>
      <c r="BM476">
        <f t="shared" si="818"/>
        <v>304</v>
      </c>
      <c r="BN476" s="4">
        <v>45703</v>
      </c>
      <c r="BO476">
        <f t="shared" si="819"/>
        <v>90</v>
      </c>
      <c r="BP476" s="4">
        <v>9403</v>
      </c>
      <c r="BQ476">
        <f t="shared" si="820"/>
        <v>16</v>
      </c>
      <c r="BR476" s="8">
        <v>32</v>
      </c>
      <c r="BS476" s="15">
        <f t="shared" si="821"/>
        <v>0</v>
      </c>
      <c r="BT476" s="8">
        <v>292</v>
      </c>
      <c r="BU476" s="15">
        <f t="shared" si="822"/>
        <v>0</v>
      </c>
      <c r="BV476" s="8">
        <v>1311</v>
      </c>
      <c r="BW476" s="15">
        <f t="shared" si="823"/>
        <v>3</v>
      </c>
      <c r="BX476" s="8">
        <v>3139</v>
      </c>
      <c r="BY476" s="15">
        <f t="shared" si="824"/>
        <v>3</v>
      </c>
      <c r="BZ476" s="13">
        <v>1740</v>
      </c>
      <c r="CA476" s="16">
        <f t="shared" si="825"/>
        <v>3</v>
      </c>
    </row>
    <row r="477" spans="1:79" x14ac:dyDescent="0.2">
      <c r="A477" s="1">
        <v>44374</v>
      </c>
      <c r="B477">
        <v>44375</v>
      </c>
      <c r="C477" s="4">
        <v>400666</v>
      </c>
      <c r="D477">
        <f t="shared" si="776"/>
        <v>789</v>
      </c>
      <c r="E477" s="4">
        <v>6524</v>
      </c>
      <c r="F477">
        <f t="shared" si="777"/>
        <v>10</v>
      </c>
      <c r="G477" s="4">
        <v>382154</v>
      </c>
      <c r="H477">
        <f t="shared" si="778"/>
        <v>605</v>
      </c>
      <c r="I477">
        <f t="shared" si="775"/>
        <v>11988</v>
      </c>
      <c r="J477">
        <f t="shared" si="772"/>
        <v>174</v>
      </c>
      <c r="K477">
        <f t="shared" si="769"/>
        <v>1.6282888989831931E-2</v>
      </c>
      <c r="L477">
        <f t="shared" si="781"/>
        <v>0.95379692811468908</v>
      </c>
      <c r="M477">
        <f t="shared" si="782"/>
        <v>2.9920182895479028E-2</v>
      </c>
      <c r="N477">
        <f t="shared" si="783"/>
        <v>1.9692212466243704E-3</v>
      </c>
      <c r="O477">
        <f t="shared" si="770"/>
        <v>1.5328019619865114E-3</v>
      </c>
      <c r="P477">
        <f t="shared" si="784"/>
        <v>1.5831314077570822E-3</v>
      </c>
      <c r="Q477">
        <f t="shared" si="785"/>
        <v>1.4514514514514515E-2</v>
      </c>
      <c r="R477">
        <f t="shared" si="786"/>
        <v>100821.84197282334</v>
      </c>
      <c r="S477">
        <f t="shared" si="771"/>
        <v>1641.67086059386</v>
      </c>
      <c r="T477">
        <f t="shared" si="787"/>
        <v>96163.563160543534</v>
      </c>
      <c r="U477">
        <f t="shared" si="788"/>
        <v>3016.6079516859586</v>
      </c>
      <c r="V477" s="4">
        <v>2962169</v>
      </c>
      <c r="W477">
        <f t="shared" si="789"/>
        <v>9466</v>
      </c>
      <c r="X477">
        <f t="shared" si="790"/>
        <v>-4360</v>
      </c>
      <c r="Y477" s="20">
        <f t="shared" si="791"/>
        <v>745387.26723704068</v>
      </c>
      <c r="Z477" s="4">
        <v>2557953</v>
      </c>
      <c r="AA477">
        <f t="shared" si="792"/>
        <v>8677</v>
      </c>
      <c r="AB477" s="17">
        <f t="shared" si="793"/>
        <v>0.8635405339803367</v>
      </c>
      <c r="AC477" s="16">
        <f t="shared" si="794"/>
        <v>-4092</v>
      </c>
      <c r="AD477">
        <f t="shared" si="795"/>
        <v>404216</v>
      </c>
      <c r="AE477">
        <f t="shared" si="796"/>
        <v>789</v>
      </c>
      <c r="AF477" s="17">
        <f t="shared" si="797"/>
        <v>0.1364594660196633</v>
      </c>
      <c r="AG477" s="16">
        <f t="shared" si="798"/>
        <v>-268</v>
      </c>
      <c r="AH477" s="20">
        <f t="shared" si="799"/>
        <v>8.3350940207056828E-2</v>
      </c>
      <c r="AI477" s="20">
        <f t="shared" si="800"/>
        <v>101715.14846502265</v>
      </c>
      <c r="AJ477" s="4">
        <v>10929</v>
      </c>
      <c r="AK477">
        <f t="shared" si="801"/>
        <v>124</v>
      </c>
      <c r="AL477">
        <f t="shared" si="802"/>
        <v>1.1476168440536894E-2</v>
      </c>
      <c r="AM477" s="20">
        <f t="shared" si="803"/>
        <v>2750.1258178158027</v>
      </c>
      <c r="AN477" s="20">
        <f t="shared" si="804"/>
        <v>2.7277083655713238E-2</v>
      </c>
      <c r="AO477" s="4">
        <v>378</v>
      </c>
      <c r="AP477">
        <f t="shared" si="773"/>
        <v>19</v>
      </c>
      <c r="AQ477">
        <f t="shared" si="774"/>
        <v>5.2924791086351064E-2</v>
      </c>
      <c r="AR477" s="20">
        <f t="shared" si="805"/>
        <v>95.118268746854554</v>
      </c>
      <c r="AS477" s="4">
        <v>579</v>
      </c>
      <c r="AT477">
        <f t="shared" si="806"/>
        <v>31</v>
      </c>
      <c r="AU477">
        <f t="shared" si="807"/>
        <v>5.65693430656935E-2</v>
      </c>
      <c r="AV477" s="20">
        <f t="shared" si="808"/>
        <v>145.69703069954704</v>
      </c>
      <c r="AW477" s="30">
        <f t="shared" si="809"/>
        <v>1.4450939186254886E-3</v>
      </c>
      <c r="AX477" s="4">
        <v>102</v>
      </c>
      <c r="AY477">
        <f t="shared" si="810"/>
        <v>0</v>
      </c>
      <c r="AZ477">
        <f t="shared" si="811"/>
        <v>0</v>
      </c>
      <c r="BA477" s="20">
        <f t="shared" si="812"/>
        <v>25.666834423754402</v>
      </c>
      <c r="BB477" s="30">
        <f t="shared" si="813"/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 t="shared" si="814"/>
        <v>174</v>
      </c>
      <c r="BE477" s="30">
        <f t="shared" si="815"/>
        <v>1.472828847130514E-2</v>
      </c>
      <c r="BF477" s="20">
        <f t="shared" si="816"/>
        <v>3016.6079516859586</v>
      </c>
      <c r="BG477" s="20">
        <f t="shared" si="817"/>
        <v>2.9920182895479028E-2</v>
      </c>
      <c r="BH477" s="26">
        <v>73663</v>
      </c>
      <c r="BI477">
        <f t="shared" si="779"/>
        <v>163</v>
      </c>
      <c r="BJ477" s="4">
        <v>156048</v>
      </c>
      <c r="BK477">
        <f t="shared" si="780"/>
        <v>331</v>
      </c>
      <c r="BL477" s="4">
        <v>115772</v>
      </c>
      <c r="BM477">
        <f t="shared" si="818"/>
        <v>218</v>
      </c>
      <c r="BN477" s="4">
        <v>45761</v>
      </c>
      <c r="BO477">
        <f t="shared" si="819"/>
        <v>58</v>
      </c>
      <c r="BP477" s="4">
        <v>9422</v>
      </c>
      <c r="BQ477">
        <f t="shared" si="820"/>
        <v>19</v>
      </c>
      <c r="BR477" s="8">
        <v>32</v>
      </c>
      <c r="BS477" s="15">
        <f t="shared" si="821"/>
        <v>0</v>
      </c>
      <c r="BT477" s="8">
        <v>292</v>
      </c>
      <c r="BU477" s="15">
        <f t="shared" si="822"/>
        <v>0</v>
      </c>
      <c r="BV477" s="8">
        <v>1316</v>
      </c>
      <c r="BW477" s="15">
        <f t="shared" si="823"/>
        <v>5</v>
      </c>
      <c r="BX477" s="8">
        <v>3141</v>
      </c>
      <c r="BY477" s="15">
        <f t="shared" si="824"/>
        <v>2</v>
      </c>
      <c r="BZ477" s="13">
        <v>1743</v>
      </c>
      <c r="CA477" s="16">
        <f t="shared" si="825"/>
        <v>3</v>
      </c>
    </row>
    <row r="478" spans="1:79" x14ac:dyDescent="0.2">
      <c r="A478" s="1">
        <v>44375</v>
      </c>
      <c r="B478">
        <v>44376</v>
      </c>
      <c r="C478" s="4">
        <v>401332</v>
      </c>
      <c r="D478">
        <f t="shared" si="776"/>
        <v>666</v>
      </c>
      <c r="E478" s="4">
        <v>6529</v>
      </c>
      <c r="F478">
        <f t="shared" si="777"/>
        <v>5</v>
      </c>
      <c r="G478" s="4">
        <v>382671</v>
      </c>
      <c r="H478">
        <f t="shared" si="778"/>
        <v>517</v>
      </c>
      <c r="I478">
        <f t="shared" si="775"/>
        <v>12132</v>
      </c>
      <c r="J478">
        <f t="shared" si="772"/>
        <v>144</v>
      </c>
      <c r="K478">
        <f t="shared" si="769"/>
        <v>1.6268326472845426E-2</v>
      </c>
      <c r="L478">
        <f t="shared" si="781"/>
        <v>0.95350233721706712</v>
      </c>
      <c r="M478">
        <f t="shared" si="782"/>
        <v>3.022933631008741E-2</v>
      </c>
      <c r="N478">
        <f t="shared" si="783"/>
        <v>1.6594739517407035E-3</v>
      </c>
      <c r="O478">
        <f t="shared" si="770"/>
        <v>7.6581406034614797E-4</v>
      </c>
      <c r="P478">
        <f t="shared" si="784"/>
        <v>1.3510299970470718E-3</v>
      </c>
      <c r="Q478">
        <f t="shared" si="785"/>
        <v>1.1869436201780416E-2</v>
      </c>
      <c r="R478">
        <f t="shared" si="786"/>
        <v>100989.43130347256</v>
      </c>
      <c r="S478">
        <f t="shared" si="771"/>
        <v>1642.9290387518872</v>
      </c>
      <c r="T478">
        <f t="shared" si="787"/>
        <v>96293.658782083541</v>
      </c>
      <c r="U478">
        <f t="shared" si="788"/>
        <v>3052.8434826371413</v>
      </c>
      <c r="V478" s="4">
        <v>2969611</v>
      </c>
      <c r="W478">
        <f t="shared" si="789"/>
        <v>7442</v>
      </c>
      <c r="X478">
        <f t="shared" si="790"/>
        <v>-2024</v>
      </c>
      <c r="Y478" s="20">
        <f t="shared" si="791"/>
        <v>747259.93960744841</v>
      </c>
      <c r="Z478" s="4">
        <v>2564729</v>
      </c>
      <c r="AA478">
        <f t="shared" si="792"/>
        <v>6776</v>
      </c>
      <c r="AB478" s="17">
        <f t="shared" si="793"/>
        <v>0.86365823671854669</v>
      </c>
      <c r="AC478" s="16">
        <f t="shared" si="794"/>
        <v>-1901</v>
      </c>
      <c r="AD478">
        <f t="shared" si="795"/>
        <v>404882</v>
      </c>
      <c r="AE478">
        <f t="shared" si="796"/>
        <v>666</v>
      </c>
      <c r="AF478" s="17">
        <f t="shared" si="797"/>
        <v>0.13634176328145337</v>
      </c>
      <c r="AG478" s="16">
        <f t="shared" si="798"/>
        <v>-123</v>
      </c>
      <c r="AH478" s="20">
        <f t="shared" si="799"/>
        <v>8.949207202364956E-2</v>
      </c>
      <c r="AI478" s="20">
        <f t="shared" si="800"/>
        <v>101882.73779567186</v>
      </c>
      <c r="AJ478" s="4">
        <v>11080</v>
      </c>
      <c r="AK478">
        <f t="shared" si="801"/>
        <v>151</v>
      </c>
      <c r="AL478">
        <f t="shared" si="802"/>
        <v>1.3816451642419292E-2</v>
      </c>
      <c r="AM478" s="20">
        <f t="shared" si="803"/>
        <v>2788.1227981882234</v>
      </c>
      <c r="AN478" s="20">
        <f t="shared" si="804"/>
        <v>2.7608065143073564E-2</v>
      </c>
      <c r="AO478" s="4">
        <v>376</v>
      </c>
      <c r="AP478">
        <f t="shared" si="773"/>
        <v>-2</v>
      </c>
      <c r="AQ478">
        <f t="shared" si="774"/>
        <v>-5.2910052910053462E-3</v>
      </c>
      <c r="AR478" s="20">
        <f t="shared" si="805"/>
        <v>94.614997483643677</v>
      </c>
      <c r="AS478" s="4">
        <v>573</v>
      </c>
      <c r="AT478">
        <f t="shared" si="806"/>
        <v>-6</v>
      </c>
      <c r="AU478">
        <f t="shared" si="807"/>
        <v>-1.0362694300518172E-2</v>
      </c>
      <c r="AV478" s="20">
        <f t="shared" si="808"/>
        <v>144.18721690991444</v>
      </c>
      <c r="AW478" s="30">
        <f t="shared" si="809"/>
        <v>1.4277456071282628E-3</v>
      </c>
      <c r="AX478" s="4">
        <v>103</v>
      </c>
      <c r="AY478">
        <f t="shared" si="810"/>
        <v>1</v>
      </c>
      <c r="AZ478">
        <f t="shared" si="811"/>
        <v>9.8039215686274161E-3</v>
      </c>
      <c r="BA478" s="20">
        <f t="shared" si="812"/>
        <v>25.918470055359837</v>
      </c>
      <c r="BB478" s="30">
        <f t="shared" si="813"/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 t="shared" si="814"/>
        <v>144</v>
      </c>
      <c r="BE478" s="30">
        <f t="shared" si="815"/>
        <v>1.2012012012011963E-2</v>
      </c>
      <c r="BF478" s="20">
        <f t="shared" si="816"/>
        <v>3052.8434826371413</v>
      </c>
      <c r="BG478" s="20">
        <f t="shared" si="817"/>
        <v>3.022933631008741E-2</v>
      </c>
      <c r="BH478" s="26">
        <v>73869</v>
      </c>
      <c r="BI478">
        <f t="shared" si="779"/>
        <v>206</v>
      </c>
      <c r="BJ478" s="4">
        <v>156288</v>
      </c>
      <c r="BK478">
        <f t="shared" si="780"/>
        <v>240</v>
      </c>
      <c r="BL478" s="4">
        <v>115943</v>
      </c>
      <c r="BM478">
        <f t="shared" si="818"/>
        <v>171</v>
      </c>
      <c r="BN478" s="4">
        <v>45800</v>
      </c>
      <c r="BO478">
        <f t="shared" si="819"/>
        <v>39</v>
      </c>
      <c r="BP478" s="4">
        <v>9432</v>
      </c>
      <c r="BQ478">
        <f t="shared" si="820"/>
        <v>10</v>
      </c>
      <c r="BR478" s="8">
        <v>32</v>
      </c>
      <c r="BS478" s="15">
        <f t="shared" si="821"/>
        <v>0</v>
      </c>
      <c r="BT478" s="8">
        <v>293</v>
      </c>
      <c r="BU478" s="15">
        <f t="shared" si="822"/>
        <v>1</v>
      </c>
      <c r="BV478" s="8">
        <v>1318</v>
      </c>
      <c r="BW478" s="15">
        <f t="shared" si="823"/>
        <v>2</v>
      </c>
      <c r="BX478" s="8">
        <v>3143</v>
      </c>
      <c r="BY478" s="15">
        <f t="shared" si="824"/>
        <v>2</v>
      </c>
      <c r="BZ478" s="13">
        <v>1743</v>
      </c>
      <c r="CA478" s="16">
        <f t="shared" si="825"/>
        <v>0</v>
      </c>
    </row>
    <row r="479" spans="1:79" x14ac:dyDescent="0.2">
      <c r="A479" s="1">
        <v>44376</v>
      </c>
      <c r="B479">
        <v>44377</v>
      </c>
      <c r="C479" s="4">
        <v>402581</v>
      </c>
      <c r="D479">
        <f t="shared" si="776"/>
        <v>1249</v>
      </c>
      <c r="E479" s="4">
        <v>6536</v>
      </c>
      <c r="F479">
        <f t="shared" si="777"/>
        <v>7</v>
      </c>
      <c r="G479" s="4">
        <v>383656</v>
      </c>
      <c r="H479">
        <f t="shared" si="778"/>
        <v>985</v>
      </c>
      <c r="I479">
        <f t="shared" si="775"/>
        <v>12389</v>
      </c>
      <c r="J479">
        <f t="shared" si="772"/>
        <v>257</v>
      </c>
      <c r="K479">
        <f t="shared" ref="K479:K542" si="826">+IFERROR(E479/C479,"")</f>
        <v>1.6235242100347509E-2</v>
      </c>
      <c r="L479">
        <f t="shared" si="781"/>
        <v>0.95299082669077773</v>
      </c>
      <c r="M479">
        <f t="shared" si="782"/>
        <v>3.0773931208874734E-2</v>
      </c>
      <c r="N479">
        <f t="shared" si="783"/>
        <v>3.1024812398001891E-3</v>
      </c>
      <c r="O479">
        <f t="shared" ref="O479:O542" si="827">+IFERROR(F479/E479,"")</f>
        <v>1.0709914320685434E-3</v>
      </c>
      <c r="P479">
        <f t="shared" si="784"/>
        <v>2.5674041328690284E-3</v>
      </c>
      <c r="Q479">
        <f t="shared" si="785"/>
        <v>2.0744208572120431E-2</v>
      </c>
      <c r="R479">
        <f t="shared" si="786"/>
        <v>101303.72420734775</v>
      </c>
      <c r="S479">
        <f t="shared" ref="S479:S542" si="828">+IFERROR(E479/3.974,"")</f>
        <v>1644.6904881731252</v>
      </c>
      <c r="T479">
        <f t="shared" si="787"/>
        <v>96541.519879214888</v>
      </c>
      <c r="U479">
        <f t="shared" si="788"/>
        <v>3117.5138399597381</v>
      </c>
      <c r="V479" s="4">
        <v>2983855</v>
      </c>
      <c r="W479">
        <f t="shared" si="789"/>
        <v>14244</v>
      </c>
      <c r="X479">
        <f t="shared" si="790"/>
        <v>6802</v>
      </c>
      <c r="Y479" s="20">
        <f t="shared" si="791"/>
        <v>750844.23754403624</v>
      </c>
      <c r="Z479" s="4">
        <v>2577724</v>
      </c>
      <c r="AA479">
        <f t="shared" si="792"/>
        <v>12995</v>
      </c>
      <c r="AB479" s="17">
        <f t="shared" si="793"/>
        <v>0.86389050406269741</v>
      </c>
      <c r="AC479" s="16">
        <f t="shared" si="794"/>
        <v>6219</v>
      </c>
      <c r="AD479">
        <f t="shared" si="795"/>
        <v>406131</v>
      </c>
      <c r="AE479">
        <f t="shared" si="796"/>
        <v>1249</v>
      </c>
      <c r="AF479" s="17">
        <f t="shared" si="797"/>
        <v>0.13610949593730259</v>
      </c>
      <c r="AG479" s="16">
        <f t="shared" si="798"/>
        <v>583</v>
      </c>
      <c r="AH479" s="20">
        <f t="shared" si="799"/>
        <v>8.7686043246279141E-2</v>
      </c>
      <c r="AI479" s="20">
        <f t="shared" si="800"/>
        <v>102197.03069954705</v>
      </c>
      <c r="AJ479" s="4">
        <v>11341</v>
      </c>
      <c r="AK479">
        <f t="shared" si="801"/>
        <v>261</v>
      </c>
      <c r="AL479">
        <f t="shared" si="802"/>
        <v>2.3555956678700252E-2</v>
      </c>
      <c r="AM479" s="20">
        <f t="shared" si="803"/>
        <v>2853.7996980372418</v>
      </c>
      <c r="AN479" s="20">
        <f t="shared" si="804"/>
        <v>2.8170728375159285E-2</v>
      </c>
      <c r="AO479" s="4">
        <v>365</v>
      </c>
      <c r="AP479">
        <f t="shared" si="773"/>
        <v>-11</v>
      </c>
      <c r="AQ479">
        <f t="shared" si="774"/>
        <v>-2.9255319148936199E-2</v>
      </c>
      <c r="AR479" s="20">
        <f t="shared" si="805"/>
        <v>91.847005535983897</v>
      </c>
      <c r="AS479" s="4">
        <v>575</v>
      </c>
      <c r="AT479">
        <f t="shared" si="806"/>
        <v>2</v>
      </c>
      <c r="AU479">
        <f t="shared" si="807"/>
        <v>3.4904013961605251E-3</v>
      </c>
      <c r="AV479" s="20">
        <f t="shared" si="808"/>
        <v>144.69048817312532</v>
      </c>
      <c r="AW479" s="30">
        <f t="shared" si="809"/>
        <v>1.4282839975060919E-3</v>
      </c>
      <c r="AX479" s="4">
        <v>108</v>
      </c>
      <c r="AY479">
        <f t="shared" si="810"/>
        <v>5</v>
      </c>
      <c r="AZ479">
        <f t="shared" si="811"/>
        <v>4.8543689320388328E-2</v>
      </c>
      <c r="BA479" s="20">
        <f t="shared" si="812"/>
        <v>27.176648213387015</v>
      </c>
      <c r="BB479" s="30">
        <f t="shared" si="813"/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 t="shared" si="814"/>
        <v>257</v>
      </c>
      <c r="BE479" s="30">
        <f t="shared" si="815"/>
        <v>2.1183646554566504E-2</v>
      </c>
      <c r="BF479" s="20">
        <f t="shared" si="816"/>
        <v>3117.5138399597381</v>
      </c>
      <c r="BG479" s="20">
        <f t="shared" si="817"/>
        <v>3.0773931208874734E-2</v>
      </c>
      <c r="BH479" s="26">
        <v>74118</v>
      </c>
      <c r="BI479">
        <f t="shared" si="779"/>
        <v>249</v>
      </c>
      <c r="BJ479" s="4">
        <v>156768</v>
      </c>
      <c r="BK479">
        <f t="shared" si="780"/>
        <v>480</v>
      </c>
      <c r="BL479" s="4">
        <v>116369</v>
      </c>
      <c r="BM479">
        <f t="shared" si="818"/>
        <v>426</v>
      </c>
      <c r="BN479" s="4">
        <v>45873</v>
      </c>
      <c r="BO479">
        <f t="shared" si="819"/>
        <v>73</v>
      </c>
      <c r="BP479" s="4">
        <v>9453</v>
      </c>
      <c r="BQ479">
        <f t="shared" si="820"/>
        <v>21</v>
      </c>
      <c r="BR479" s="8">
        <v>32</v>
      </c>
      <c r="BS479" s="15">
        <f t="shared" si="821"/>
        <v>0</v>
      </c>
      <c r="BT479" s="8">
        <v>293</v>
      </c>
      <c r="BU479" s="15">
        <f t="shared" si="822"/>
        <v>0</v>
      </c>
      <c r="BV479" s="8">
        <v>1319</v>
      </c>
      <c r="BW479" s="15">
        <f t="shared" si="823"/>
        <v>1</v>
      </c>
      <c r="BX479" s="8">
        <v>3149</v>
      </c>
      <c r="BY479" s="15">
        <f t="shared" si="824"/>
        <v>6</v>
      </c>
      <c r="BZ479" s="13">
        <v>1743</v>
      </c>
      <c r="CA479" s="16">
        <f t="shared" si="825"/>
        <v>0</v>
      </c>
    </row>
    <row r="480" spans="1:79" x14ac:dyDescent="0.2">
      <c r="A480" s="1">
        <v>44377</v>
      </c>
      <c r="B480">
        <v>44378</v>
      </c>
      <c r="C480" s="4">
        <v>403778</v>
      </c>
      <c r="D480">
        <f t="shared" si="776"/>
        <v>1197</v>
      </c>
      <c r="E480" s="4">
        <v>6545</v>
      </c>
      <c r="F480">
        <f t="shared" si="777"/>
        <v>9</v>
      </c>
      <c r="G480" s="4">
        <v>384703</v>
      </c>
      <c r="H480">
        <f t="shared" si="778"/>
        <v>1047</v>
      </c>
      <c r="I480">
        <f t="shared" si="775"/>
        <v>12530</v>
      </c>
      <c r="J480">
        <f t="shared" si="772"/>
        <v>141</v>
      </c>
      <c r="K480">
        <f t="shared" si="826"/>
        <v>1.620940219625636E-2</v>
      </c>
      <c r="L480">
        <f t="shared" si="781"/>
        <v>0.95275869413390524</v>
      </c>
      <c r="M480">
        <f t="shared" si="782"/>
        <v>3.1031903669838375E-2</v>
      </c>
      <c r="N480">
        <f t="shared" si="783"/>
        <v>2.9645002947164037E-3</v>
      </c>
      <c r="O480">
        <f t="shared" si="827"/>
        <v>1.3750954927425516E-3</v>
      </c>
      <c r="P480">
        <f t="shared" si="784"/>
        <v>2.7215800240705168E-3</v>
      </c>
      <c r="Q480">
        <f t="shared" si="785"/>
        <v>1.1252992817238627E-2</v>
      </c>
      <c r="R480">
        <f t="shared" si="786"/>
        <v>101604.93205837946</v>
      </c>
      <c r="S480">
        <f t="shared" si="828"/>
        <v>1646.9552088575742</v>
      </c>
      <c r="T480">
        <f t="shared" si="787"/>
        <v>96804.982385505777</v>
      </c>
      <c r="U480">
        <f t="shared" si="788"/>
        <v>3152.9944640161043</v>
      </c>
      <c r="V480" s="4">
        <v>2998145</v>
      </c>
      <c r="W480">
        <f t="shared" si="789"/>
        <v>14290</v>
      </c>
      <c r="X480">
        <f t="shared" si="790"/>
        <v>46</v>
      </c>
      <c r="Y480" s="20">
        <f t="shared" si="791"/>
        <v>754440.11071967788</v>
      </c>
      <c r="Z480" s="4">
        <v>2590817</v>
      </c>
      <c r="AA480">
        <f t="shared" si="792"/>
        <v>13093</v>
      </c>
      <c r="AB480" s="17">
        <f t="shared" si="793"/>
        <v>0.8641399932291467</v>
      </c>
      <c r="AC480" s="16">
        <f t="shared" si="794"/>
        <v>98</v>
      </c>
      <c r="AD480">
        <f t="shared" si="795"/>
        <v>407328</v>
      </c>
      <c r="AE480">
        <f t="shared" si="796"/>
        <v>1197</v>
      </c>
      <c r="AF480" s="17">
        <f t="shared" si="797"/>
        <v>0.1358600067708533</v>
      </c>
      <c r="AG480" s="16">
        <f t="shared" si="798"/>
        <v>-52</v>
      </c>
      <c r="AH480" s="20">
        <f t="shared" si="799"/>
        <v>8.3764870538838354E-2</v>
      </c>
      <c r="AI480" s="20">
        <f t="shared" si="800"/>
        <v>102498.23855057875</v>
      </c>
      <c r="AJ480" s="4">
        <v>11465</v>
      </c>
      <c r="AK480">
        <f t="shared" si="801"/>
        <v>124</v>
      </c>
      <c r="AL480">
        <f t="shared" si="802"/>
        <v>1.0933780089939171E-2</v>
      </c>
      <c r="AM480" s="20">
        <f t="shared" si="803"/>
        <v>2885.0025163563159</v>
      </c>
      <c r="AN480" s="20">
        <f t="shared" si="804"/>
        <v>2.8394315688323783E-2</v>
      </c>
      <c r="AO480" s="4">
        <v>374</v>
      </c>
      <c r="AP480">
        <f t="shared" si="773"/>
        <v>9</v>
      </c>
      <c r="AQ480">
        <f t="shared" si="774"/>
        <v>2.4657534246575352E-2</v>
      </c>
      <c r="AR480" s="20">
        <f t="shared" si="805"/>
        <v>94.111726220432814</v>
      </c>
      <c r="AS480" s="4">
        <v>590</v>
      </c>
      <c r="AT480">
        <f t="shared" si="806"/>
        <v>15</v>
      </c>
      <c r="AU480">
        <f t="shared" si="807"/>
        <v>2.6086956521739202E-2</v>
      </c>
      <c r="AV480" s="20">
        <f t="shared" si="808"/>
        <v>148.46502264720684</v>
      </c>
      <c r="AW480" s="30">
        <f t="shared" si="809"/>
        <v>1.4611989756747521E-3</v>
      </c>
      <c r="AX480" s="4">
        <v>101</v>
      </c>
      <c r="AY480">
        <f t="shared" si="810"/>
        <v>-7</v>
      </c>
      <c r="AZ480">
        <f t="shared" si="811"/>
        <v>-6.481481481481477E-2</v>
      </c>
      <c r="BA480" s="20">
        <f t="shared" si="812"/>
        <v>25.415198792148967</v>
      </c>
      <c r="BB480" s="30">
        <f t="shared" si="813"/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 t="shared" si="814"/>
        <v>141</v>
      </c>
      <c r="BE480" s="30">
        <f t="shared" si="815"/>
        <v>1.1381063846960915E-2</v>
      </c>
      <c r="BF480" s="20">
        <f t="shared" si="816"/>
        <v>3152.9944640161043</v>
      </c>
      <c r="BG480" s="20">
        <f t="shared" si="817"/>
        <v>3.1031903669838375E-2</v>
      </c>
      <c r="BH480" s="26">
        <v>74352</v>
      </c>
      <c r="BI480">
        <f t="shared" si="779"/>
        <v>234</v>
      </c>
      <c r="BJ480" s="4">
        <v>157259</v>
      </c>
      <c r="BK480">
        <f t="shared" si="780"/>
        <v>491</v>
      </c>
      <c r="BL480" s="4">
        <v>116720</v>
      </c>
      <c r="BM480">
        <f t="shared" si="818"/>
        <v>351</v>
      </c>
      <c r="BN480" s="4">
        <v>45969</v>
      </c>
      <c r="BO480">
        <f t="shared" si="819"/>
        <v>96</v>
      </c>
      <c r="BP480" s="4">
        <v>9478</v>
      </c>
      <c r="BQ480">
        <f t="shared" si="820"/>
        <v>25</v>
      </c>
      <c r="BR480" s="8">
        <v>32</v>
      </c>
      <c r="BS480" s="15">
        <f t="shared" si="821"/>
        <v>0</v>
      </c>
      <c r="BT480" s="8">
        <v>294</v>
      </c>
      <c r="BU480" s="15">
        <f t="shared" si="822"/>
        <v>1</v>
      </c>
      <c r="BV480" s="8">
        <v>1319</v>
      </c>
      <c r="BW480" s="15">
        <f t="shared" si="823"/>
        <v>0</v>
      </c>
      <c r="BX480" s="8">
        <v>3153</v>
      </c>
      <c r="BY480" s="15">
        <f t="shared" si="824"/>
        <v>4</v>
      </c>
      <c r="BZ480" s="13">
        <v>1747</v>
      </c>
      <c r="CA480" s="16">
        <f t="shared" si="825"/>
        <v>4</v>
      </c>
    </row>
    <row r="481" spans="1:79" x14ac:dyDescent="0.2">
      <c r="A481" s="1">
        <v>44378</v>
      </c>
      <c r="B481">
        <v>44379</v>
      </c>
      <c r="C481" s="4">
        <v>404983</v>
      </c>
      <c r="D481">
        <f t="shared" si="776"/>
        <v>1205</v>
      </c>
      <c r="E481" s="4">
        <v>6552</v>
      </c>
      <c r="F481">
        <f t="shared" si="777"/>
        <v>7</v>
      </c>
      <c r="G481" s="4">
        <v>385671</v>
      </c>
      <c r="H481">
        <f t="shared" si="778"/>
        <v>968</v>
      </c>
      <c r="I481">
        <f t="shared" si="775"/>
        <v>12760</v>
      </c>
      <c r="J481">
        <f t="shared" si="772"/>
        <v>230</v>
      </c>
      <c r="K481">
        <f t="shared" si="826"/>
        <v>1.6178456873498392E-2</v>
      </c>
      <c r="L481">
        <f t="shared" si="781"/>
        <v>0.95231404775015249</v>
      </c>
      <c r="M481">
        <f t="shared" si="782"/>
        <v>3.1507495376349129E-2</v>
      </c>
      <c r="N481">
        <f t="shared" si="783"/>
        <v>2.9754335367163558E-3</v>
      </c>
      <c r="O481">
        <f t="shared" si="827"/>
        <v>1.0683760683760685E-3</v>
      </c>
      <c r="P481">
        <f t="shared" si="784"/>
        <v>2.5099112974530107E-3</v>
      </c>
      <c r="Q481">
        <f t="shared" si="785"/>
        <v>1.8025078369905956E-2</v>
      </c>
      <c r="R481">
        <f t="shared" si="786"/>
        <v>101908.15299446401</v>
      </c>
      <c r="S481">
        <f t="shared" si="828"/>
        <v>1648.7166582788122</v>
      </c>
      <c r="T481">
        <f t="shared" si="787"/>
        <v>97048.565676899845</v>
      </c>
      <c r="U481">
        <f t="shared" si="788"/>
        <v>3210.8706592853546</v>
      </c>
      <c r="V481" s="4">
        <v>3012379</v>
      </c>
      <c r="W481">
        <f t="shared" si="789"/>
        <v>14234</v>
      </c>
      <c r="X481">
        <f t="shared" si="790"/>
        <v>-56</v>
      </c>
      <c r="Y481" s="20">
        <f t="shared" si="791"/>
        <v>758021.89229994966</v>
      </c>
      <c r="Z481" s="4">
        <v>2603846</v>
      </c>
      <c r="AA481">
        <f t="shared" si="792"/>
        <v>13029</v>
      </c>
      <c r="AB481" s="17">
        <f t="shared" si="793"/>
        <v>0.86438193866044077</v>
      </c>
      <c r="AC481" s="16">
        <f t="shared" si="794"/>
        <v>-64</v>
      </c>
      <c r="AD481">
        <f t="shared" si="795"/>
        <v>408533</v>
      </c>
      <c r="AE481">
        <f t="shared" si="796"/>
        <v>1205</v>
      </c>
      <c r="AF481" s="17">
        <f t="shared" si="797"/>
        <v>0.1356180613395592</v>
      </c>
      <c r="AG481" s="16">
        <f t="shared" si="798"/>
        <v>8</v>
      </c>
      <c r="AH481" s="20">
        <f t="shared" si="799"/>
        <v>8.4656456372066882E-2</v>
      </c>
      <c r="AI481" s="20">
        <f t="shared" si="800"/>
        <v>102801.45948666331</v>
      </c>
      <c r="AJ481" s="4">
        <v>11698</v>
      </c>
      <c r="AK481">
        <f t="shared" si="801"/>
        <v>233</v>
      </c>
      <c r="AL481">
        <f t="shared" si="802"/>
        <v>2.0322721325774173E-2</v>
      </c>
      <c r="AM481" s="20">
        <f t="shared" si="803"/>
        <v>2943.6336185203822</v>
      </c>
      <c r="AN481" s="20">
        <f t="shared" si="804"/>
        <v>2.8885163080919447E-2</v>
      </c>
      <c r="AO481" s="4">
        <v>379</v>
      </c>
      <c r="AP481">
        <f t="shared" si="773"/>
        <v>5</v>
      </c>
      <c r="AQ481">
        <f t="shared" si="774"/>
        <v>1.3368983957219305E-2</v>
      </c>
      <c r="AR481" s="20">
        <f t="shared" si="805"/>
        <v>95.369904378459992</v>
      </c>
      <c r="AS481" s="4">
        <v>577</v>
      </c>
      <c r="AT481">
        <f t="shared" si="806"/>
        <v>-13</v>
      </c>
      <c r="AU481">
        <f t="shared" si="807"/>
        <v>-2.2033898305084731E-2</v>
      </c>
      <c r="AV481" s="20">
        <f t="shared" si="808"/>
        <v>145.19375943633617</v>
      </c>
      <c r="AW481" s="30">
        <f t="shared" si="809"/>
        <v>1.4247511623944708E-3</v>
      </c>
      <c r="AX481" s="4">
        <v>106</v>
      </c>
      <c r="AY481">
        <f t="shared" si="810"/>
        <v>5</v>
      </c>
      <c r="AZ481">
        <f t="shared" si="811"/>
        <v>4.9504950495049549E-2</v>
      </c>
      <c r="BA481" s="20">
        <f t="shared" si="812"/>
        <v>26.673376950176145</v>
      </c>
      <c r="BB481" s="30">
        <f t="shared" si="813"/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 t="shared" si="814"/>
        <v>230</v>
      </c>
      <c r="BE481" s="30">
        <f t="shared" si="815"/>
        <v>1.8355945730247347E-2</v>
      </c>
      <c r="BF481" s="20">
        <f t="shared" si="816"/>
        <v>3210.8706592853546</v>
      </c>
      <c r="BG481" s="20">
        <f t="shared" si="817"/>
        <v>3.1507495376349129E-2</v>
      </c>
      <c r="BH481" s="26">
        <v>74632</v>
      </c>
      <c r="BI481">
        <f t="shared" si="779"/>
        <v>280</v>
      </c>
      <c r="BJ481" s="4">
        <v>157745</v>
      </c>
      <c r="BK481">
        <f t="shared" si="780"/>
        <v>486</v>
      </c>
      <c r="BL481" s="4">
        <v>117033</v>
      </c>
      <c r="BM481">
        <f t="shared" si="818"/>
        <v>313</v>
      </c>
      <c r="BN481" s="4">
        <v>46071</v>
      </c>
      <c r="BO481">
        <f t="shared" si="819"/>
        <v>102</v>
      </c>
      <c r="BP481" s="4">
        <v>9502</v>
      </c>
      <c r="BQ481">
        <f t="shared" si="820"/>
        <v>24</v>
      </c>
      <c r="BR481" s="8">
        <v>32</v>
      </c>
      <c r="BS481" s="15">
        <f t="shared" si="821"/>
        <v>0</v>
      </c>
      <c r="BT481" s="8">
        <v>294</v>
      </c>
      <c r="BU481" s="15">
        <f t="shared" si="822"/>
        <v>0</v>
      </c>
      <c r="BV481" s="8">
        <v>1322</v>
      </c>
      <c r="BW481" s="15">
        <f t="shared" si="823"/>
        <v>3</v>
      </c>
      <c r="BX481" s="8">
        <v>3154</v>
      </c>
      <c r="BY481" s="15">
        <f t="shared" si="824"/>
        <v>1</v>
      </c>
      <c r="BZ481" s="13">
        <v>1750</v>
      </c>
      <c r="CA481" s="16">
        <f t="shared" si="825"/>
        <v>3</v>
      </c>
    </row>
    <row r="482" spans="1:79" x14ac:dyDescent="0.2">
      <c r="A482" s="1">
        <v>44379</v>
      </c>
      <c r="B482">
        <v>44380</v>
      </c>
      <c r="C482" s="4">
        <v>406013</v>
      </c>
      <c r="D482">
        <f t="shared" si="776"/>
        <v>1030</v>
      </c>
      <c r="E482" s="4">
        <v>6560</v>
      </c>
      <c r="F482">
        <f t="shared" si="777"/>
        <v>8</v>
      </c>
      <c r="G482" s="4">
        <v>386621</v>
      </c>
      <c r="H482">
        <f t="shared" si="778"/>
        <v>950</v>
      </c>
      <c r="I482">
        <f t="shared" si="775"/>
        <v>12832</v>
      </c>
      <c r="J482">
        <f t="shared" si="772"/>
        <v>72</v>
      </c>
      <c r="K482">
        <f t="shared" si="826"/>
        <v>1.6157118121833538E-2</v>
      </c>
      <c r="L482">
        <f t="shared" si="781"/>
        <v>0.95223798252765302</v>
      </c>
      <c r="M482">
        <f t="shared" si="782"/>
        <v>3.1604899350513409E-2</v>
      </c>
      <c r="N482">
        <f t="shared" si="783"/>
        <v>2.5368645831537412E-3</v>
      </c>
      <c r="O482">
        <f t="shared" si="827"/>
        <v>1.2195121951219512E-3</v>
      </c>
      <c r="P482">
        <f t="shared" si="784"/>
        <v>2.4571867539528373E-3</v>
      </c>
      <c r="Q482">
        <f t="shared" si="785"/>
        <v>5.6109725685785537E-3</v>
      </c>
      <c r="R482">
        <f t="shared" si="786"/>
        <v>102167.3376950176</v>
      </c>
      <c r="S482">
        <f t="shared" si="828"/>
        <v>1650.7297433316558</v>
      </c>
      <c r="T482">
        <f t="shared" si="787"/>
        <v>97287.619526925002</v>
      </c>
      <c r="U482">
        <f t="shared" si="788"/>
        <v>3228.9884247609461</v>
      </c>
      <c r="V482" s="4">
        <v>3026432</v>
      </c>
      <c r="W482">
        <f t="shared" si="789"/>
        <v>14053</v>
      </c>
      <c r="X482">
        <f t="shared" si="790"/>
        <v>-181</v>
      </c>
      <c r="Y482" s="20">
        <f t="shared" si="791"/>
        <v>761558.12783090083</v>
      </c>
      <c r="Z482" s="4">
        <v>2616869</v>
      </c>
      <c r="AA482">
        <f t="shared" si="792"/>
        <v>13023</v>
      </c>
      <c r="AB482" s="17">
        <f t="shared" si="793"/>
        <v>0.86467133575114197</v>
      </c>
      <c r="AC482" s="16">
        <f t="shared" si="794"/>
        <v>-6</v>
      </c>
      <c r="AD482">
        <f t="shared" si="795"/>
        <v>409563</v>
      </c>
      <c r="AE482">
        <f t="shared" si="796"/>
        <v>1030</v>
      </c>
      <c r="AF482" s="17">
        <f t="shared" si="797"/>
        <v>0.13532866424885806</v>
      </c>
      <c r="AG482" s="16">
        <f t="shared" si="798"/>
        <v>-175</v>
      </c>
      <c r="AH482" s="20">
        <f t="shared" si="799"/>
        <v>7.3293958585355437E-2</v>
      </c>
      <c r="AI482" s="20">
        <f t="shared" si="800"/>
        <v>103060.64418721691</v>
      </c>
      <c r="AJ482" s="4">
        <v>11770</v>
      </c>
      <c r="AK482">
        <f t="shared" si="801"/>
        <v>72</v>
      </c>
      <c r="AL482">
        <f t="shared" si="802"/>
        <v>6.1548982732091417E-3</v>
      </c>
      <c r="AM482" s="20">
        <f t="shared" si="803"/>
        <v>2961.7513839959738</v>
      </c>
      <c r="AN482" s="20">
        <f t="shared" si="804"/>
        <v>2.8989219557009258E-2</v>
      </c>
      <c r="AO482" s="4">
        <v>371</v>
      </c>
      <c r="AP482">
        <f t="shared" si="773"/>
        <v>-8</v>
      </c>
      <c r="AQ482">
        <f t="shared" si="774"/>
        <v>-2.1108179419525031E-2</v>
      </c>
      <c r="AR482" s="20">
        <f t="shared" si="805"/>
        <v>93.356819325616499</v>
      </c>
      <c r="AS482" s="4">
        <v>583</v>
      </c>
      <c r="AT482">
        <f t="shared" si="806"/>
        <v>6</v>
      </c>
      <c r="AU482">
        <f t="shared" si="807"/>
        <v>1.0398613518197486E-2</v>
      </c>
      <c r="AV482" s="20">
        <f t="shared" si="808"/>
        <v>146.7035732259688</v>
      </c>
      <c r="AW482" s="30">
        <f t="shared" si="809"/>
        <v>1.4359146135714865E-3</v>
      </c>
      <c r="AX482" s="4">
        <v>108</v>
      </c>
      <c r="AY482">
        <f t="shared" si="810"/>
        <v>2</v>
      </c>
      <c r="AZ482">
        <f t="shared" si="811"/>
        <v>1.8867924528301883E-2</v>
      </c>
      <c r="BA482" s="20">
        <f t="shared" si="812"/>
        <v>27.176648213387015</v>
      </c>
      <c r="BB482" s="30">
        <f t="shared" si="813"/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 t="shared" si="814"/>
        <v>72</v>
      </c>
      <c r="BE482" s="30">
        <f t="shared" si="815"/>
        <v>5.642633228840177E-3</v>
      </c>
      <c r="BF482" s="20">
        <f t="shared" si="816"/>
        <v>3228.9884247609461</v>
      </c>
      <c r="BG482" s="20">
        <f t="shared" si="817"/>
        <v>3.1604899350513409E-2</v>
      </c>
      <c r="BH482" s="26">
        <v>74867</v>
      </c>
      <c r="BI482">
        <f t="shared" si="779"/>
        <v>235</v>
      </c>
      <c r="BJ482" s="4">
        <v>158170</v>
      </c>
      <c r="BK482">
        <f t="shared" si="780"/>
        <v>425</v>
      </c>
      <c r="BL482" s="4">
        <v>117299</v>
      </c>
      <c r="BM482">
        <f t="shared" si="818"/>
        <v>266</v>
      </c>
      <c r="BN482" s="4">
        <v>46157</v>
      </c>
      <c r="BO482">
        <f t="shared" si="819"/>
        <v>86</v>
      </c>
      <c r="BP482" s="4">
        <v>9520</v>
      </c>
      <c r="BQ482">
        <f t="shared" si="820"/>
        <v>18</v>
      </c>
      <c r="BR482" s="8">
        <v>33</v>
      </c>
      <c r="BS482" s="15">
        <f t="shared" si="821"/>
        <v>1</v>
      </c>
      <c r="BT482" s="8">
        <v>294</v>
      </c>
      <c r="BU482" s="15">
        <f t="shared" si="822"/>
        <v>0</v>
      </c>
      <c r="BV482" s="8">
        <v>1323</v>
      </c>
      <c r="BW482" s="15">
        <f t="shared" si="823"/>
        <v>1</v>
      </c>
      <c r="BX482" s="8">
        <v>3158</v>
      </c>
      <c r="BY482" s="15">
        <f t="shared" si="824"/>
        <v>4</v>
      </c>
      <c r="BZ482" s="13">
        <v>1752</v>
      </c>
      <c r="CA482" s="16">
        <f t="shared" si="825"/>
        <v>2</v>
      </c>
    </row>
    <row r="483" spans="1:79" x14ac:dyDescent="0.2">
      <c r="A483" s="1">
        <v>44380</v>
      </c>
      <c r="B483">
        <v>44381</v>
      </c>
      <c r="C483" s="4">
        <v>407330</v>
      </c>
      <c r="D483">
        <f t="shared" si="776"/>
        <v>1317</v>
      </c>
      <c r="E483" s="4">
        <v>6567</v>
      </c>
      <c r="F483">
        <f t="shared" si="777"/>
        <v>7</v>
      </c>
      <c r="G483" s="4">
        <v>387617</v>
      </c>
      <c r="H483">
        <f t="shared" si="778"/>
        <v>996</v>
      </c>
      <c r="I483">
        <f t="shared" si="775"/>
        <v>13146</v>
      </c>
      <c r="J483">
        <f t="shared" si="772"/>
        <v>314</v>
      </c>
      <c r="K483">
        <f t="shared" si="826"/>
        <v>1.6122063192006483E-2</v>
      </c>
      <c r="L483">
        <f t="shared" si="781"/>
        <v>0.95160435028109891</v>
      </c>
      <c r="M483">
        <f t="shared" si="782"/>
        <v>3.2273586526894653E-2</v>
      </c>
      <c r="N483">
        <f t="shared" si="783"/>
        <v>3.2332506812658042E-3</v>
      </c>
      <c r="O483">
        <f t="shared" si="827"/>
        <v>1.0659357393025734E-3</v>
      </c>
      <c r="P483">
        <f t="shared" si="784"/>
        <v>2.5695467433058923E-3</v>
      </c>
      <c r="Q483">
        <f t="shared" si="785"/>
        <v>2.3885592575688421E-2</v>
      </c>
      <c r="R483">
        <f t="shared" si="786"/>
        <v>102498.74182184196</v>
      </c>
      <c r="S483">
        <f t="shared" si="828"/>
        <v>1652.4911927528938</v>
      </c>
      <c r="T483">
        <f t="shared" si="787"/>
        <v>97538.248616004028</v>
      </c>
      <c r="U483">
        <f t="shared" si="788"/>
        <v>3308.0020130850526</v>
      </c>
      <c r="V483" s="4">
        <v>3040545</v>
      </c>
      <c r="W483">
        <f t="shared" si="789"/>
        <v>14113</v>
      </c>
      <c r="X483">
        <f t="shared" si="790"/>
        <v>60</v>
      </c>
      <c r="Y483" s="20">
        <f t="shared" si="791"/>
        <v>765109.46149974829</v>
      </c>
      <c r="Z483" s="4">
        <v>2629665</v>
      </c>
      <c r="AA483">
        <f t="shared" si="792"/>
        <v>12796</v>
      </c>
      <c r="AB483" s="17">
        <f t="shared" si="793"/>
        <v>0.86486633152938042</v>
      </c>
      <c r="AC483" s="16">
        <f t="shared" si="794"/>
        <v>-227</v>
      </c>
      <c r="AD483">
        <f t="shared" si="795"/>
        <v>410880</v>
      </c>
      <c r="AE483">
        <f t="shared" si="796"/>
        <v>1317</v>
      </c>
      <c r="AF483" s="17">
        <f t="shared" si="797"/>
        <v>0.13513366847061958</v>
      </c>
      <c r="AG483" s="16">
        <f t="shared" si="798"/>
        <v>287</v>
      </c>
      <c r="AH483" s="20">
        <f t="shared" si="799"/>
        <v>9.3318217246510307E-2</v>
      </c>
      <c r="AI483" s="20">
        <f t="shared" si="800"/>
        <v>103392.04831404127</v>
      </c>
      <c r="AJ483" s="4">
        <v>12079</v>
      </c>
      <c r="AK483">
        <f t="shared" si="801"/>
        <v>309</v>
      </c>
      <c r="AL483">
        <f t="shared" si="802"/>
        <v>2.6253186066270251E-2</v>
      </c>
      <c r="AM483" s="20">
        <f t="shared" si="803"/>
        <v>3039.5067941620532</v>
      </c>
      <c r="AN483" s="20">
        <f t="shared" si="804"/>
        <v>2.9654088822330789E-2</v>
      </c>
      <c r="AO483" s="4">
        <v>375</v>
      </c>
      <c r="AP483">
        <f t="shared" si="773"/>
        <v>4</v>
      </c>
      <c r="AQ483">
        <f t="shared" si="774"/>
        <v>1.0781671159029615E-2</v>
      </c>
      <c r="AR483" s="20">
        <f t="shared" si="805"/>
        <v>94.363361852038238</v>
      </c>
      <c r="AS483" s="4">
        <v>585</v>
      </c>
      <c r="AT483">
        <f t="shared" si="806"/>
        <v>2</v>
      </c>
      <c r="AU483">
        <f t="shared" si="807"/>
        <v>3.4305317324185847E-3</v>
      </c>
      <c r="AV483" s="20">
        <f t="shared" si="808"/>
        <v>147.20684448917967</v>
      </c>
      <c r="AW483" s="30">
        <f t="shared" si="809"/>
        <v>1.4361819654825326E-3</v>
      </c>
      <c r="AX483" s="4">
        <v>107</v>
      </c>
      <c r="AY483">
        <f t="shared" si="810"/>
        <v>-1</v>
      </c>
      <c r="AZ483">
        <f t="shared" si="811"/>
        <v>-9.2592592592593004E-3</v>
      </c>
      <c r="BA483" s="20">
        <f t="shared" si="812"/>
        <v>26.92501258178158</v>
      </c>
      <c r="BB483" s="30">
        <f t="shared" si="813"/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 t="shared" si="814"/>
        <v>314</v>
      </c>
      <c r="BE483" s="30">
        <f t="shared" si="815"/>
        <v>2.447007481296759E-2</v>
      </c>
      <c r="BF483" s="20">
        <f t="shared" si="816"/>
        <v>3308.0020130850526</v>
      </c>
      <c r="BG483" s="20">
        <f t="shared" si="817"/>
        <v>3.2273586526894653E-2</v>
      </c>
      <c r="BH483" s="26">
        <v>75201</v>
      </c>
      <c r="BI483">
        <f t="shared" si="779"/>
        <v>334</v>
      </c>
      <c r="BJ483" s="4">
        <v>158691</v>
      </c>
      <c r="BK483">
        <f t="shared" si="780"/>
        <v>521</v>
      </c>
      <c r="BL483" s="4">
        <v>117630</v>
      </c>
      <c r="BM483">
        <f t="shared" si="818"/>
        <v>331</v>
      </c>
      <c r="BN483" s="4">
        <v>46257</v>
      </c>
      <c r="BO483">
        <f t="shared" si="819"/>
        <v>100</v>
      </c>
      <c r="BP483" s="4">
        <v>9551</v>
      </c>
      <c r="BQ483">
        <f t="shared" si="820"/>
        <v>31</v>
      </c>
      <c r="BR483" s="8">
        <v>33</v>
      </c>
      <c r="BS483" s="15">
        <f t="shared" si="821"/>
        <v>0</v>
      </c>
      <c r="BT483" s="8">
        <v>294</v>
      </c>
      <c r="BU483" s="15">
        <f t="shared" si="822"/>
        <v>0</v>
      </c>
      <c r="BV483" s="8">
        <v>1324</v>
      </c>
      <c r="BW483" s="15">
        <f t="shared" si="823"/>
        <v>1</v>
      </c>
      <c r="BX483" s="8">
        <v>3164</v>
      </c>
      <c r="BY483" s="15">
        <f t="shared" si="824"/>
        <v>6</v>
      </c>
      <c r="BZ483" s="13">
        <v>1752</v>
      </c>
      <c r="CA483" s="16">
        <f t="shared" si="825"/>
        <v>0</v>
      </c>
    </row>
    <row r="484" spans="1:79" x14ac:dyDescent="0.2">
      <c r="A484" s="1">
        <v>44381</v>
      </c>
      <c r="B484">
        <v>44382</v>
      </c>
      <c r="C484" s="4">
        <v>408123</v>
      </c>
      <c r="D484">
        <f t="shared" si="776"/>
        <v>793</v>
      </c>
      <c r="E484" s="4">
        <v>6574</v>
      </c>
      <c r="F484">
        <f t="shared" si="777"/>
        <v>7</v>
      </c>
      <c r="G484" s="4">
        <v>388293</v>
      </c>
      <c r="H484">
        <f t="shared" si="778"/>
        <v>676</v>
      </c>
      <c r="I484">
        <f t="shared" si="775"/>
        <v>13256</v>
      </c>
      <c r="J484">
        <f t="shared" si="772"/>
        <v>110</v>
      </c>
      <c r="K484">
        <f t="shared" si="826"/>
        <v>1.6107889043254116E-2</v>
      </c>
      <c r="L484">
        <f t="shared" si="781"/>
        <v>0.9514117067648723</v>
      </c>
      <c r="M484">
        <f t="shared" si="782"/>
        <v>3.2480404191873528E-2</v>
      </c>
      <c r="N484">
        <f t="shared" si="783"/>
        <v>1.9430416810618367E-3</v>
      </c>
      <c r="O484">
        <f t="shared" si="827"/>
        <v>1.0648007301490721E-3</v>
      </c>
      <c r="P484">
        <f t="shared" si="784"/>
        <v>1.7409533522365842E-3</v>
      </c>
      <c r="Q484">
        <f t="shared" si="785"/>
        <v>8.2981291490645745E-3</v>
      </c>
      <c r="R484">
        <f t="shared" si="786"/>
        <v>102698.28887770508</v>
      </c>
      <c r="S484">
        <f t="shared" si="828"/>
        <v>1654.2526421741318</v>
      </c>
      <c r="T484">
        <f t="shared" si="787"/>
        <v>97708.354302969296</v>
      </c>
      <c r="U484">
        <f t="shared" si="788"/>
        <v>3335.6819325616507</v>
      </c>
      <c r="V484" s="4">
        <v>3049705</v>
      </c>
      <c r="W484">
        <f t="shared" si="789"/>
        <v>9160</v>
      </c>
      <c r="X484">
        <f t="shared" si="790"/>
        <v>-4953</v>
      </c>
      <c r="Y484" s="20">
        <f t="shared" si="791"/>
        <v>767414.44388525409</v>
      </c>
      <c r="Z484" s="4">
        <v>2638032</v>
      </c>
      <c r="AA484">
        <f t="shared" si="792"/>
        <v>8367</v>
      </c>
      <c r="AB484" s="17">
        <f t="shared" si="793"/>
        <v>0.86501218970359428</v>
      </c>
      <c r="AC484" s="16">
        <f t="shared" si="794"/>
        <v>-4429</v>
      </c>
      <c r="AD484">
        <f t="shared" si="795"/>
        <v>411673</v>
      </c>
      <c r="AE484">
        <f t="shared" si="796"/>
        <v>793</v>
      </c>
      <c r="AF484" s="17">
        <f t="shared" si="797"/>
        <v>0.13498781029640572</v>
      </c>
      <c r="AG484" s="16">
        <f t="shared" si="798"/>
        <v>-524</v>
      </c>
      <c r="AH484" s="20">
        <f t="shared" si="799"/>
        <v>8.657205240174673E-2</v>
      </c>
      <c r="AI484" s="20">
        <f t="shared" si="800"/>
        <v>103591.59536990437</v>
      </c>
      <c r="AJ484" s="4">
        <v>12189</v>
      </c>
      <c r="AK484">
        <f t="shared" si="801"/>
        <v>110</v>
      </c>
      <c r="AL484">
        <f t="shared" si="802"/>
        <v>9.1067141319645106E-3</v>
      </c>
      <c r="AM484" s="20">
        <f t="shared" si="803"/>
        <v>3067.1867136386509</v>
      </c>
      <c r="AN484" s="20">
        <f t="shared" si="804"/>
        <v>2.9865996280533075E-2</v>
      </c>
      <c r="AO484" s="4">
        <v>375</v>
      </c>
      <c r="AP484">
        <f t="shared" si="773"/>
        <v>0</v>
      </c>
      <c r="AQ484">
        <f t="shared" si="774"/>
        <v>0</v>
      </c>
      <c r="AR484" s="20">
        <f t="shared" si="805"/>
        <v>94.363361852038238</v>
      </c>
      <c r="AS484" s="4">
        <v>585</v>
      </c>
      <c r="AT484">
        <f t="shared" si="806"/>
        <v>0</v>
      </c>
      <c r="AU484">
        <f t="shared" si="807"/>
        <v>0</v>
      </c>
      <c r="AV484" s="20">
        <f t="shared" si="808"/>
        <v>147.20684448917967</v>
      </c>
      <c r="AW484" s="30">
        <f t="shared" si="809"/>
        <v>1.4333914040620106E-3</v>
      </c>
      <c r="AX484" s="4">
        <v>107</v>
      </c>
      <c r="AY484">
        <f t="shared" si="810"/>
        <v>0</v>
      </c>
      <c r="AZ484">
        <f t="shared" si="811"/>
        <v>0</v>
      </c>
      <c r="BA484" s="20">
        <f t="shared" si="812"/>
        <v>26.92501258178158</v>
      </c>
      <c r="BB484" s="30">
        <f t="shared" si="813"/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 t="shared" si="814"/>
        <v>110</v>
      </c>
      <c r="BE484" s="30">
        <f t="shared" si="815"/>
        <v>8.3675642781073645E-3</v>
      </c>
      <c r="BF484" s="20">
        <f t="shared" si="816"/>
        <v>3335.6819325616507</v>
      </c>
      <c r="BG484" s="20">
        <f t="shared" si="817"/>
        <v>3.2480404191873528E-2</v>
      </c>
      <c r="BH484" s="26">
        <v>75365</v>
      </c>
      <c r="BI484">
        <f t="shared" si="779"/>
        <v>164</v>
      </c>
      <c r="BJ484" s="4">
        <v>158998</v>
      </c>
      <c r="BK484">
        <f t="shared" si="780"/>
        <v>307</v>
      </c>
      <c r="BL484" s="4">
        <v>117864</v>
      </c>
      <c r="BM484">
        <f t="shared" si="818"/>
        <v>234</v>
      </c>
      <c r="BN484" s="4">
        <v>46327</v>
      </c>
      <c r="BO484">
        <f t="shared" si="819"/>
        <v>70</v>
      </c>
      <c r="BP484" s="4">
        <v>9569</v>
      </c>
      <c r="BQ484">
        <f t="shared" si="820"/>
        <v>18</v>
      </c>
      <c r="BR484" s="8">
        <v>33</v>
      </c>
      <c r="BS484" s="15">
        <f t="shared" si="821"/>
        <v>0</v>
      </c>
      <c r="BT484" s="8">
        <v>295</v>
      </c>
      <c r="BU484" s="15">
        <f t="shared" si="822"/>
        <v>1</v>
      </c>
      <c r="BV484" s="8">
        <v>1326</v>
      </c>
      <c r="BW484" s="15">
        <f t="shared" si="823"/>
        <v>2</v>
      </c>
      <c r="BX484" s="8">
        <v>3164</v>
      </c>
      <c r="BY484" s="15">
        <f t="shared" si="824"/>
        <v>0</v>
      </c>
      <c r="BZ484" s="13">
        <v>1756</v>
      </c>
      <c r="CA484" s="16">
        <f t="shared" si="825"/>
        <v>4</v>
      </c>
    </row>
    <row r="485" spans="1:79" x14ac:dyDescent="0.2">
      <c r="A485" s="1">
        <v>44382</v>
      </c>
      <c r="B485">
        <v>44383</v>
      </c>
      <c r="C485" s="4">
        <v>408728</v>
      </c>
      <c r="D485">
        <f t="shared" si="776"/>
        <v>605</v>
      </c>
      <c r="E485" s="4">
        <v>6583</v>
      </c>
      <c r="F485">
        <f t="shared" si="777"/>
        <v>9</v>
      </c>
      <c r="G485" s="4">
        <v>389434</v>
      </c>
      <c r="H485">
        <f t="shared" si="778"/>
        <v>1141</v>
      </c>
      <c r="I485">
        <f t="shared" si="775"/>
        <v>12711</v>
      </c>
      <c r="J485">
        <f t="shared" ref="J485:J548" si="829">+IFERROR(D485-F485-H485,"")</f>
        <v>-545</v>
      </c>
      <c r="K485">
        <f t="shared" si="826"/>
        <v>1.6106065647570021E-2</v>
      </c>
      <c r="L485">
        <f t="shared" si="781"/>
        <v>0.95279501282026191</v>
      </c>
      <c r="M485">
        <f t="shared" si="782"/>
        <v>3.1098921532168092E-2</v>
      </c>
      <c r="N485">
        <f t="shared" si="783"/>
        <v>1.4802019925231451E-3</v>
      </c>
      <c r="O485">
        <f t="shared" si="827"/>
        <v>1.3671578307762418E-3</v>
      </c>
      <c r="P485">
        <f t="shared" si="784"/>
        <v>2.9298931269483405E-3</v>
      </c>
      <c r="Q485">
        <f t="shared" si="785"/>
        <v>-4.2876248918259773E-2</v>
      </c>
      <c r="R485">
        <f t="shared" si="786"/>
        <v>102850.52843482637</v>
      </c>
      <c r="S485">
        <f t="shared" si="828"/>
        <v>1656.5173628585808</v>
      </c>
      <c r="T485">
        <f t="shared" si="787"/>
        <v>97995.470558631103</v>
      </c>
      <c r="U485">
        <f t="shared" si="788"/>
        <v>3198.5405133366885</v>
      </c>
      <c r="V485" s="4">
        <v>3056412</v>
      </c>
      <c r="W485">
        <f t="shared" si="789"/>
        <v>6707</v>
      </c>
      <c r="X485">
        <f t="shared" si="790"/>
        <v>-2453</v>
      </c>
      <c r="Y485" s="20">
        <f t="shared" si="791"/>
        <v>769102.16406643181</v>
      </c>
      <c r="Z485" s="4">
        <v>2644134</v>
      </c>
      <c r="AA485">
        <f t="shared" si="792"/>
        <v>6102</v>
      </c>
      <c r="AB485" s="17">
        <f t="shared" si="793"/>
        <v>0.86511046285644733</v>
      </c>
      <c r="AC485" s="16">
        <f t="shared" si="794"/>
        <v>-2265</v>
      </c>
      <c r="AD485">
        <f t="shared" si="795"/>
        <v>412278</v>
      </c>
      <c r="AE485">
        <f t="shared" si="796"/>
        <v>605</v>
      </c>
      <c r="AF485" s="17">
        <f t="shared" si="797"/>
        <v>0.13488953714355265</v>
      </c>
      <c r="AG485" s="16">
        <f t="shared" si="798"/>
        <v>-188</v>
      </c>
      <c r="AH485" s="20">
        <f t="shared" si="799"/>
        <v>9.0204264201580439E-2</v>
      </c>
      <c r="AI485" s="20">
        <f t="shared" si="800"/>
        <v>103743.83492702566</v>
      </c>
      <c r="AJ485" s="4">
        <v>11606</v>
      </c>
      <c r="AK485">
        <f t="shared" si="801"/>
        <v>-583</v>
      </c>
      <c r="AL485">
        <f t="shared" si="802"/>
        <v>-4.7830010665353972E-2</v>
      </c>
      <c r="AM485" s="20">
        <f t="shared" si="803"/>
        <v>2920.4831404126821</v>
      </c>
      <c r="AN485" s="20">
        <f t="shared" si="804"/>
        <v>2.8395412107807636E-2</v>
      </c>
      <c r="AO485" s="4">
        <v>374</v>
      </c>
      <c r="AP485">
        <f t="shared" si="773"/>
        <v>-1</v>
      </c>
      <c r="AQ485">
        <f t="shared" si="774"/>
        <v>-2.666666666666706E-3</v>
      </c>
      <c r="AR485" s="20">
        <f t="shared" si="805"/>
        <v>94.111726220432814</v>
      </c>
      <c r="AS485" s="4">
        <v>610</v>
      </c>
      <c r="AT485">
        <f t="shared" si="806"/>
        <v>25</v>
      </c>
      <c r="AU485">
        <f t="shared" si="807"/>
        <v>4.2735042735042805E-2</v>
      </c>
      <c r="AV485" s="20">
        <f t="shared" si="808"/>
        <v>153.49773527931555</v>
      </c>
      <c r="AW485" s="30">
        <f t="shared" si="809"/>
        <v>1.4924350668415181E-3</v>
      </c>
      <c r="AX485" s="4">
        <v>121</v>
      </c>
      <c r="AY485">
        <f t="shared" si="810"/>
        <v>14</v>
      </c>
      <c r="AZ485">
        <f t="shared" si="811"/>
        <v>0.13084112149532712</v>
      </c>
      <c r="BA485" s="20">
        <f t="shared" si="812"/>
        <v>30.447911424257672</v>
      </c>
      <c r="BB485" s="30">
        <f t="shared" si="813"/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 t="shared" si="814"/>
        <v>-545</v>
      </c>
      <c r="BE485" s="30">
        <f t="shared" si="815"/>
        <v>-4.1113458056729058E-2</v>
      </c>
      <c r="BF485" s="20">
        <f t="shared" si="816"/>
        <v>3198.5405133366885</v>
      </c>
      <c r="BG485" s="20">
        <f t="shared" si="817"/>
        <v>3.1098921532168092E-2</v>
      </c>
      <c r="BH485" s="26">
        <v>75502</v>
      </c>
      <c r="BI485">
        <f t="shared" si="779"/>
        <v>137</v>
      </c>
      <c r="BJ485" s="4">
        <v>159240</v>
      </c>
      <c r="BK485">
        <f t="shared" si="780"/>
        <v>242</v>
      </c>
      <c r="BL485" s="4">
        <v>118032</v>
      </c>
      <c r="BM485">
        <f t="shared" si="818"/>
        <v>168</v>
      </c>
      <c r="BN485" s="4">
        <v>46369</v>
      </c>
      <c r="BO485">
        <f t="shared" si="819"/>
        <v>42</v>
      </c>
      <c r="BP485" s="4">
        <v>9585</v>
      </c>
      <c r="BQ485">
        <f t="shared" si="820"/>
        <v>16</v>
      </c>
      <c r="BR485" s="8">
        <v>33</v>
      </c>
      <c r="BS485" s="15">
        <f t="shared" si="821"/>
        <v>0</v>
      </c>
      <c r="BT485" s="8">
        <v>296</v>
      </c>
      <c r="BU485" s="15">
        <f t="shared" si="822"/>
        <v>1</v>
      </c>
      <c r="BV485" s="8">
        <v>1331</v>
      </c>
      <c r="BW485" s="15">
        <f t="shared" si="823"/>
        <v>5</v>
      </c>
      <c r="BX485" s="8">
        <v>3166</v>
      </c>
      <c r="BY485" s="15">
        <f t="shared" si="824"/>
        <v>2</v>
      </c>
      <c r="BZ485" s="13">
        <v>1757</v>
      </c>
      <c r="CA485" s="16">
        <f t="shared" si="825"/>
        <v>1</v>
      </c>
    </row>
    <row r="486" spans="1:79" x14ac:dyDescent="0.2">
      <c r="A486" s="1">
        <v>44383</v>
      </c>
      <c r="B486">
        <v>44384</v>
      </c>
      <c r="C486" s="4">
        <v>410004</v>
      </c>
      <c r="D486">
        <f t="shared" si="776"/>
        <v>1276</v>
      </c>
      <c r="E486" s="4">
        <v>6591</v>
      </c>
      <c r="F486">
        <f t="shared" si="777"/>
        <v>8</v>
      </c>
      <c r="G486" s="4">
        <v>389912</v>
      </c>
      <c r="H486">
        <f t="shared" si="778"/>
        <v>478</v>
      </c>
      <c r="I486">
        <f t="shared" si="775"/>
        <v>13501</v>
      </c>
      <c r="J486">
        <f t="shared" si="829"/>
        <v>790</v>
      </c>
      <c r="K486">
        <f t="shared" si="826"/>
        <v>1.6075452922410513E-2</v>
      </c>
      <c r="L486">
        <f t="shared" si="781"/>
        <v>0.95099560004292638</v>
      </c>
      <c r="M486">
        <f t="shared" si="782"/>
        <v>3.2928947034663078E-2</v>
      </c>
      <c r="N486">
        <f t="shared" si="783"/>
        <v>3.1121647593682013E-3</v>
      </c>
      <c r="O486">
        <f t="shared" si="827"/>
        <v>1.2137763617053557E-3</v>
      </c>
      <c r="P486">
        <f t="shared" si="784"/>
        <v>1.2259176429553335E-3</v>
      </c>
      <c r="Q486">
        <f t="shared" si="785"/>
        <v>5.8514184134508554E-2</v>
      </c>
      <c r="R486">
        <f t="shared" si="786"/>
        <v>103171.6155007549</v>
      </c>
      <c r="S486">
        <f t="shared" si="828"/>
        <v>1658.5304479114241</v>
      </c>
      <c r="T486">
        <f t="shared" si="787"/>
        <v>98115.752390538502</v>
      </c>
      <c r="U486">
        <f t="shared" si="788"/>
        <v>3397.332662304982</v>
      </c>
      <c r="V486" s="4">
        <v>3071315</v>
      </c>
      <c r="W486">
        <f t="shared" si="789"/>
        <v>14903</v>
      </c>
      <c r="X486">
        <f t="shared" si="790"/>
        <v>8196</v>
      </c>
      <c r="Y486" s="20">
        <f t="shared" si="791"/>
        <v>772852.28988424758</v>
      </c>
      <c r="Z486" s="4">
        <v>2657761</v>
      </c>
      <c r="AA486">
        <f t="shared" si="792"/>
        <v>13627</v>
      </c>
      <c r="AB486" s="17">
        <f t="shared" si="793"/>
        <v>0.86534953269202275</v>
      </c>
      <c r="AC486" s="16">
        <f t="shared" si="794"/>
        <v>7525</v>
      </c>
      <c r="AD486">
        <f t="shared" si="795"/>
        <v>413554</v>
      </c>
      <c r="AE486">
        <f t="shared" si="796"/>
        <v>1276</v>
      </c>
      <c r="AF486" s="17">
        <f t="shared" si="797"/>
        <v>0.1346504673079772</v>
      </c>
      <c r="AG486" s="16">
        <f t="shared" si="798"/>
        <v>671</v>
      </c>
      <c r="AH486" s="20">
        <f t="shared" si="799"/>
        <v>8.56203448970006E-2</v>
      </c>
      <c r="AI486" s="20">
        <f t="shared" si="800"/>
        <v>104064.9219929542</v>
      </c>
      <c r="AJ486" s="4">
        <v>12411</v>
      </c>
      <c r="AK486">
        <f t="shared" si="801"/>
        <v>805</v>
      </c>
      <c r="AL486">
        <f t="shared" si="802"/>
        <v>6.9360675512665892E-2</v>
      </c>
      <c r="AM486" s="20">
        <f t="shared" si="803"/>
        <v>3123.0498238550576</v>
      </c>
      <c r="AN486" s="20">
        <f t="shared" si="804"/>
        <v>3.0270436385986477E-2</v>
      </c>
      <c r="AO486" s="4">
        <v>346</v>
      </c>
      <c r="AP486">
        <f t="shared" si="773"/>
        <v>-28</v>
      </c>
      <c r="AQ486">
        <f t="shared" si="774"/>
        <v>-7.4866310160427774E-2</v>
      </c>
      <c r="AR486" s="20">
        <f t="shared" si="805"/>
        <v>87.065928535480623</v>
      </c>
      <c r="AS486" s="4">
        <v>620</v>
      </c>
      <c r="AT486">
        <f t="shared" si="806"/>
        <v>10</v>
      </c>
      <c r="AU486">
        <f t="shared" si="807"/>
        <v>1.6393442622950838E-2</v>
      </c>
      <c r="AV486" s="20">
        <f t="shared" si="808"/>
        <v>156.01409159536991</v>
      </c>
      <c r="AW486" s="30">
        <f t="shared" si="809"/>
        <v>1.51218036897201E-3</v>
      </c>
      <c r="AX486" s="4">
        <v>124</v>
      </c>
      <c r="AY486">
        <f t="shared" si="810"/>
        <v>3</v>
      </c>
      <c r="AZ486">
        <f t="shared" si="811"/>
        <v>2.4793388429751984E-2</v>
      </c>
      <c r="BA486" s="20">
        <f t="shared" si="812"/>
        <v>31.20281831907398</v>
      </c>
      <c r="BB486" s="30">
        <f t="shared" si="813"/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 t="shared" si="814"/>
        <v>790</v>
      </c>
      <c r="BE486" s="30">
        <f t="shared" si="815"/>
        <v>6.2150892927385737E-2</v>
      </c>
      <c r="BF486" s="20">
        <f t="shared" si="816"/>
        <v>3397.332662304982</v>
      </c>
      <c r="BG486" s="20">
        <f t="shared" si="817"/>
        <v>3.2928947034663078E-2</v>
      </c>
      <c r="BH486" s="26">
        <v>75782</v>
      </c>
      <c r="BI486">
        <f t="shared" si="779"/>
        <v>280</v>
      </c>
      <c r="BJ486" s="4">
        <v>159753</v>
      </c>
      <c r="BK486">
        <f t="shared" si="780"/>
        <v>513</v>
      </c>
      <c r="BL486" s="4">
        <v>118408</v>
      </c>
      <c r="BM486">
        <f t="shared" si="818"/>
        <v>376</v>
      </c>
      <c r="BN486" s="4">
        <v>46452</v>
      </c>
      <c r="BO486">
        <f t="shared" si="819"/>
        <v>83</v>
      </c>
      <c r="BP486" s="4">
        <v>9609</v>
      </c>
      <c r="BQ486">
        <f t="shared" si="820"/>
        <v>24</v>
      </c>
      <c r="BR486" s="8">
        <v>33</v>
      </c>
      <c r="BS486" s="15">
        <f t="shared" si="821"/>
        <v>0</v>
      </c>
      <c r="BT486" s="8">
        <v>296</v>
      </c>
      <c r="BU486" s="15">
        <f t="shared" si="822"/>
        <v>0</v>
      </c>
      <c r="BV486" s="8">
        <v>1332</v>
      </c>
      <c r="BW486" s="15">
        <f t="shared" si="823"/>
        <v>1</v>
      </c>
      <c r="BX486" s="8">
        <v>3168</v>
      </c>
      <c r="BY486" s="15">
        <f t="shared" si="824"/>
        <v>2</v>
      </c>
      <c r="BZ486" s="13">
        <v>1762</v>
      </c>
      <c r="CA486" s="16">
        <f t="shared" si="825"/>
        <v>5</v>
      </c>
    </row>
    <row r="487" spans="1:79" x14ac:dyDescent="0.2">
      <c r="A487" s="1">
        <v>44384</v>
      </c>
      <c r="B487">
        <v>44385</v>
      </c>
      <c r="C487" s="4">
        <v>411226</v>
      </c>
      <c r="D487">
        <f t="shared" si="776"/>
        <v>1222</v>
      </c>
      <c r="E487" s="4">
        <v>6599</v>
      </c>
      <c r="F487">
        <f t="shared" si="777"/>
        <v>8</v>
      </c>
      <c r="G487" s="4">
        <v>391087</v>
      </c>
      <c r="H487">
        <f t="shared" si="778"/>
        <v>1175</v>
      </c>
      <c r="I487">
        <f t="shared" si="775"/>
        <v>13540</v>
      </c>
      <c r="J487">
        <f t="shared" si="829"/>
        <v>39</v>
      </c>
      <c r="K487">
        <f t="shared" si="826"/>
        <v>1.604713709736252E-2</v>
      </c>
      <c r="L487">
        <f t="shared" si="781"/>
        <v>0.95102692923112842</v>
      </c>
      <c r="M487">
        <f t="shared" si="782"/>
        <v>3.2925933671509096E-2</v>
      </c>
      <c r="N487">
        <f t="shared" si="783"/>
        <v>2.9716019901465376E-3</v>
      </c>
      <c r="O487">
        <f t="shared" si="827"/>
        <v>1.2123048946810122E-3</v>
      </c>
      <c r="P487">
        <f t="shared" si="784"/>
        <v>3.0044465809397911E-3</v>
      </c>
      <c r="Q487">
        <f t="shared" si="785"/>
        <v>2.8803545051698672E-3</v>
      </c>
      <c r="R487">
        <f t="shared" si="786"/>
        <v>103479.11424257675</v>
      </c>
      <c r="S487">
        <f t="shared" si="828"/>
        <v>1660.5435329642676</v>
      </c>
      <c r="T487">
        <f t="shared" si="787"/>
        <v>98411.42425767488</v>
      </c>
      <c r="U487">
        <f t="shared" si="788"/>
        <v>3407.1464519375941</v>
      </c>
      <c r="V487" s="4">
        <v>3085213</v>
      </c>
      <c r="W487">
        <f t="shared" si="789"/>
        <v>13898</v>
      </c>
      <c r="X487">
        <f t="shared" si="790"/>
        <v>-1005</v>
      </c>
      <c r="Y487" s="20">
        <f t="shared" si="791"/>
        <v>776349.52189229988</v>
      </c>
      <c r="Z487" s="4">
        <v>2670437</v>
      </c>
      <c r="AA487">
        <f t="shared" si="792"/>
        <v>12676</v>
      </c>
      <c r="AB487" s="17">
        <f t="shared" si="793"/>
        <v>0.86556001157780682</v>
      </c>
      <c r="AC487" s="16">
        <f t="shared" si="794"/>
        <v>-951</v>
      </c>
      <c r="AD487">
        <f t="shared" si="795"/>
        <v>414776</v>
      </c>
      <c r="AE487">
        <f t="shared" si="796"/>
        <v>1222</v>
      </c>
      <c r="AF487" s="17">
        <f t="shared" si="797"/>
        <v>0.13443998842219321</v>
      </c>
      <c r="AG487" s="16">
        <f t="shared" si="798"/>
        <v>-54</v>
      </c>
      <c r="AH487" s="20">
        <f t="shared" si="799"/>
        <v>8.7926320333860983E-2</v>
      </c>
      <c r="AI487" s="20">
        <f t="shared" si="800"/>
        <v>104372.42073477604</v>
      </c>
      <c r="AJ487" s="4">
        <v>12469</v>
      </c>
      <c r="AK487">
        <f t="shared" si="801"/>
        <v>58</v>
      </c>
      <c r="AL487">
        <f t="shared" si="802"/>
        <v>4.6732737088066578E-3</v>
      </c>
      <c r="AM487" s="20">
        <f t="shared" si="803"/>
        <v>3137.6446904881732</v>
      </c>
      <c r="AN487" s="20">
        <f t="shared" si="804"/>
        <v>3.0321526362632713E-2</v>
      </c>
      <c r="AO487" s="4">
        <v>347</v>
      </c>
      <c r="AP487">
        <f t="shared" si="773"/>
        <v>1</v>
      </c>
      <c r="AQ487">
        <f t="shared" si="774"/>
        <v>2.8901734104045396E-3</v>
      </c>
      <c r="AR487" s="20">
        <f t="shared" si="805"/>
        <v>87.317564167086061</v>
      </c>
      <c r="AS487" s="4">
        <v>610</v>
      </c>
      <c r="AT487">
        <f t="shared" si="806"/>
        <v>-10</v>
      </c>
      <c r="AU487">
        <f t="shared" si="807"/>
        <v>-1.6129032258064502E-2</v>
      </c>
      <c r="AV487" s="20">
        <f t="shared" si="808"/>
        <v>153.49773527931555</v>
      </c>
      <c r="AW487" s="30">
        <f t="shared" si="809"/>
        <v>1.4833692422171749E-3</v>
      </c>
      <c r="AX487" s="4">
        <v>114</v>
      </c>
      <c r="AY487">
        <f t="shared" si="810"/>
        <v>-10</v>
      </c>
      <c r="AZ487">
        <f t="shared" si="811"/>
        <v>-8.064516129032262E-2</v>
      </c>
      <c r="BA487" s="20">
        <f t="shared" si="812"/>
        <v>28.686462003019628</v>
      </c>
      <c r="BB487" s="30">
        <f t="shared" si="813"/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 t="shared" si="814"/>
        <v>39</v>
      </c>
      <c r="BE487" s="30">
        <f t="shared" si="815"/>
        <v>2.8886749129695133E-3</v>
      </c>
      <c r="BF487" s="20">
        <f t="shared" si="816"/>
        <v>3407.1464519375941</v>
      </c>
      <c r="BG487" s="20">
        <f t="shared" si="817"/>
        <v>3.2925933671509096E-2</v>
      </c>
      <c r="BH487" s="26">
        <v>76021</v>
      </c>
      <c r="BI487">
        <f t="shared" si="779"/>
        <v>239</v>
      </c>
      <c r="BJ487" s="4">
        <v>160251</v>
      </c>
      <c r="BK487">
        <f t="shared" si="780"/>
        <v>498</v>
      </c>
      <c r="BL487" s="4">
        <v>118766</v>
      </c>
      <c r="BM487">
        <f t="shared" si="818"/>
        <v>358</v>
      </c>
      <c r="BN487" s="4">
        <v>46559</v>
      </c>
      <c r="BO487">
        <f t="shared" si="819"/>
        <v>107</v>
      </c>
      <c r="BP487" s="4">
        <v>9629</v>
      </c>
      <c r="BQ487">
        <f t="shared" si="820"/>
        <v>20</v>
      </c>
      <c r="BR487" s="8">
        <v>33</v>
      </c>
      <c r="BS487" s="15">
        <f t="shared" si="821"/>
        <v>0</v>
      </c>
      <c r="BT487" s="8">
        <v>297</v>
      </c>
      <c r="BU487" s="15">
        <f t="shared" si="822"/>
        <v>1</v>
      </c>
      <c r="BV487" s="8">
        <v>1335</v>
      </c>
      <c r="BW487" s="15">
        <f t="shared" si="823"/>
        <v>3</v>
      </c>
      <c r="BX487" s="8">
        <v>3170</v>
      </c>
      <c r="BY487" s="15">
        <f t="shared" si="824"/>
        <v>2</v>
      </c>
      <c r="BZ487" s="13">
        <v>1764</v>
      </c>
      <c r="CA487" s="16">
        <f t="shared" si="825"/>
        <v>2</v>
      </c>
    </row>
    <row r="488" spans="1:79" x14ac:dyDescent="0.2">
      <c r="A488" s="1">
        <v>44385</v>
      </c>
      <c r="B488">
        <v>44386</v>
      </c>
      <c r="C488" s="4">
        <v>412466</v>
      </c>
      <c r="D488">
        <f t="shared" si="776"/>
        <v>1240</v>
      </c>
      <c r="E488" s="4">
        <v>6604</v>
      </c>
      <c r="F488">
        <f t="shared" si="777"/>
        <v>5</v>
      </c>
      <c r="G488" s="4">
        <v>392262</v>
      </c>
      <c r="H488">
        <f t="shared" si="778"/>
        <v>1175</v>
      </c>
      <c r="I488">
        <f t="shared" si="775"/>
        <v>13600</v>
      </c>
      <c r="J488">
        <f t="shared" si="829"/>
        <v>60</v>
      </c>
      <c r="K488">
        <f t="shared" si="826"/>
        <v>1.6011016665616076E-2</v>
      </c>
      <c r="L488">
        <f t="shared" si="781"/>
        <v>0.95101656863838469</v>
      </c>
      <c r="M488">
        <f t="shared" si="782"/>
        <v>3.2972414695999187E-2</v>
      </c>
      <c r="N488">
        <f t="shared" si="783"/>
        <v>3.0063083987528667E-3</v>
      </c>
      <c r="O488">
        <f t="shared" si="827"/>
        <v>7.5711689884918232E-4</v>
      </c>
      <c r="P488">
        <f t="shared" si="784"/>
        <v>2.9954469206805653E-3</v>
      </c>
      <c r="Q488">
        <f t="shared" si="785"/>
        <v>4.4117647058823529E-3</v>
      </c>
      <c r="R488">
        <f t="shared" si="786"/>
        <v>103791.14242576748</v>
      </c>
      <c r="S488">
        <f t="shared" si="828"/>
        <v>1661.8017111222948</v>
      </c>
      <c r="T488">
        <f t="shared" si="787"/>
        <v>98707.096124811273</v>
      </c>
      <c r="U488">
        <f t="shared" si="788"/>
        <v>3422.2445898339201</v>
      </c>
      <c r="V488" s="4">
        <v>3098829</v>
      </c>
      <c r="W488">
        <f t="shared" si="789"/>
        <v>13616</v>
      </c>
      <c r="X488">
        <f t="shared" si="790"/>
        <v>-282</v>
      </c>
      <c r="Y488" s="20">
        <f t="shared" si="791"/>
        <v>779775.79265223956</v>
      </c>
      <c r="Z488" s="4">
        <v>2682813</v>
      </c>
      <c r="AA488">
        <f t="shared" si="792"/>
        <v>12376</v>
      </c>
      <c r="AB488" s="17">
        <f t="shared" si="793"/>
        <v>0.86575057868633598</v>
      </c>
      <c r="AC488" s="16">
        <f t="shared" si="794"/>
        <v>-300</v>
      </c>
      <c r="AD488">
        <f t="shared" si="795"/>
        <v>416016</v>
      </c>
      <c r="AE488">
        <f t="shared" si="796"/>
        <v>1240</v>
      </c>
      <c r="AF488" s="17">
        <f t="shared" si="797"/>
        <v>0.13424942131366396</v>
      </c>
      <c r="AG488" s="16">
        <f t="shared" si="798"/>
        <v>18</v>
      </c>
      <c r="AH488" s="20">
        <f t="shared" si="799"/>
        <v>9.1069330199764986E-2</v>
      </c>
      <c r="AI488" s="20">
        <f t="shared" si="800"/>
        <v>104684.44891796677</v>
      </c>
      <c r="AJ488" s="4">
        <v>12547</v>
      </c>
      <c r="AK488">
        <f t="shared" si="801"/>
        <v>78</v>
      </c>
      <c r="AL488">
        <f t="shared" si="802"/>
        <v>6.255513673911306E-3</v>
      </c>
      <c r="AM488" s="20">
        <f t="shared" si="803"/>
        <v>3157.2722697533968</v>
      </c>
      <c r="AN488" s="20">
        <f t="shared" si="804"/>
        <v>3.0419476999316308E-2</v>
      </c>
      <c r="AO488" s="4">
        <v>342</v>
      </c>
      <c r="AP488">
        <f t="shared" si="773"/>
        <v>-5</v>
      </c>
      <c r="AQ488">
        <f t="shared" si="774"/>
        <v>-1.4409221902017322E-2</v>
      </c>
      <c r="AR488" s="20">
        <f t="shared" si="805"/>
        <v>86.059386009058883</v>
      </c>
      <c r="AS488" s="4">
        <v>596</v>
      </c>
      <c r="AT488">
        <f t="shared" si="806"/>
        <v>-14</v>
      </c>
      <c r="AU488">
        <f t="shared" si="807"/>
        <v>-2.2950819672131195E-2</v>
      </c>
      <c r="AV488" s="20">
        <f t="shared" si="808"/>
        <v>149.97483643683944</v>
      </c>
      <c r="AW488" s="30">
        <f t="shared" si="809"/>
        <v>1.4449675852070232E-3</v>
      </c>
      <c r="AX488" s="4">
        <v>115</v>
      </c>
      <c r="AY488">
        <f t="shared" si="810"/>
        <v>1</v>
      </c>
      <c r="AZ488">
        <f t="shared" si="811"/>
        <v>8.7719298245614308E-3</v>
      </c>
      <c r="BA488" s="20">
        <f t="shared" si="812"/>
        <v>28.938097634625063</v>
      </c>
      <c r="BB488" s="30">
        <f t="shared" si="813"/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 t="shared" si="814"/>
        <v>60</v>
      </c>
      <c r="BE488" s="30">
        <f t="shared" si="815"/>
        <v>4.4313146233383449E-3</v>
      </c>
      <c r="BF488" s="20">
        <f t="shared" si="816"/>
        <v>3422.2445898339201</v>
      </c>
      <c r="BG488" s="20">
        <f t="shared" si="817"/>
        <v>3.2972414695999187E-2</v>
      </c>
      <c r="BH488" s="26">
        <v>76292</v>
      </c>
      <c r="BI488">
        <f t="shared" si="779"/>
        <v>271</v>
      </c>
      <c r="BJ488" s="4">
        <v>160743</v>
      </c>
      <c r="BK488">
        <f t="shared" si="780"/>
        <v>492</v>
      </c>
      <c r="BL488" s="4">
        <v>119112</v>
      </c>
      <c r="BM488">
        <f t="shared" si="818"/>
        <v>346</v>
      </c>
      <c r="BN488" s="4">
        <v>46670</v>
      </c>
      <c r="BO488">
        <f t="shared" si="819"/>
        <v>111</v>
      </c>
      <c r="BP488" s="4">
        <v>9649</v>
      </c>
      <c r="BQ488">
        <f t="shared" si="820"/>
        <v>20</v>
      </c>
      <c r="BR488" s="8">
        <v>33</v>
      </c>
      <c r="BS488" s="15">
        <f t="shared" si="821"/>
        <v>0</v>
      </c>
      <c r="BT488" s="8">
        <v>297</v>
      </c>
      <c r="BU488" s="15">
        <f t="shared" si="822"/>
        <v>0</v>
      </c>
      <c r="BV488" s="8">
        <v>1335</v>
      </c>
      <c r="BW488" s="15">
        <f t="shared" si="823"/>
        <v>0</v>
      </c>
      <c r="BX488" s="8">
        <v>3173</v>
      </c>
      <c r="BY488" s="15">
        <f t="shared" si="824"/>
        <v>3</v>
      </c>
      <c r="BZ488" s="13">
        <v>1766</v>
      </c>
      <c r="CA488" s="16">
        <f t="shared" si="825"/>
        <v>2</v>
      </c>
    </row>
    <row r="489" spans="1:79" x14ac:dyDescent="0.2">
      <c r="A489" s="1">
        <v>44386</v>
      </c>
      <c r="B489">
        <v>44387</v>
      </c>
      <c r="C489" s="4">
        <v>413626</v>
      </c>
      <c r="D489">
        <f t="shared" si="776"/>
        <v>1160</v>
      </c>
      <c r="E489" s="4">
        <v>6614</v>
      </c>
      <c r="F489">
        <f t="shared" si="777"/>
        <v>10</v>
      </c>
      <c r="G489" s="4">
        <v>393377</v>
      </c>
      <c r="H489">
        <f t="shared" si="778"/>
        <v>1115</v>
      </c>
      <c r="I489">
        <f t="shared" si="775"/>
        <v>13635</v>
      </c>
      <c r="J489">
        <f t="shared" si="829"/>
        <v>35</v>
      </c>
      <c r="K489">
        <f t="shared" si="826"/>
        <v>1.5990290745746157E-2</v>
      </c>
      <c r="L489">
        <f t="shared" si="781"/>
        <v>0.95104514706522314</v>
      </c>
      <c r="M489">
        <f t="shared" si="782"/>
        <v>3.2964562189030669E-2</v>
      </c>
      <c r="N489">
        <f t="shared" si="783"/>
        <v>2.8044658701338889E-3</v>
      </c>
      <c r="O489">
        <f t="shared" si="827"/>
        <v>1.5119443604475356E-3</v>
      </c>
      <c r="P489">
        <f t="shared" si="784"/>
        <v>2.8344310928193565E-3</v>
      </c>
      <c r="Q489">
        <f t="shared" si="785"/>
        <v>2.5669233590025669E-3</v>
      </c>
      <c r="R489">
        <f t="shared" si="786"/>
        <v>104083.03975842979</v>
      </c>
      <c r="S489">
        <f t="shared" si="828"/>
        <v>1664.3180674383491</v>
      </c>
      <c r="T489">
        <f t="shared" si="787"/>
        <v>98987.669854051332</v>
      </c>
      <c r="U489">
        <f t="shared" si="788"/>
        <v>3431.0518369401107</v>
      </c>
      <c r="V489" s="4">
        <v>3112551</v>
      </c>
      <c r="W489">
        <f t="shared" si="789"/>
        <v>13722</v>
      </c>
      <c r="X489">
        <f t="shared" si="790"/>
        <v>106</v>
      </c>
      <c r="Y489" s="20">
        <f t="shared" si="791"/>
        <v>783228.73678912933</v>
      </c>
      <c r="Z489" s="4">
        <v>2695375</v>
      </c>
      <c r="AA489">
        <f t="shared" si="792"/>
        <v>12562</v>
      </c>
      <c r="AB489" s="17">
        <f t="shared" si="793"/>
        <v>0.86596974635917612</v>
      </c>
      <c r="AC489" s="16">
        <f t="shared" si="794"/>
        <v>186</v>
      </c>
      <c r="AD489">
        <f t="shared" si="795"/>
        <v>417176</v>
      </c>
      <c r="AE489">
        <f t="shared" si="796"/>
        <v>1160</v>
      </c>
      <c r="AF489" s="17">
        <f t="shared" si="797"/>
        <v>0.13403025364082388</v>
      </c>
      <c r="AG489" s="16">
        <f t="shared" si="798"/>
        <v>-80</v>
      </c>
      <c r="AH489" s="20">
        <f t="shared" si="799"/>
        <v>8.4535781955983089E-2</v>
      </c>
      <c r="AI489" s="20">
        <f t="shared" si="800"/>
        <v>104976.34625062908</v>
      </c>
      <c r="AJ489" s="4">
        <v>12581</v>
      </c>
      <c r="AK489">
        <f t="shared" si="801"/>
        <v>34</v>
      </c>
      <c r="AL489">
        <f t="shared" si="802"/>
        <v>2.7098111102255018E-3</v>
      </c>
      <c r="AM489" s="20">
        <f t="shared" si="803"/>
        <v>3165.8278812279818</v>
      </c>
      <c r="AN489" s="20">
        <f t="shared" si="804"/>
        <v>3.0416366475995223E-2</v>
      </c>
      <c r="AO489" s="4">
        <v>346</v>
      </c>
      <c r="AP489">
        <f t="shared" si="773"/>
        <v>4</v>
      </c>
      <c r="AQ489">
        <f t="shared" si="774"/>
        <v>1.1695906432748648E-2</v>
      </c>
      <c r="AR489" s="20">
        <f t="shared" si="805"/>
        <v>87.065928535480623</v>
      </c>
      <c r="AS489" s="4">
        <v>584</v>
      </c>
      <c r="AT489">
        <f t="shared" si="806"/>
        <v>-12</v>
      </c>
      <c r="AU489">
        <f t="shared" si="807"/>
        <v>-2.0134228187919434E-2</v>
      </c>
      <c r="AV489" s="20">
        <f t="shared" si="808"/>
        <v>146.95520885757423</v>
      </c>
      <c r="AW489" s="30">
        <f t="shared" si="809"/>
        <v>1.4119035070329234E-3</v>
      </c>
      <c r="AX489" s="4">
        <v>124</v>
      </c>
      <c r="AY489">
        <f t="shared" si="810"/>
        <v>9</v>
      </c>
      <c r="AZ489">
        <f t="shared" si="811"/>
        <v>7.8260869565217384E-2</v>
      </c>
      <c r="BA489" s="20">
        <f t="shared" si="812"/>
        <v>31.20281831907398</v>
      </c>
      <c r="BB489" s="30">
        <f t="shared" si="813"/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 t="shared" si="814"/>
        <v>35</v>
      </c>
      <c r="BE489" s="30">
        <f t="shared" si="815"/>
        <v>2.5735294117648078E-3</v>
      </c>
      <c r="BF489" s="20">
        <f t="shared" si="816"/>
        <v>3431.0518369401107</v>
      </c>
      <c r="BG489" s="20">
        <f t="shared" si="817"/>
        <v>3.2964562189030669E-2</v>
      </c>
      <c r="BH489" s="26">
        <v>76575</v>
      </c>
      <c r="BI489">
        <f t="shared" si="779"/>
        <v>283</v>
      </c>
      <c r="BJ489" s="4">
        <v>161183</v>
      </c>
      <c r="BK489">
        <f t="shared" si="780"/>
        <v>440</v>
      </c>
      <c r="BL489" s="4">
        <v>119437</v>
      </c>
      <c r="BM489">
        <f t="shared" si="818"/>
        <v>325</v>
      </c>
      <c r="BN489" s="4">
        <v>46767</v>
      </c>
      <c r="BO489">
        <f t="shared" si="819"/>
        <v>97</v>
      </c>
      <c r="BP489" s="4">
        <v>9664</v>
      </c>
      <c r="BQ489">
        <f t="shared" si="820"/>
        <v>15</v>
      </c>
      <c r="BR489" s="8">
        <v>33</v>
      </c>
      <c r="BS489" s="15">
        <f t="shared" si="821"/>
        <v>0</v>
      </c>
      <c r="BT489" s="8">
        <v>297</v>
      </c>
      <c r="BU489" s="15">
        <f t="shared" si="822"/>
        <v>0</v>
      </c>
      <c r="BV489" s="8">
        <v>1339</v>
      </c>
      <c r="BW489" s="15">
        <f t="shared" si="823"/>
        <v>4</v>
      </c>
      <c r="BX489" s="8">
        <v>3178</v>
      </c>
      <c r="BY489" s="15">
        <f t="shared" si="824"/>
        <v>5</v>
      </c>
      <c r="BZ489" s="13">
        <v>1767</v>
      </c>
      <c r="CA489" s="16">
        <f t="shared" si="825"/>
        <v>1</v>
      </c>
    </row>
    <row r="490" spans="1:79" x14ac:dyDescent="0.2">
      <c r="A490" s="1">
        <v>44387</v>
      </c>
      <c r="B490">
        <v>44388</v>
      </c>
      <c r="C490" s="4">
        <v>414647</v>
      </c>
      <c r="D490">
        <f t="shared" si="776"/>
        <v>1021</v>
      </c>
      <c r="E490" s="4">
        <v>6627</v>
      </c>
      <c r="F490">
        <f t="shared" si="777"/>
        <v>13</v>
      </c>
      <c r="G490" s="4">
        <v>394465</v>
      </c>
      <c r="H490">
        <f t="shared" si="778"/>
        <v>1088</v>
      </c>
      <c r="I490">
        <f t="shared" si="775"/>
        <v>13555</v>
      </c>
      <c r="J490">
        <f t="shared" si="829"/>
        <v>-80</v>
      </c>
      <c r="K490">
        <f t="shared" si="826"/>
        <v>1.598226925553543E-2</v>
      </c>
      <c r="L490">
        <f t="shared" si="781"/>
        <v>0.95132727356040203</v>
      </c>
      <c r="M490">
        <f t="shared" si="782"/>
        <v>3.2690457184062591E-2</v>
      </c>
      <c r="N490">
        <f t="shared" si="783"/>
        <v>2.462335432307481E-3</v>
      </c>
      <c r="O490">
        <f t="shared" si="827"/>
        <v>1.9616719480911424E-3</v>
      </c>
      <c r="P490">
        <f t="shared" si="784"/>
        <v>2.7581661237372139E-3</v>
      </c>
      <c r="Q490">
        <f t="shared" si="785"/>
        <v>-5.9018812246403544E-3</v>
      </c>
      <c r="R490">
        <f t="shared" si="786"/>
        <v>104339.95973829895</v>
      </c>
      <c r="S490">
        <f t="shared" si="828"/>
        <v>1667.5893306492198</v>
      </c>
      <c r="T490">
        <f t="shared" si="787"/>
        <v>99261.449421238038</v>
      </c>
      <c r="U490">
        <f t="shared" si="788"/>
        <v>3410.9209864116756</v>
      </c>
      <c r="V490" s="4">
        <v>3126487</v>
      </c>
      <c r="W490">
        <f t="shared" si="789"/>
        <v>13936</v>
      </c>
      <c r="X490">
        <f t="shared" si="790"/>
        <v>214</v>
      </c>
      <c r="Y490" s="20">
        <f t="shared" si="791"/>
        <v>786735.53095118259</v>
      </c>
      <c r="Z490" s="4">
        <v>2708290</v>
      </c>
      <c r="AA490">
        <f t="shared" si="792"/>
        <v>12915</v>
      </c>
      <c r="AB490" s="17">
        <f t="shared" si="793"/>
        <v>0.86624060806905645</v>
      </c>
      <c r="AC490" s="16">
        <f t="shared" si="794"/>
        <v>353</v>
      </c>
      <c r="AD490">
        <f t="shared" si="795"/>
        <v>418197</v>
      </c>
      <c r="AE490">
        <f t="shared" si="796"/>
        <v>1021</v>
      </c>
      <c r="AF490" s="17">
        <f t="shared" si="797"/>
        <v>0.13375939193094358</v>
      </c>
      <c r="AG490" s="16">
        <f t="shared" si="798"/>
        <v>-139</v>
      </c>
      <c r="AH490" s="20">
        <f t="shared" si="799"/>
        <v>7.326349024110218E-2</v>
      </c>
      <c r="AI490" s="20">
        <f t="shared" si="800"/>
        <v>105233.26623049824</v>
      </c>
      <c r="AJ490" s="4">
        <v>12516</v>
      </c>
      <c r="AK490">
        <f t="shared" si="801"/>
        <v>-65</v>
      </c>
      <c r="AL490">
        <f t="shared" si="802"/>
        <v>-5.16652094428105E-3</v>
      </c>
      <c r="AM490" s="20">
        <f t="shared" si="803"/>
        <v>3149.4715651736283</v>
      </c>
      <c r="AN490" s="20">
        <f t="shared" si="804"/>
        <v>3.0184711332772212E-2</v>
      </c>
      <c r="AO490" s="4">
        <v>353</v>
      </c>
      <c r="AP490">
        <f t="shared" si="773"/>
        <v>7</v>
      </c>
      <c r="AQ490">
        <f t="shared" si="774"/>
        <v>2.0231213872832443E-2</v>
      </c>
      <c r="AR490" s="20">
        <f t="shared" si="805"/>
        <v>88.827377956718664</v>
      </c>
      <c r="AS490" s="4">
        <v>569</v>
      </c>
      <c r="AT490">
        <f t="shared" si="806"/>
        <v>-15</v>
      </c>
      <c r="AU490">
        <f t="shared" si="807"/>
        <v>-2.5684931506849362E-2</v>
      </c>
      <c r="AV490" s="20">
        <f t="shared" si="808"/>
        <v>143.18067438349269</v>
      </c>
      <c r="AW490" s="30">
        <f t="shared" si="809"/>
        <v>1.3722515778481455E-3</v>
      </c>
      <c r="AX490" s="4">
        <v>117</v>
      </c>
      <c r="AY490">
        <f t="shared" si="810"/>
        <v>-7</v>
      </c>
      <c r="AZ490">
        <f t="shared" si="811"/>
        <v>-5.6451612903225756E-2</v>
      </c>
      <c r="BA490" s="20">
        <f t="shared" si="812"/>
        <v>29.441368897835932</v>
      </c>
      <c r="BB490" s="30">
        <f t="shared" si="813"/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 t="shared" si="814"/>
        <v>-80</v>
      </c>
      <c r="BE490" s="30">
        <f t="shared" si="815"/>
        <v>-5.8672533920058889E-3</v>
      </c>
      <c r="BF490" s="20">
        <f t="shared" si="816"/>
        <v>3410.9209864116756</v>
      </c>
      <c r="BG490" s="20">
        <f t="shared" si="817"/>
        <v>3.2690457184062591E-2</v>
      </c>
      <c r="BH490" s="26">
        <v>76809</v>
      </c>
      <c r="BI490">
        <f t="shared" si="779"/>
        <v>234</v>
      </c>
      <c r="BJ490" s="4">
        <v>161582</v>
      </c>
      <c r="BK490">
        <f t="shared" si="780"/>
        <v>399</v>
      </c>
      <c r="BL490" s="4">
        <v>119739</v>
      </c>
      <c r="BM490">
        <f t="shared" si="818"/>
        <v>302</v>
      </c>
      <c r="BN490" s="4">
        <v>46847</v>
      </c>
      <c r="BO490">
        <f t="shared" si="819"/>
        <v>80</v>
      </c>
      <c r="BP490" s="4">
        <v>9670</v>
      </c>
      <c r="BQ490">
        <f t="shared" si="820"/>
        <v>6</v>
      </c>
      <c r="BR490" s="8">
        <v>33</v>
      </c>
      <c r="BS490" s="15">
        <f t="shared" si="821"/>
        <v>0</v>
      </c>
      <c r="BT490" s="8">
        <v>297</v>
      </c>
      <c r="BU490" s="15">
        <f t="shared" si="822"/>
        <v>0</v>
      </c>
      <c r="BV490" s="8">
        <v>1343</v>
      </c>
      <c r="BW490" s="15">
        <f t="shared" si="823"/>
        <v>4</v>
      </c>
      <c r="BX490" s="8">
        <v>3183</v>
      </c>
      <c r="BY490" s="15">
        <f t="shared" si="824"/>
        <v>5</v>
      </c>
      <c r="BZ490" s="13">
        <v>1771</v>
      </c>
      <c r="CA490" s="16">
        <f t="shared" si="825"/>
        <v>4</v>
      </c>
    </row>
    <row r="491" spans="1:79" x14ac:dyDescent="0.2">
      <c r="A491" s="1">
        <v>44388</v>
      </c>
      <c r="B491">
        <v>44389</v>
      </c>
      <c r="C491" s="4">
        <v>415480</v>
      </c>
      <c r="D491">
        <f t="shared" si="776"/>
        <v>833</v>
      </c>
      <c r="E491" s="4">
        <v>6632</v>
      </c>
      <c r="F491">
        <f t="shared" si="777"/>
        <v>5</v>
      </c>
      <c r="G491" s="4">
        <v>395309</v>
      </c>
      <c r="H491">
        <f t="shared" si="778"/>
        <v>844</v>
      </c>
      <c r="I491">
        <f t="shared" si="775"/>
        <v>13539</v>
      </c>
      <c r="J491">
        <f t="shared" si="829"/>
        <v>-16</v>
      </c>
      <c r="K491">
        <f t="shared" si="826"/>
        <v>1.5962260517955136E-2</v>
      </c>
      <c r="L491">
        <f t="shared" si="781"/>
        <v>0.95145133339751609</v>
      </c>
      <c r="M491">
        <f t="shared" si="782"/>
        <v>3.2586406084528736E-2</v>
      </c>
      <c r="N491">
        <f t="shared" si="783"/>
        <v>2.0049099836333879E-3</v>
      </c>
      <c r="O491">
        <f t="shared" si="827"/>
        <v>7.5392038600723761E-4</v>
      </c>
      <c r="P491">
        <f t="shared" si="784"/>
        <v>2.135038665954987E-3</v>
      </c>
      <c r="Q491">
        <f t="shared" si="785"/>
        <v>-1.1817711795553585E-3</v>
      </c>
      <c r="R491">
        <f t="shared" si="786"/>
        <v>104549.57221942626</v>
      </c>
      <c r="S491">
        <f t="shared" si="828"/>
        <v>1668.8475088072471</v>
      </c>
      <c r="T491">
        <f t="shared" si="787"/>
        <v>99473.829894313036</v>
      </c>
      <c r="U491">
        <f t="shared" si="788"/>
        <v>3406.8948163059886</v>
      </c>
      <c r="V491" s="4">
        <v>3136235</v>
      </c>
      <c r="W491">
        <f t="shared" si="789"/>
        <v>9748</v>
      </c>
      <c r="X491">
        <f t="shared" si="790"/>
        <v>-4188</v>
      </c>
      <c r="Y491" s="20">
        <f t="shared" si="791"/>
        <v>789188.47508807248</v>
      </c>
      <c r="Z491" s="4">
        <v>2717205</v>
      </c>
      <c r="AA491">
        <f t="shared" si="792"/>
        <v>8915</v>
      </c>
      <c r="AB491" s="17">
        <f t="shared" si="793"/>
        <v>0.86639075196852278</v>
      </c>
      <c r="AC491" s="16">
        <f t="shared" si="794"/>
        <v>-4000</v>
      </c>
      <c r="AD491">
        <f t="shared" si="795"/>
        <v>419030</v>
      </c>
      <c r="AE491">
        <f t="shared" si="796"/>
        <v>833</v>
      </c>
      <c r="AF491" s="17">
        <f t="shared" si="797"/>
        <v>0.13360924803147722</v>
      </c>
      <c r="AG491" s="16">
        <f t="shared" si="798"/>
        <v>-188</v>
      </c>
      <c r="AH491" s="20">
        <f t="shared" si="799"/>
        <v>8.5453426343865407E-2</v>
      </c>
      <c r="AI491" s="20">
        <f t="shared" si="800"/>
        <v>105442.87871162556</v>
      </c>
      <c r="AJ491" s="4">
        <v>12485</v>
      </c>
      <c r="AK491">
        <f t="shared" si="801"/>
        <v>-31</v>
      </c>
      <c r="AL491">
        <f t="shared" si="802"/>
        <v>-2.4768296580377491E-3</v>
      </c>
      <c r="AM491" s="20">
        <f t="shared" si="803"/>
        <v>3141.6708605938597</v>
      </c>
      <c r="AN491" s="20">
        <f t="shared" si="804"/>
        <v>3.0049581207278329E-2</v>
      </c>
      <c r="AO491" s="4">
        <v>353</v>
      </c>
      <c r="AP491">
        <f t="shared" si="773"/>
        <v>0</v>
      </c>
      <c r="AQ491">
        <f t="shared" si="774"/>
        <v>0</v>
      </c>
      <c r="AR491" s="20">
        <f t="shared" si="805"/>
        <v>88.827377956718664</v>
      </c>
      <c r="AS491" s="4">
        <v>589</v>
      </c>
      <c r="AT491">
        <f t="shared" si="806"/>
        <v>20</v>
      </c>
      <c r="AU491">
        <f t="shared" si="807"/>
        <v>3.5149384885764468E-2</v>
      </c>
      <c r="AV491" s="20">
        <f t="shared" si="808"/>
        <v>148.2133870156014</v>
      </c>
      <c r="AW491" s="30">
        <f t="shared" si="809"/>
        <v>1.4176374314046403E-3</v>
      </c>
      <c r="AX491" s="4">
        <v>112</v>
      </c>
      <c r="AY491">
        <f t="shared" si="810"/>
        <v>-5</v>
      </c>
      <c r="AZ491">
        <f t="shared" si="811"/>
        <v>-4.2735042735042694E-2</v>
      </c>
      <c r="BA491" s="20">
        <f t="shared" si="812"/>
        <v>28.183190739808754</v>
      </c>
      <c r="BB491" s="30">
        <f t="shared" si="813"/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 t="shared" si="814"/>
        <v>-16</v>
      </c>
      <c r="BE491" s="30">
        <f t="shared" si="815"/>
        <v>-1.1803762449280608E-3</v>
      </c>
      <c r="BF491" s="20">
        <f t="shared" si="816"/>
        <v>3406.8948163059886</v>
      </c>
      <c r="BG491" s="20">
        <f t="shared" si="817"/>
        <v>3.2586406084528736E-2</v>
      </c>
      <c r="BH491" s="26">
        <v>77041</v>
      </c>
      <c r="BI491">
        <f t="shared" si="779"/>
        <v>232</v>
      </c>
      <c r="BJ491" s="4">
        <v>161882</v>
      </c>
      <c r="BK491">
        <f t="shared" si="780"/>
        <v>300</v>
      </c>
      <c r="BL491" s="4">
        <v>119953</v>
      </c>
      <c r="BM491">
        <f t="shared" si="818"/>
        <v>214</v>
      </c>
      <c r="BN491" s="4">
        <v>46917</v>
      </c>
      <c r="BO491">
        <f t="shared" si="819"/>
        <v>70</v>
      </c>
      <c r="BP491" s="4">
        <v>9687</v>
      </c>
      <c r="BQ491">
        <f t="shared" si="820"/>
        <v>17</v>
      </c>
      <c r="BR491" s="8">
        <v>33</v>
      </c>
      <c r="BS491" s="15">
        <f t="shared" si="821"/>
        <v>0</v>
      </c>
      <c r="BT491" s="8">
        <v>297</v>
      </c>
      <c r="BU491" s="15">
        <f t="shared" si="822"/>
        <v>0</v>
      </c>
      <c r="BV491" s="8">
        <v>1345</v>
      </c>
      <c r="BW491" s="15">
        <f t="shared" si="823"/>
        <v>2</v>
      </c>
      <c r="BX491" s="8">
        <v>3185</v>
      </c>
      <c r="BY491" s="15">
        <f t="shared" si="824"/>
        <v>2</v>
      </c>
      <c r="BZ491" s="13">
        <v>1772</v>
      </c>
      <c r="CA491" s="16">
        <f t="shared" si="825"/>
        <v>1</v>
      </c>
    </row>
    <row r="492" spans="1:79" x14ac:dyDescent="0.2">
      <c r="A492" s="1">
        <v>44389</v>
      </c>
      <c r="B492">
        <v>44390</v>
      </c>
      <c r="C492" s="4">
        <v>416232</v>
      </c>
      <c r="D492">
        <f t="shared" si="776"/>
        <v>752</v>
      </c>
      <c r="E492" s="4">
        <v>6646</v>
      </c>
      <c r="F492">
        <f t="shared" si="777"/>
        <v>14</v>
      </c>
      <c r="G492" s="4">
        <v>395949</v>
      </c>
      <c r="H492">
        <f t="shared" si="778"/>
        <v>640</v>
      </c>
      <c r="I492">
        <f t="shared" si="775"/>
        <v>13637</v>
      </c>
      <c r="J492">
        <f t="shared" si="829"/>
        <v>98</v>
      </c>
      <c r="K492">
        <f t="shared" si="826"/>
        <v>1.5967056833688903E-2</v>
      </c>
      <c r="L492">
        <f t="shared" si="781"/>
        <v>0.95126996482730786</v>
      </c>
      <c r="M492">
        <f t="shared" si="782"/>
        <v>3.2762978339003247E-2</v>
      </c>
      <c r="N492">
        <f t="shared" si="783"/>
        <v>1.8066847335140017E-3</v>
      </c>
      <c r="O492">
        <f t="shared" si="827"/>
        <v>2.1065302437556425E-3</v>
      </c>
      <c r="P492">
        <f t="shared" si="784"/>
        <v>1.6163697849975629E-3</v>
      </c>
      <c r="Q492">
        <f t="shared" si="785"/>
        <v>7.1863313045391211E-3</v>
      </c>
      <c r="R492">
        <f t="shared" si="786"/>
        <v>104738.80221439355</v>
      </c>
      <c r="S492">
        <f t="shared" si="828"/>
        <v>1672.3704076497231</v>
      </c>
      <c r="T492">
        <f t="shared" si="787"/>
        <v>99634.876698540509</v>
      </c>
      <c r="U492">
        <f t="shared" si="788"/>
        <v>3431.5551082033212</v>
      </c>
      <c r="V492" s="4">
        <v>3143680</v>
      </c>
      <c r="W492">
        <f t="shared" si="789"/>
        <v>7445</v>
      </c>
      <c r="X492">
        <f t="shared" si="790"/>
        <v>-2303</v>
      </c>
      <c r="Y492" s="20">
        <f t="shared" si="791"/>
        <v>791061.90236537484</v>
      </c>
      <c r="Z492" s="4">
        <v>2723898</v>
      </c>
      <c r="AA492">
        <f t="shared" si="792"/>
        <v>6693</v>
      </c>
      <c r="AB492" s="17">
        <f t="shared" si="793"/>
        <v>0.86646796111563518</v>
      </c>
      <c r="AC492" s="16">
        <f t="shared" si="794"/>
        <v>-2222</v>
      </c>
      <c r="AD492">
        <f t="shared" si="795"/>
        <v>419782</v>
      </c>
      <c r="AE492">
        <f t="shared" si="796"/>
        <v>752</v>
      </c>
      <c r="AF492" s="17">
        <f t="shared" si="797"/>
        <v>0.13353203888436482</v>
      </c>
      <c r="AG492" s="16">
        <f t="shared" si="798"/>
        <v>-81</v>
      </c>
      <c r="AH492" s="20">
        <f t="shared" si="799"/>
        <v>0.1010073875083949</v>
      </c>
      <c r="AI492" s="20">
        <f t="shared" si="800"/>
        <v>105632.10870659284</v>
      </c>
      <c r="AJ492" s="4">
        <v>12547</v>
      </c>
      <c r="AK492">
        <f t="shared" si="801"/>
        <v>62</v>
      </c>
      <c r="AL492">
        <f t="shared" si="802"/>
        <v>4.9659591509811918E-3</v>
      </c>
      <c r="AM492" s="20">
        <f t="shared" si="803"/>
        <v>3157.2722697533968</v>
      </c>
      <c r="AN492" s="20">
        <f t="shared" si="804"/>
        <v>3.0144246477925771E-2</v>
      </c>
      <c r="AO492" s="4">
        <v>362</v>
      </c>
      <c r="AP492">
        <f t="shared" si="773"/>
        <v>9</v>
      </c>
      <c r="AQ492">
        <f t="shared" si="774"/>
        <v>2.5495750708215192E-2</v>
      </c>
      <c r="AR492" s="20">
        <f t="shared" si="805"/>
        <v>91.092098641167581</v>
      </c>
      <c r="AS492" s="4">
        <v>619</v>
      </c>
      <c r="AT492">
        <f t="shared" si="806"/>
        <v>30</v>
      </c>
      <c r="AU492">
        <f t="shared" si="807"/>
        <v>5.0933786078098509E-2</v>
      </c>
      <c r="AV492" s="20">
        <f t="shared" si="808"/>
        <v>155.76245596376447</v>
      </c>
      <c r="AW492" s="30">
        <f t="shared" si="809"/>
        <v>1.4871513963366583E-3</v>
      </c>
      <c r="AX492" s="4">
        <v>109</v>
      </c>
      <c r="AY492">
        <f t="shared" si="810"/>
        <v>-3</v>
      </c>
      <c r="AZ492">
        <f t="shared" si="811"/>
        <v>-2.6785714285714302E-2</v>
      </c>
      <c r="BA492" s="20">
        <f t="shared" si="812"/>
        <v>27.42828384499245</v>
      </c>
      <c r="BB492" s="30">
        <f t="shared" si="813"/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 t="shared" si="814"/>
        <v>98</v>
      </c>
      <c r="BE492" s="30">
        <f t="shared" si="815"/>
        <v>7.238348474776668E-3</v>
      </c>
      <c r="BF492" s="20">
        <f t="shared" si="816"/>
        <v>3431.5551082033212</v>
      </c>
      <c r="BG492" s="20">
        <f t="shared" si="817"/>
        <v>3.2762978339003247E-2</v>
      </c>
      <c r="BH492" s="26">
        <v>77269</v>
      </c>
      <c r="BI492">
        <f t="shared" si="779"/>
        <v>228</v>
      </c>
      <c r="BJ492" s="4">
        <v>162129</v>
      </c>
      <c r="BK492">
        <f t="shared" si="780"/>
        <v>247</v>
      </c>
      <c r="BL492" s="4">
        <v>120148</v>
      </c>
      <c r="BM492">
        <f t="shared" si="818"/>
        <v>195</v>
      </c>
      <c r="BN492" s="4">
        <v>46989</v>
      </c>
      <c r="BO492">
        <f t="shared" si="819"/>
        <v>72</v>
      </c>
      <c r="BP492" s="4">
        <v>9697</v>
      </c>
      <c r="BQ492">
        <f t="shared" si="820"/>
        <v>10</v>
      </c>
      <c r="BR492" s="8">
        <v>33</v>
      </c>
      <c r="BS492" s="15">
        <f t="shared" si="821"/>
        <v>0</v>
      </c>
      <c r="BT492" s="8">
        <v>298</v>
      </c>
      <c r="BU492" s="15">
        <f t="shared" si="822"/>
        <v>1</v>
      </c>
      <c r="BV492" s="8">
        <v>1351</v>
      </c>
      <c r="BW492" s="15">
        <f t="shared" si="823"/>
        <v>6</v>
      </c>
      <c r="BX492" s="8">
        <v>3189</v>
      </c>
      <c r="BY492" s="15">
        <f t="shared" si="824"/>
        <v>4</v>
      </c>
      <c r="BZ492" s="13">
        <v>1775</v>
      </c>
      <c r="CA492" s="16">
        <f t="shared" si="825"/>
        <v>3</v>
      </c>
    </row>
    <row r="493" spans="1:79" x14ac:dyDescent="0.2">
      <c r="A493" s="1">
        <v>44390</v>
      </c>
      <c r="B493">
        <v>44391</v>
      </c>
      <c r="C493" s="4">
        <v>417087</v>
      </c>
      <c r="D493">
        <f t="shared" si="776"/>
        <v>855</v>
      </c>
      <c r="E493" s="4">
        <v>6654</v>
      </c>
      <c r="F493">
        <f t="shared" si="777"/>
        <v>8</v>
      </c>
      <c r="G493" s="4">
        <v>397152</v>
      </c>
      <c r="H493">
        <f t="shared" si="778"/>
        <v>1203</v>
      </c>
      <c r="I493">
        <f t="shared" si="775"/>
        <v>13281</v>
      </c>
      <c r="J493">
        <f t="shared" si="829"/>
        <v>-356</v>
      </c>
      <c r="K493">
        <f t="shared" si="826"/>
        <v>1.595350610304325E-2</v>
      </c>
      <c r="L493">
        <f t="shared" si="781"/>
        <v>0.95220421638650932</v>
      </c>
      <c r="M493">
        <f t="shared" si="782"/>
        <v>3.1842277510447457E-2</v>
      </c>
      <c r="N493">
        <f t="shared" si="783"/>
        <v>2.049932028569579E-3</v>
      </c>
      <c r="O493">
        <f t="shared" si="827"/>
        <v>1.2022843402464682E-3</v>
      </c>
      <c r="P493">
        <f t="shared" si="784"/>
        <v>3.0290669567319315E-3</v>
      </c>
      <c r="Q493">
        <f t="shared" si="785"/>
        <v>-2.6805210451020255E-2</v>
      </c>
      <c r="R493">
        <f t="shared" si="786"/>
        <v>104953.9506794162</v>
      </c>
      <c r="S493">
        <f t="shared" si="828"/>
        <v>1674.3834927025666</v>
      </c>
      <c r="T493">
        <f t="shared" si="787"/>
        <v>99937.594363361844</v>
      </c>
      <c r="U493">
        <f t="shared" si="788"/>
        <v>3341.9728233517862</v>
      </c>
      <c r="V493" s="4">
        <v>3153596</v>
      </c>
      <c r="W493">
        <f t="shared" si="789"/>
        <v>9916</v>
      </c>
      <c r="X493">
        <f t="shared" si="790"/>
        <v>2471</v>
      </c>
      <c r="Y493" s="20">
        <f t="shared" si="791"/>
        <v>793557.12128837442</v>
      </c>
      <c r="Z493" s="4">
        <v>2732957</v>
      </c>
      <c r="AA493">
        <f t="shared" si="792"/>
        <v>9059</v>
      </c>
      <c r="AB493" s="17">
        <f t="shared" si="793"/>
        <v>0.86661607891435677</v>
      </c>
      <c r="AC493" s="16">
        <f t="shared" si="794"/>
        <v>2366</v>
      </c>
      <c r="AD493">
        <f t="shared" si="795"/>
        <v>420639</v>
      </c>
      <c r="AE493">
        <f t="shared" si="796"/>
        <v>857</v>
      </c>
      <c r="AF493" s="17">
        <f t="shared" si="797"/>
        <v>0.13338392108564318</v>
      </c>
      <c r="AG493" s="16">
        <f t="shared" si="798"/>
        <v>105</v>
      </c>
      <c r="AH493" s="20">
        <f t="shared" si="799"/>
        <v>8.6425978217022997E-2</v>
      </c>
      <c r="AI493" s="20">
        <f t="shared" si="800"/>
        <v>105847.7604428787</v>
      </c>
      <c r="AJ493" s="4">
        <v>12201</v>
      </c>
      <c r="AK493">
        <f t="shared" si="801"/>
        <v>-346</v>
      </c>
      <c r="AL493">
        <f t="shared" si="802"/>
        <v>-2.7576313062883551E-2</v>
      </c>
      <c r="AM493" s="20">
        <f t="shared" si="803"/>
        <v>3070.2063412179164</v>
      </c>
      <c r="AN493" s="20">
        <f t="shared" si="804"/>
        <v>2.9252889684885888E-2</v>
      </c>
      <c r="AO493" s="4">
        <v>360</v>
      </c>
      <c r="AP493">
        <f t="shared" si="773"/>
        <v>-2</v>
      </c>
      <c r="AQ493">
        <f t="shared" si="774"/>
        <v>-5.5248618784530246E-3</v>
      </c>
      <c r="AR493" s="20">
        <f t="shared" si="805"/>
        <v>90.588827377956719</v>
      </c>
      <c r="AS493" s="4">
        <v>613</v>
      </c>
      <c r="AT493">
        <f t="shared" si="806"/>
        <v>-6</v>
      </c>
      <c r="AU493">
        <f t="shared" si="807"/>
        <v>-9.6930533117932649E-3</v>
      </c>
      <c r="AV493" s="20">
        <f t="shared" si="808"/>
        <v>154.25264217413184</v>
      </c>
      <c r="AW493" s="30">
        <f t="shared" si="809"/>
        <v>1.4697173491381894E-3</v>
      </c>
      <c r="AX493" s="4">
        <v>107</v>
      </c>
      <c r="AY493">
        <f t="shared" si="810"/>
        <v>-2</v>
      </c>
      <c r="AZ493">
        <f t="shared" si="811"/>
        <v>-1.834862385321101E-2</v>
      </c>
      <c r="BA493" s="20">
        <f t="shared" si="812"/>
        <v>26.92501258178158</v>
      </c>
      <c r="BB493" s="30">
        <f t="shared" si="813"/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 t="shared" si="814"/>
        <v>-356</v>
      </c>
      <c r="BE493" s="30">
        <f t="shared" si="815"/>
        <v>-2.6105448412407473E-2</v>
      </c>
      <c r="BF493" s="20">
        <f t="shared" si="816"/>
        <v>3341.9728233517862</v>
      </c>
      <c r="BG493" s="20">
        <f t="shared" si="817"/>
        <v>3.1842277510447457E-2</v>
      </c>
      <c r="BH493" s="26">
        <v>77436</v>
      </c>
      <c r="BI493">
        <f t="shared" si="779"/>
        <v>167</v>
      </c>
      <c r="BJ493" s="4">
        <v>162482</v>
      </c>
      <c r="BK493">
        <f t="shared" si="780"/>
        <v>353</v>
      </c>
      <c r="BL493" s="4">
        <v>120396</v>
      </c>
      <c r="BM493">
        <f t="shared" si="818"/>
        <v>248</v>
      </c>
      <c r="BN493" s="4">
        <v>47066</v>
      </c>
      <c r="BO493">
        <f t="shared" si="819"/>
        <v>77</v>
      </c>
      <c r="BP493" s="4">
        <v>9709</v>
      </c>
      <c r="BQ493">
        <f t="shared" si="820"/>
        <v>12</v>
      </c>
      <c r="BR493" s="8">
        <v>33</v>
      </c>
      <c r="BS493" s="15">
        <f t="shared" si="821"/>
        <v>0</v>
      </c>
      <c r="BT493" s="8">
        <v>298</v>
      </c>
      <c r="BU493" s="15">
        <f t="shared" si="822"/>
        <v>0</v>
      </c>
      <c r="BV493" s="8">
        <v>1355</v>
      </c>
      <c r="BW493" s="15">
        <f t="shared" si="823"/>
        <v>4</v>
      </c>
      <c r="BX493" s="8">
        <v>3192</v>
      </c>
      <c r="BY493" s="15">
        <f t="shared" si="824"/>
        <v>3</v>
      </c>
      <c r="BZ493" s="13">
        <v>1776</v>
      </c>
      <c r="CA493" s="16">
        <f t="shared" si="825"/>
        <v>1</v>
      </c>
    </row>
    <row r="494" spans="1:79" x14ac:dyDescent="0.2">
      <c r="A494" s="1">
        <v>44391</v>
      </c>
      <c r="B494">
        <v>44392</v>
      </c>
      <c r="C494" s="4">
        <v>418604</v>
      </c>
      <c r="D494">
        <f t="shared" si="776"/>
        <v>1517</v>
      </c>
      <c r="E494" s="4">
        <v>6661</v>
      </c>
      <c r="F494">
        <f t="shared" si="777"/>
        <v>7</v>
      </c>
      <c r="G494" s="4">
        <v>398300</v>
      </c>
      <c r="H494">
        <f t="shared" si="778"/>
        <v>1148</v>
      </c>
      <c r="I494">
        <f t="shared" si="775"/>
        <v>13643</v>
      </c>
      <c r="J494">
        <f t="shared" si="829"/>
        <v>362</v>
      </c>
      <c r="K494">
        <f t="shared" si="826"/>
        <v>1.5912413641532331E-2</v>
      </c>
      <c r="L494">
        <f t="shared" si="781"/>
        <v>0.95149592454921594</v>
      </c>
      <c r="M494">
        <f t="shared" si="782"/>
        <v>3.2591661809251701E-2</v>
      </c>
      <c r="N494">
        <f t="shared" si="783"/>
        <v>3.623950081700127E-3</v>
      </c>
      <c r="O494">
        <f t="shared" si="827"/>
        <v>1.0508932592703799E-3</v>
      </c>
      <c r="P494">
        <f t="shared" si="784"/>
        <v>2.8822495606326891E-3</v>
      </c>
      <c r="Q494">
        <f t="shared" si="785"/>
        <v>2.6533753573261012E-2</v>
      </c>
      <c r="R494">
        <f t="shared" si="786"/>
        <v>105335.68193256165</v>
      </c>
      <c r="S494">
        <f t="shared" si="828"/>
        <v>1676.1449421238046</v>
      </c>
      <c r="T494">
        <f t="shared" si="787"/>
        <v>100226.47206844488</v>
      </c>
      <c r="U494">
        <f t="shared" si="788"/>
        <v>3433.0649219929542</v>
      </c>
      <c r="V494" s="4">
        <v>3169198</v>
      </c>
      <c r="W494">
        <f t="shared" si="789"/>
        <v>15602</v>
      </c>
      <c r="X494">
        <f t="shared" si="790"/>
        <v>5686</v>
      </c>
      <c r="Y494" s="20">
        <f t="shared" si="791"/>
        <v>797483.14041268243</v>
      </c>
      <c r="Z494" s="4">
        <v>2747044</v>
      </c>
      <c r="AA494">
        <f t="shared" si="792"/>
        <v>14087</v>
      </c>
      <c r="AB494" s="17">
        <f t="shared" si="793"/>
        <v>0.86679469064413139</v>
      </c>
      <c r="AC494" s="16">
        <f t="shared" si="794"/>
        <v>5028</v>
      </c>
      <c r="AD494">
        <f t="shared" si="795"/>
        <v>422154</v>
      </c>
      <c r="AE494">
        <f t="shared" si="796"/>
        <v>1515</v>
      </c>
      <c r="AF494" s="17">
        <f t="shared" si="797"/>
        <v>0.13320530935586858</v>
      </c>
      <c r="AG494" s="16">
        <f t="shared" si="798"/>
        <v>658</v>
      </c>
      <c r="AH494" s="20">
        <f t="shared" si="799"/>
        <v>9.7102935521087036E-2</v>
      </c>
      <c r="AI494" s="20">
        <f t="shared" si="800"/>
        <v>106228.98842476094</v>
      </c>
      <c r="AJ494" s="4">
        <v>12538</v>
      </c>
      <c r="AK494">
        <f t="shared" si="801"/>
        <v>337</v>
      </c>
      <c r="AL494">
        <f t="shared" si="802"/>
        <v>2.762068682894836E-2</v>
      </c>
      <c r="AM494" s="20">
        <f t="shared" si="803"/>
        <v>3155.0075490689478</v>
      </c>
      <c r="AN494" s="20">
        <f t="shared" si="804"/>
        <v>2.9951935480788526E-2</v>
      </c>
      <c r="AO494" s="4">
        <v>362</v>
      </c>
      <c r="AP494">
        <f t="shared" si="773"/>
        <v>2</v>
      </c>
      <c r="AQ494">
        <f t="shared" si="774"/>
        <v>5.5555555555555358E-3</v>
      </c>
      <c r="AR494" s="20">
        <f t="shared" si="805"/>
        <v>91.092098641167581</v>
      </c>
      <c r="AS494" s="4">
        <v>632</v>
      </c>
      <c r="AT494">
        <f t="shared" si="806"/>
        <v>19</v>
      </c>
      <c r="AU494">
        <f t="shared" si="807"/>
        <v>3.0995106035889064E-2</v>
      </c>
      <c r="AV494" s="20">
        <f t="shared" si="808"/>
        <v>159.03371917463511</v>
      </c>
      <c r="AW494" s="30">
        <f t="shared" si="809"/>
        <v>1.5097801263246409E-3</v>
      </c>
      <c r="AX494" s="4">
        <v>111</v>
      </c>
      <c r="AY494">
        <f t="shared" si="810"/>
        <v>4</v>
      </c>
      <c r="AZ494">
        <f t="shared" si="811"/>
        <v>3.7383177570093462E-2</v>
      </c>
      <c r="BA494" s="20">
        <f t="shared" si="812"/>
        <v>27.93155510820332</v>
      </c>
      <c r="BB494" s="30">
        <f t="shared" si="813"/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 t="shared" si="814"/>
        <v>362</v>
      </c>
      <c r="BE494" s="30">
        <f t="shared" si="815"/>
        <v>2.7256983660868928E-2</v>
      </c>
      <c r="BF494" s="20">
        <f t="shared" si="816"/>
        <v>3433.0649219929542</v>
      </c>
      <c r="BG494" s="20">
        <f t="shared" si="817"/>
        <v>3.2591661809251701E-2</v>
      </c>
      <c r="BH494" s="26">
        <v>77787</v>
      </c>
      <c r="BI494">
        <f t="shared" si="779"/>
        <v>351</v>
      </c>
      <c r="BJ494" s="4">
        <v>163056</v>
      </c>
      <c r="BK494">
        <f t="shared" si="780"/>
        <v>574</v>
      </c>
      <c r="BL494" s="4">
        <v>120820</v>
      </c>
      <c r="BM494">
        <f t="shared" si="818"/>
        <v>424</v>
      </c>
      <c r="BN494" s="4">
        <v>47203</v>
      </c>
      <c r="BO494">
        <f t="shared" si="819"/>
        <v>137</v>
      </c>
      <c r="BP494" s="4">
        <v>9738</v>
      </c>
      <c r="BQ494">
        <f t="shared" si="820"/>
        <v>29</v>
      </c>
      <c r="BR494" s="8">
        <v>33</v>
      </c>
      <c r="BS494" s="15">
        <f t="shared" si="821"/>
        <v>0</v>
      </c>
      <c r="BT494" s="8">
        <v>298</v>
      </c>
      <c r="BU494" s="15">
        <f t="shared" si="822"/>
        <v>0</v>
      </c>
      <c r="BV494" s="8">
        <v>1356</v>
      </c>
      <c r="BW494" s="15">
        <f t="shared" si="823"/>
        <v>1</v>
      </c>
      <c r="BX494" s="8">
        <v>3195</v>
      </c>
      <c r="BY494" s="15">
        <f t="shared" si="824"/>
        <v>3</v>
      </c>
      <c r="BZ494" s="13">
        <v>1779</v>
      </c>
      <c r="CA494" s="16">
        <f t="shared" si="825"/>
        <v>3</v>
      </c>
    </row>
    <row r="495" spans="1:79" x14ac:dyDescent="0.2">
      <c r="A495" s="1">
        <v>44392</v>
      </c>
      <c r="B495">
        <v>44393</v>
      </c>
      <c r="C495" s="4">
        <v>419829</v>
      </c>
      <c r="D495">
        <f t="shared" si="776"/>
        <v>1225</v>
      </c>
      <c r="E495" s="4">
        <v>6674</v>
      </c>
      <c r="F495">
        <f t="shared" si="777"/>
        <v>13</v>
      </c>
      <c r="G495" s="4">
        <v>399471</v>
      </c>
      <c r="H495">
        <f t="shared" si="778"/>
        <v>1171</v>
      </c>
      <c r="I495">
        <f t="shared" si="775"/>
        <v>13684</v>
      </c>
      <c r="J495">
        <f t="shared" si="829"/>
        <v>41</v>
      </c>
      <c r="K495">
        <f t="shared" si="826"/>
        <v>1.5896948519516278E-2</v>
      </c>
      <c r="L495">
        <f t="shared" si="781"/>
        <v>0.95150882859449915</v>
      </c>
      <c r="M495">
        <f t="shared" si="782"/>
        <v>3.2594222885984535E-2</v>
      </c>
      <c r="N495">
        <f t="shared" si="783"/>
        <v>2.9178546503457361E-3</v>
      </c>
      <c r="O495">
        <f t="shared" si="827"/>
        <v>1.947857356907402E-3</v>
      </c>
      <c r="P495">
        <f t="shared" si="784"/>
        <v>2.9313767457462493E-3</v>
      </c>
      <c r="Q495">
        <f t="shared" si="785"/>
        <v>2.9961999415375621E-3</v>
      </c>
      <c r="R495">
        <f t="shared" si="786"/>
        <v>105643.9355812783</v>
      </c>
      <c r="S495">
        <f t="shared" si="828"/>
        <v>1679.4162053346754</v>
      </c>
      <c r="T495">
        <f t="shared" si="787"/>
        <v>100521.13739305486</v>
      </c>
      <c r="U495">
        <f t="shared" si="788"/>
        <v>3443.3819828887767</v>
      </c>
      <c r="V495" s="4">
        <v>3184701</v>
      </c>
      <c r="W495">
        <f t="shared" si="789"/>
        <v>15503</v>
      </c>
      <c r="X495">
        <f t="shared" si="790"/>
        <v>-99</v>
      </c>
      <c r="Y495" s="20">
        <f t="shared" si="791"/>
        <v>801384.24760946142</v>
      </c>
      <c r="Z495" s="4">
        <v>2761322</v>
      </c>
      <c r="AA495">
        <f t="shared" si="792"/>
        <v>14278</v>
      </c>
      <c r="AB495" s="17">
        <f t="shared" si="793"/>
        <v>0.86705847738924313</v>
      </c>
      <c r="AC495" s="16">
        <f t="shared" si="794"/>
        <v>191</v>
      </c>
      <c r="AD495">
        <f t="shared" si="795"/>
        <v>423379</v>
      </c>
      <c r="AE495">
        <f t="shared" si="796"/>
        <v>1225</v>
      </c>
      <c r="AF495" s="17">
        <f t="shared" si="797"/>
        <v>0.13294152261075687</v>
      </c>
      <c r="AG495" s="16">
        <f t="shared" si="798"/>
        <v>-290</v>
      </c>
      <c r="AH495" s="20">
        <f t="shared" si="799"/>
        <v>7.9016964458491906E-2</v>
      </c>
      <c r="AI495" s="20">
        <f t="shared" si="800"/>
        <v>106537.2420734776</v>
      </c>
      <c r="AJ495" s="4">
        <v>12593</v>
      </c>
      <c r="AK495">
        <f t="shared" si="801"/>
        <v>55</v>
      </c>
      <c r="AL495">
        <f t="shared" si="802"/>
        <v>4.3866645397989679E-3</v>
      </c>
      <c r="AM495" s="20">
        <f t="shared" si="803"/>
        <v>3168.8475088072469</v>
      </c>
      <c r="AN495" s="20">
        <f t="shared" si="804"/>
        <v>2.9995545805554167E-2</v>
      </c>
      <c r="AO495" s="4">
        <v>364</v>
      </c>
      <c r="AP495">
        <f t="shared" si="773"/>
        <v>2</v>
      </c>
      <c r="AQ495">
        <f t="shared" si="774"/>
        <v>5.5248618784531356E-3</v>
      </c>
      <c r="AR495" s="20">
        <f t="shared" si="805"/>
        <v>91.595369904378458</v>
      </c>
      <c r="AS495" s="4">
        <v>614</v>
      </c>
      <c r="AT495">
        <f t="shared" si="806"/>
        <v>-18</v>
      </c>
      <c r="AU495">
        <f t="shared" si="807"/>
        <v>-2.8481012658227889E-2</v>
      </c>
      <c r="AV495" s="20">
        <f t="shared" si="808"/>
        <v>154.50427780573727</v>
      </c>
      <c r="AW495" s="30">
        <f t="shared" si="809"/>
        <v>1.4625002084181892E-3</v>
      </c>
      <c r="AX495" s="4">
        <v>113</v>
      </c>
      <c r="AY495">
        <f t="shared" si="810"/>
        <v>2</v>
      </c>
      <c r="AZ495">
        <f t="shared" si="811"/>
        <v>1.8018018018018056E-2</v>
      </c>
      <c r="BA495" s="20">
        <f t="shared" si="812"/>
        <v>28.434826371414189</v>
      </c>
      <c r="BB495" s="30">
        <f t="shared" si="813"/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 t="shared" si="814"/>
        <v>41</v>
      </c>
      <c r="BE495" s="30">
        <f t="shared" si="815"/>
        <v>3.0052041339880819E-3</v>
      </c>
      <c r="BF495" s="20">
        <f t="shared" si="816"/>
        <v>3443.3819828887767</v>
      </c>
      <c r="BG495" s="20">
        <f t="shared" si="817"/>
        <v>3.2594222885984535E-2</v>
      </c>
      <c r="BH495" s="26">
        <v>78058</v>
      </c>
      <c r="BI495">
        <f t="shared" si="779"/>
        <v>271</v>
      </c>
      <c r="BJ495" s="4">
        <v>163514</v>
      </c>
      <c r="BK495">
        <f t="shared" si="780"/>
        <v>458</v>
      </c>
      <c r="BL495" s="4">
        <v>121186</v>
      </c>
      <c r="BM495">
        <f t="shared" si="818"/>
        <v>366</v>
      </c>
      <c r="BN495" s="4">
        <v>47307</v>
      </c>
      <c r="BO495">
        <f t="shared" si="819"/>
        <v>104</v>
      </c>
      <c r="BP495" s="4">
        <v>9764</v>
      </c>
      <c r="BQ495">
        <f t="shared" si="820"/>
        <v>26</v>
      </c>
      <c r="BR495" s="8">
        <v>33</v>
      </c>
      <c r="BS495" s="15">
        <f t="shared" si="821"/>
        <v>0</v>
      </c>
      <c r="BT495" s="8">
        <v>299</v>
      </c>
      <c r="BU495" s="15">
        <f t="shared" si="822"/>
        <v>1</v>
      </c>
      <c r="BV495" s="8">
        <v>1360</v>
      </c>
      <c r="BW495" s="15">
        <f t="shared" si="823"/>
        <v>4</v>
      </c>
      <c r="BX495" s="8">
        <v>3202</v>
      </c>
      <c r="BY495" s="15">
        <f t="shared" si="824"/>
        <v>7</v>
      </c>
      <c r="BZ495" s="13">
        <v>1780</v>
      </c>
      <c r="CA495" s="16">
        <f t="shared" si="825"/>
        <v>1</v>
      </c>
    </row>
    <row r="496" spans="1:79" x14ac:dyDescent="0.2">
      <c r="A496" s="1">
        <v>44393</v>
      </c>
      <c r="B496">
        <v>44394</v>
      </c>
      <c r="C496" s="4">
        <v>420916</v>
      </c>
      <c r="D496">
        <f t="shared" si="776"/>
        <v>1087</v>
      </c>
      <c r="E496" s="4">
        <v>6688</v>
      </c>
      <c r="F496">
        <f t="shared" si="777"/>
        <v>14</v>
      </c>
      <c r="G496" s="4">
        <v>400592</v>
      </c>
      <c r="H496">
        <f t="shared" si="778"/>
        <v>1121</v>
      </c>
      <c r="I496">
        <f t="shared" si="775"/>
        <v>13636</v>
      </c>
      <c r="J496">
        <f t="shared" si="829"/>
        <v>-48</v>
      </c>
      <c r="K496">
        <f t="shared" si="826"/>
        <v>1.5889156031132102E-2</v>
      </c>
      <c r="L496">
        <f t="shared" si="781"/>
        <v>0.95171483146280966</v>
      </c>
      <c r="M496">
        <f t="shared" si="782"/>
        <v>3.2396012506058218E-2</v>
      </c>
      <c r="N496">
        <f t="shared" si="783"/>
        <v>2.5824630092465004E-3</v>
      </c>
      <c r="O496">
        <f t="shared" si="827"/>
        <v>2.0933014354066986E-3</v>
      </c>
      <c r="P496">
        <f t="shared" si="784"/>
        <v>2.7983584295243041E-3</v>
      </c>
      <c r="Q496">
        <f t="shared" si="785"/>
        <v>-3.5200938691698444E-3</v>
      </c>
      <c r="R496">
        <f t="shared" si="786"/>
        <v>105917.4635128334</v>
      </c>
      <c r="S496">
        <f t="shared" si="828"/>
        <v>1682.9391041771514</v>
      </c>
      <c r="T496">
        <f t="shared" si="787"/>
        <v>100803.22093608454</v>
      </c>
      <c r="U496">
        <f t="shared" si="788"/>
        <v>3431.3034725717162</v>
      </c>
      <c r="V496" s="4">
        <v>3197675</v>
      </c>
      <c r="W496">
        <f t="shared" si="789"/>
        <v>12974</v>
      </c>
      <c r="X496">
        <f t="shared" si="790"/>
        <v>-2529</v>
      </c>
      <c r="Y496" s="20">
        <f t="shared" si="791"/>
        <v>804648.96829391038</v>
      </c>
      <c r="Z496" s="4">
        <v>2773209</v>
      </c>
      <c r="AA496">
        <f t="shared" si="792"/>
        <v>11887</v>
      </c>
      <c r="AB496" s="17">
        <f t="shared" si="793"/>
        <v>0.86725792958946735</v>
      </c>
      <c r="AC496" s="16">
        <f t="shared" si="794"/>
        <v>-2391</v>
      </c>
      <c r="AD496">
        <f t="shared" si="795"/>
        <v>424466</v>
      </c>
      <c r="AE496">
        <f t="shared" si="796"/>
        <v>1087</v>
      </c>
      <c r="AF496" s="17">
        <f t="shared" si="797"/>
        <v>0.13274207041053265</v>
      </c>
      <c r="AG496" s="16">
        <f t="shared" si="798"/>
        <v>-138</v>
      </c>
      <c r="AH496" s="20">
        <f t="shared" si="799"/>
        <v>8.3782950516417445E-2</v>
      </c>
      <c r="AI496" s="20">
        <f t="shared" si="800"/>
        <v>106810.77000503271</v>
      </c>
      <c r="AJ496" s="4">
        <v>12553</v>
      </c>
      <c r="AK496">
        <f t="shared" si="801"/>
        <v>-40</v>
      </c>
      <c r="AL496">
        <f t="shared" si="802"/>
        <v>-3.1763678233939219E-3</v>
      </c>
      <c r="AM496" s="20">
        <f t="shared" si="803"/>
        <v>3158.7820835430293</v>
      </c>
      <c r="AN496" s="20">
        <f t="shared" si="804"/>
        <v>2.9823052580562392E-2</v>
      </c>
      <c r="AO496" s="4">
        <v>351</v>
      </c>
      <c r="AP496">
        <f t="shared" si="773"/>
        <v>-13</v>
      </c>
      <c r="AQ496">
        <f t="shared" si="774"/>
        <v>-3.5714285714285698E-2</v>
      </c>
      <c r="AR496" s="20">
        <f t="shared" si="805"/>
        <v>88.324106693507801</v>
      </c>
      <c r="AS496" s="4">
        <v>619</v>
      </c>
      <c r="AT496">
        <f t="shared" si="806"/>
        <v>5</v>
      </c>
      <c r="AU496">
        <f t="shared" si="807"/>
        <v>8.1433224755700362E-3</v>
      </c>
      <c r="AV496" s="20">
        <f t="shared" si="808"/>
        <v>155.76245596376447</v>
      </c>
      <c r="AW496" s="30">
        <f t="shared" si="809"/>
        <v>1.4706022104172805E-3</v>
      </c>
      <c r="AX496" s="4">
        <v>113</v>
      </c>
      <c r="AY496">
        <f t="shared" si="810"/>
        <v>0</v>
      </c>
      <c r="AZ496">
        <f t="shared" si="811"/>
        <v>0</v>
      </c>
      <c r="BA496" s="20">
        <f t="shared" si="812"/>
        <v>28.434826371414189</v>
      </c>
      <c r="BB496" s="30">
        <f t="shared" si="813"/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 t="shared" si="814"/>
        <v>-48</v>
      </c>
      <c r="BE496" s="30">
        <f t="shared" si="815"/>
        <v>-3.5077462730195297E-3</v>
      </c>
      <c r="BF496" s="20">
        <f t="shared" si="816"/>
        <v>3431.3034725717162</v>
      </c>
      <c r="BG496" s="20">
        <f t="shared" si="817"/>
        <v>3.2396012506058218E-2</v>
      </c>
      <c r="BH496" s="26">
        <v>78288</v>
      </c>
      <c r="BI496">
        <f t="shared" si="779"/>
        <v>230</v>
      </c>
      <c r="BJ496" s="4">
        <v>163952</v>
      </c>
      <c r="BK496">
        <f t="shared" si="780"/>
        <v>438</v>
      </c>
      <c r="BL496" s="4">
        <v>121474</v>
      </c>
      <c r="BM496">
        <f t="shared" si="818"/>
        <v>288</v>
      </c>
      <c r="BN496" s="4">
        <v>47417</v>
      </c>
      <c r="BO496">
        <f t="shared" si="819"/>
        <v>110</v>
      </c>
      <c r="BP496" s="4">
        <v>9785</v>
      </c>
      <c r="BQ496">
        <f t="shared" si="820"/>
        <v>21</v>
      </c>
      <c r="BR496" s="8">
        <v>33</v>
      </c>
      <c r="BS496" s="15">
        <f t="shared" si="821"/>
        <v>0</v>
      </c>
      <c r="BT496" s="8">
        <v>301</v>
      </c>
      <c r="BU496" s="15">
        <f t="shared" si="822"/>
        <v>2</v>
      </c>
      <c r="BV496" s="8">
        <v>1368</v>
      </c>
      <c r="BW496" s="15">
        <f t="shared" si="823"/>
        <v>8</v>
      </c>
      <c r="BX496" s="8">
        <v>3206</v>
      </c>
      <c r="BY496" s="15">
        <f t="shared" si="824"/>
        <v>4</v>
      </c>
      <c r="BZ496" s="13">
        <v>1780</v>
      </c>
      <c r="CA496" s="16">
        <f t="shared" si="825"/>
        <v>0</v>
      </c>
    </row>
    <row r="497" spans="1:79" x14ac:dyDescent="0.2">
      <c r="A497" s="1">
        <v>44394</v>
      </c>
      <c r="B497">
        <v>44395</v>
      </c>
      <c r="C497" s="4">
        <v>421957</v>
      </c>
      <c r="D497">
        <f t="shared" si="776"/>
        <v>1041</v>
      </c>
      <c r="E497" s="4">
        <v>6697</v>
      </c>
      <c r="F497">
        <f t="shared" si="777"/>
        <v>9</v>
      </c>
      <c r="G497" s="4">
        <v>401758</v>
      </c>
      <c r="H497">
        <f t="shared" si="778"/>
        <v>1166</v>
      </c>
      <c r="I497">
        <f t="shared" si="775"/>
        <v>13502</v>
      </c>
      <c r="J497">
        <f t="shared" si="829"/>
        <v>-134</v>
      </c>
      <c r="K497">
        <f t="shared" si="826"/>
        <v>1.5871285462736723E-2</v>
      </c>
      <c r="L497">
        <f t="shared" si="781"/>
        <v>0.95213019336093485</v>
      </c>
      <c r="M497">
        <f t="shared" si="782"/>
        <v>3.1998521176328391E-2</v>
      </c>
      <c r="N497">
        <f t="shared" si="783"/>
        <v>2.4670760290740525E-3</v>
      </c>
      <c r="O497">
        <f t="shared" si="827"/>
        <v>1.3438853217858744E-3</v>
      </c>
      <c r="P497">
        <f t="shared" si="784"/>
        <v>2.9022446348299226E-3</v>
      </c>
      <c r="Q497">
        <f t="shared" si="785"/>
        <v>-9.9244556362020446E-3</v>
      </c>
      <c r="R497">
        <f t="shared" si="786"/>
        <v>106179.41620533467</v>
      </c>
      <c r="S497">
        <f t="shared" si="828"/>
        <v>1685.2038248616004</v>
      </c>
      <c r="T497">
        <f t="shared" si="787"/>
        <v>101096.62808253648</v>
      </c>
      <c r="U497">
        <f t="shared" si="788"/>
        <v>3397.5842979365875</v>
      </c>
      <c r="V497" s="4">
        <v>3211371</v>
      </c>
      <c r="W497">
        <f t="shared" si="789"/>
        <v>13696</v>
      </c>
      <c r="X497">
        <f t="shared" si="790"/>
        <v>722</v>
      </c>
      <c r="Y497" s="20">
        <f t="shared" si="791"/>
        <v>808095.36990437843</v>
      </c>
      <c r="Z497" s="4">
        <v>2785864</v>
      </c>
      <c r="AA497">
        <f t="shared" si="792"/>
        <v>12655</v>
      </c>
      <c r="AB497" s="17">
        <f t="shared" si="793"/>
        <v>0.86749989334773214</v>
      </c>
      <c r="AC497" s="16">
        <f t="shared" si="794"/>
        <v>768</v>
      </c>
      <c r="AD497">
        <f t="shared" si="795"/>
        <v>425507</v>
      </c>
      <c r="AE497">
        <f t="shared" si="796"/>
        <v>1041</v>
      </c>
      <c r="AF497" s="17">
        <f t="shared" si="797"/>
        <v>0.13250010665226783</v>
      </c>
      <c r="AG497" s="16">
        <f t="shared" si="798"/>
        <v>-46</v>
      </c>
      <c r="AH497" s="20">
        <f t="shared" si="799"/>
        <v>7.6007593457943931E-2</v>
      </c>
      <c r="AI497" s="20">
        <f t="shared" si="800"/>
        <v>107072.72269753397</v>
      </c>
      <c r="AJ497" s="4">
        <v>12408</v>
      </c>
      <c r="AK497">
        <f t="shared" si="801"/>
        <v>-145</v>
      </c>
      <c r="AL497">
        <f t="shared" si="802"/>
        <v>-1.1551023659682969E-2</v>
      </c>
      <c r="AM497" s="20">
        <f t="shared" si="803"/>
        <v>3122.2949169602416</v>
      </c>
      <c r="AN497" s="20">
        <f t="shared" si="804"/>
        <v>2.9405839931557008E-2</v>
      </c>
      <c r="AO497" s="4">
        <v>361</v>
      </c>
      <c r="AP497">
        <f t="shared" si="773"/>
        <v>10</v>
      </c>
      <c r="AQ497">
        <f t="shared" si="774"/>
        <v>2.8490028490028463E-2</v>
      </c>
      <c r="AR497" s="20">
        <f t="shared" si="805"/>
        <v>90.840463009562143</v>
      </c>
      <c r="AS497" s="4">
        <v>628</v>
      </c>
      <c r="AT497">
        <f t="shared" si="806"/>
        <v>9</v>
      </c>
      <c r="AU497">
        <f t="shared" si="807"/>
        <v>1.4539579967689731E-2</v>
      </c>
      <c r="AV497" s="20">
        <f t="shared" si="808"/>
        <v>158.02717664821338</v>
      </c>
      <c r="AW497" s="30">
        <f t="shared" si="809"/>
        <v>1.488303310526902E-3</v>
      </c>
      <c r="AX497" s="4">
        <v>105</v>
      </c>
      <c r="AY497">
        <f t="shared" si="810"/>
        <v>-8</v>
      </c>
      <c r="AZ497">
        <f t="shared" si="811"/>
        <v>-7.0796460176991149E-2</v>
      </c>
      <c r="BA497" s="20">
        <f t="shared" si="812"/>
        <v>26.421741318570707</v>
      </c>
      <c r="BB497" s="30">
        <f t="shared" si="813"/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 t="shared" si="814"/>
        <v>-134</v>
      </c>
      <c r="BE497" s="30">
        <f t="shared" si="815"/>
        <v>-9.8269287180992038E-3</v>
      </c>
      <c r="BF497" s="20">
        <f t="shared" si="816"/>
        <v>3397.5842979365875</v>
      </c>
      <c r="BG497" s="20">
        <f t="shared" si="817"/>
        <v>3.1998521176328391E-2</v>
      </c>
      <c r="BH497" s="26">
        <v>78532</v>
      </c>
      <c r="BI497">
        <f t="shared" si="779"/>
        <v>244</v>
      </c>
      <c r="BJ497" s="4">
        <v>164360</v>
      </c>
      <c r="BK497">
        <f t="shared" si="780"/>
        <v>408</v>
      </c>
      <c r="BL497" s="4">
        <v>121765</v>
      </c>
      <c r="BM497">
        <f t="shared" si="818"/>
        <v>291</v>
      </c>
      <c r="BN497" s="4">
        <v>47491</v>
      </c>
      <c r="BO497">
        <f t="shared" si="819"/>
        <v>74</v>
      </c>
      <c r="BP497" s="4">
        <v>9809</v>
      </c>
      <c r="BQ497">
        <f t="shared" si="820"/>
        <v>24</v>
      </c>
      <c r="BR497" s="8">
        <v>33</v>
      </c>
      <c r="BS497" s="15">
        <f t="shared" si="821"/>
        <v>0</v>
      </c>
      <c r="BT497" s="8">
        <v>301</v>
      </c>
      <c r="BU497" s="15">
        <f t="shared" si="822"/>
        <v>0</v>
      </c>
      <c r="BV497" s="8">
        <v>1372</v>
      </c>
      <c r="BW497" s="15">
        <f t="shared" si="823"/>
        <v>4</v>
      </c>
      <c r="BX497" s="8">
        <v>3209</v>
      </c>
      <c r="BY497" s="15">
        <f t="shared" si="824"/>
        <v>3</v>
      </c>
      <c r="BZ497" s="13">
        <v>1782</v>
      </c>
      <c r="CA497" s="16">
        <f t="shared" si="825"/>
        <v>2</v>
      </c>
    </row>
    <row r="498" spans="1:79" x14ac:dyDescent="0.2">
      <c r="A498" s="1">
        <v>44395</v>
      </c>
      <c r="B498">
        <v>44396</v>
      </c>
      <c r="C498" s="4">
        <v>422678</v>
      </c>
      <c r="D498">
        <f t="shared" si="776"/>
        <v>721</v>
      </c>
      <c r="E498" s="4">
        <v>6703</v>
      </c>
      <c r="F498">
        <f t="shared" si="777"/>
        <v>6</v>
      </c>
      <c r="G498" s="4">
        <v>402551</v>
      </c>
      <c r="H498">
        <f t="shared" si="778"/>
        <v>793</v>
      </c>
      <c r="I498">
        <f t="shared" si="775"/>
        <v>13424</v>
      </c>
      <c r="J498">
        <f t="shared" si="829"/>
        <v>-78</v>
      </c>
      <c r="K498">
        <f t="shared" si="826"/>
        <v>1.5858407582131077E-2</v>
      </c>
      <c r="L498">
        <f t="shared" si="781"/>
        <v>0.9523821916447035</v>
      </c>
      <c r="M498">
        <f t="shared" si="782"/>
        <v>3.1759400773165386E-2</v>
      </c>
      <c r="N498">
        <f t="shared" si="783"/>
        <v>1.7057902232905427E-3</v>
      </c>
      <c r="O498">
        <f t="shared" si="827"/>
        <v>8.9512158734894826E-4</v>
      </c>
      <c r="P498">
        <f t="shared" si="784"/>
        <v>1.9699367285139027E-3</v>
      </c>
      <c r="Q498">
        <f t="shared" si="785"/>
        <v>-5.8104886769964241E-3</v>
      </c>
      <c r="R498">
        <f t="shared" si="786"/>
        <v>106360.84549572218</v>
      </c>
      <c r="S498">
        <f t="shared" si="828"/>
        <v>1686.7136386512329</v>
      </c>
      <c r="T498">
        <f t="shared" si="787"/>
        <v>101296.17513839959</v>
      </c>
      <c r="U498">
        <f t="shared" si="788"/>
        <v>3377.9567186713639</v>
      </c>
      <c r="V498" s="4">
        <v>3220693</v>
      </c>
      <c r="W498">
        <f t="shared" si="789"/>
        <v>9322</v>
      </c>
      <c r="X498">
        <f t="shared" si="790"/>
        <v>-4374</v>
      </c>
      <c r="Y498" s="20">
        <f t="shared" si="791"/>
        <v>810441.11726220429</v>
      </c>
      <c r="Z498" s="4">
        <v>2794465</v>
      </c>
      <c r="AA498">
        <f t="shared" si="792"/>
        <v>8601</v>
      </c>
      <c r="AB498" s="17">
        <f t="shared" si="793"/>
        <v>0.86765953786964478</v>
      </c>
      <c r="AC498" s="16">
        <f t="shared" si="794"/>
        <v>-4054</v>
      </c>
      <c r="AD498">
        <f t="shared" si="795"/>
        <v>426228</v>
      </c>
      <c r="AE498">
        <f t="shared" si="796"/>
        <v>721</v>
      </c>
      <c r="AF498" s="17">
        <f t="shared" si="797"/>
        <v>0.13234046213035516</v>
      </c>
      <c r="AG498" s="16">
        <f t="shared" si="798"/>
        <v>-320</v>
      </c>
      <c r="AH498" s="20">
        <f t="shared" si="799"/>
        <v>7.7343917614245875E-2</v>
      </c>
      <c r="AI498" s="20">
        <f t="shared" si="800"/>
        <v>107254.15198792149</v>
      </c>
      <c r="AJ498" s="4">
        <v>12216</v>
      </c>
      <c r="AK498">
        <f t="shared" si="801"/>
        <v>-192</v>
      </c>
      <c r="AL498">
        <f t="shared" si="802"/>
        <v>-1.5473887814313358E-2</v>
      </c>
      <c r="AM498" s="20">
        <f t="shared" si="803"/>
        <v>3073.9808756919979</v>
      </c>
      <c r="AN498" s="20">
        <f t="shared" si="804"/>
        <v>2.8901433242326309E-2</v>
      </c>
      <c r="AO498" s="4">
        <v>367</v>
      </c>
      <c r="AP498">
        <f t="shared" si="773"/>
        <v>6</v>
      </c>
      <c r="AQ498">
        <f t="shared" si="774"/>
        <v>1.6620498614958512E-2</v>
      </c>
      <c r="AR498" s="20">
        <f t="shared" si="805"/>
        <v>92.350276799194759</v>
      </c>
      <c r="AS498" s="4">
        <v>610</v>
      </c>
      <c r="AT498">
        <f t="shared" si="806"/>
        <v>-18</v>
      </c>
      <c r="AU498">
        <f t="shared" si="807"/>
        <v>-2.8662420382165599E-2</v>
      </c>
      <c r="AV498" s="20">
        <f t="shared" si="808"/>
        <v>153.49773527931555</v>
      </c>
      <c r="AW498" s="30">
        <f t="shared" si="809"/>
        <v>1.4431789683872829E-3</v>
      </c>
      <c r="AX498" s="4">
        <v>131</v>
      </c>
      <c r="AY498">
        <f t="shared" si="810"/>
        <v>26</v>
      </c>
      <c r="AZ498">
        <f t="shared" si="811"/>
        <v>0.24761904761904763</v>
      </c>
      <c r="BA498" s="20">
        <f t="shared" si="812"/>
        <v>32.964267740312025</v>
      </c>
      <c r="BB498" s="30">
        <f t="shared" si="813"/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 t="shared" si="814"/>
        <v>-178</v>
      </c>
      <c r="BE498" s="30">
        <f t="shared" si="815"/>
        <v>-1.3183232113760934E-2</v>
      </c>
      <c r="BF498" s="20">
        <f t="shared" si="816"/>
        <v>3352.7931555108203</v>
      </c>
      <c r="BG498" s="20">
        <f t="shared" si="817"/>
        <v>3.1522814057036323E-2</v>
      </c>
      <c r="BH498" s="26">
        <v>78727</v>
      </c>
      <c r="BI498">
        <f t="shared" si="779"/>
        <v>195</v>
      </c>
      <c r="BJ498" s="4">
        <v>164616</v>
      </c>
      <c r="BK498">
        <f t="shared" si="780"/>
        <v>256</v>
      </c>
      <c r="BL498" s="4">
        <v>121960</v>
      </c>
      <c r="BM498">
        <f t="shared" si="818"/>
        <v>195</v>
      </c>
      <c r="BN498" s="4">
        <v>47549</v>
      </c>
      <c r="BO498">
        <f t="shared" si="819"/>
        <v>58</v>
      </c>
      <c r="BP498" s="4">
        <v>9826</v>
      </c>
      <c r="BQ498">
        <f t="shared" si="820"/>
        <v>17</v>
      </c>
      <c r="BR498" s="8">
        <v>33</v>
      </c>
      <c r="BS498" s="15">
        <f t="shared" si="821"/>
        <v>0</v>
      </c>
      <c r="BT498" s="8">
        <v>301</v>
      </c>
      <c r="BU498" s="15">
        <f t="shared" si="822"/>
        <v>0</v>
      </c>
      <c r="BV498" s="8">
        <v>1373</v>
      </c>
      <c r="BW498" s="15">
        <f t="shared" si="823"/>
        <v>1</v>
      </c>
      <c r="BX498" s="8">
        <v>3212</v>
      </c>
      <c r="BY498" s="15">
        <f t="shared" si="824"/>
        <v>3</v>
      </c>
      <c r="BZ498" s="13">
        <v>1784</v>
      </c>
      <c r="CA498" s="16">
        <f t="shared" si="825"/>
        <v>2</v>
      </c>
    </row>
    <row r="499" spans="1:79" x14ac:dyDescent="0.2">
      <c r="A499" s="1">
        <v>44396</v>
      </c>
      <c r="B499">
        <v>44397</v>
      </c>
      <c r="C499" s="4">
        <v>423366</v>
      </c>
      <c r="D499">
        <f t="shared" si="776"/>
        <v>688</v>
      </c>
      <c r="E499" s="4">
        <v>6710</v>
      </c>
      <c r="F499">
        <f t="shared" si="777"/>
        <v>7</v>
      </c>
      <c r="G499" s="4">
        <v>403208</v>
      </c>
      <c r="H499">
        <f t="shared" si="778"/>
        <v>657</v>
      </c>
      <c r="I499">
        <f t="shared" si="775"/>
        <v>13448</v>
      </c>
      <c r="J499">
        <f t="shared" si="829"/>
        <v>24</v>
      </c>
      <c r="K499">
        <f t="shared" si="826"/>
        <v>1.5849170693914959E-2</v>
      </c>
      <c r="L499">
        <f t="shared" si="781"/>
        <v>0.95238635128942806</v>
      </c>
      <c r="M499">
        <f t="shared" si="782"/>
        <v>3.176447801665698E-2</v>
      </c>
      <c r="N499">
        <f t="shared" si="783"/>
        <v>1.6250714511793578E-3</v>
      </c>
      <c r="O499">
        <f t="shared" si="827"/>
        <v>1.0432190760059613E-3</v>
      </c>
      <c r="P499">
        <f t="shared" si="784"/>
        <v>1.6294319557151643E-3</v>
      </c>
      <c r="Q499">
        <f t="shared" si="785"/>
        <v>1.784651992861392E-3</v>
      </c>
      <c r="R499">
        <f t="shared" si="786"/>
        <v>106533.97081026674</v>
      </c>
      <c r="S499">
        <f t="shared" si="828"/>
        <v>1688.475088072471</v>
      </c>
      <c r="T499">
        <f t="shared" si="787"/>
        <v>101461.49974836437</v>
      </c>
      <c r="U499">
        <f t="shared" si="788"/>
        <v>3383.995973829894</v>
      </c>
      <c r="V499" s="4">
        <v>3227910</v>
      </c>
      <c r="W499">
        <f t="shared" si="789"/>
        <v>7217</v>
      </c>
      <c r="X499">
        <f t="shared" si="790"/>
        <v>-2105</v>
      </c>
      <c r="Y499" s="20">
        <f t="shared" si="791"/>
        <v>812257.1716155007</v>
      </c>
      <c r="Z499" s="4">
        <v>2800994</v>
      </c>
      <c r="AA499">
        <f t="shared" si="792"/>
        <v>6529</v>
      </c>
      <c r="AB499" s="17">
        <f t="shared" si="793"/>
        <v>0.86774228525578467</v>
      </c>
      <c r="AC499" s="16">
        <f t="shared" si="794"/>
        <v>-2072</v>
      </c>
      <c r="AD499">
        <f t="shared" si="795"/>
        <v>426916</v>
      </c>
      <c r="AE499">
        <f t="shared" si="796"/>
        <v>688</v>
      </c>
      <c r="AF499" s="17">
        <f t="shared" si="797"/>
        <v>0.1322577147442153</v>
      </c>
      <c r="AG499" s="16">
        <f t="shared" si="798"/>
        <v>-33</v>
      </c>
      <c r="AH499" s="20">
        <f t="shared" si="799"/>
        <v>9.5330469724262165E-2</v>
      </c>
      <c r="AI499" s="20">
        <f t="shared" si="800"/>
        <v>107427.27730246603</v>
      </c>
      <c r="AJ499" s="4">
        <v>12318</v>
      </c>
      <c r="AK499">
        <f t="shared" si="801"/>
        <v>102</v>
      </c>
      <c r="AL499">
        <f t="shared" si="802"/>
        <v>8.3497053045187286E-3</v>
      </c>
      <c r="AM499" s="20">
        <f t="shared" si="803"/>
        <v>3099.647710115752</v>
      </c>
      <c r="AN499" s="20">
        <f t="shared" si="804"/>
        <v>2.909539263899321E-2</v>
      </c>
      <c r="AO499" s="4">
        <v>368</v>
      </c>
      <c r="AP499">
        <f t="shared" si="773"/>
        <v>1</v>
      </c>
      <c r="AQ499">
        <f t="shared" si="774"/>
        <v>2.7247956403269047E-3</v>
      </c>
      <c r="AR499" s="20">
        <f t="shared" si="805"/>
        <v>92.601912430800198</v>
      </c>
      <c r="AS499" s="4">
        <v>628</v>
      </c>
      <c r="AT499">
        <f t="shared" si="806"/>
        <v>18</v>
      </c>
      <c r="AU499">
        <f t="shared" si="807"/>
        <v>2.9508196721311553E-2</v>
      </c>
      <c r="AV499" s="20">
        <f t="shared" si="808"/>
        <v>158.02717664821338</v>
      </c>
      <c r="AW499" s="30">
        <f t="shared" si="809"/>
        <v>1.4833501036927859E-3</v>
      </c>
      <c r="AX499" s="4">
        <v>134</v>
      </c>
      <c r="AY499">
        <f t="shared" si="810"/>
        <v>3</v>
      </c>
      <c r="AZ499">
        <f t="shared" si="811"/>
        <v>2.2900763358778553E-2</v>
      </c>
      <c r="BA499" s="20">
        <f t="shared" si="812"/>
        <v>33.719174635128333</v>
      </c>
      <c r="BB499" s="30">
        <f t="shared" si="813"/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 t="shared" si="814"/>
        <v>124</v>
      </c>
      <c r="BE499" s="30">
        <f t="shared" si="815"/>
        <v>9.3065145601920474E-3</v>
      </c>
      <c r="BF499" s="20">
        <f t="shared" si="816"/>
        <v>3383.995973829894</v>
      </c>
      <c r="BG499" s="20">
        <f t="shared" si="817"/>
        <v>3.176447801665698E-2</v>
      </c>
      <c r="BH499" s="26">
        <v>78942</v>
      </c>
      <c r="BI499">
        <f t="shared" si="779"/>
        <v>215</v>
      </c>
      <c r="BJ499" s="4">
        <v>164862</v>
      </c>
      <c r="BK499">
        <f t="shared" si="780"/>
        <v>246</v>
      </c>
      <c r="BL499" s="4">
        <v>122116</v>
      </c>
      <c r="BM499">
        <f t="shared" si="818"/>
        <v>156</v>
      </c>
      <c r="BN499" s="4">
        <v>47599</v>
      </c>
      <c r="BO499">
        <f t="shared" si="819"/>
        <v>50</v>
      </c>
      <c r="BP499" s="4">
        <v>9847</v>
      </c>
      <c r="BQ499">
        <f t="shared" si="820"/>
        <v>21</v>
      </c>
      <c r="BR499" s="8">
        <v>33</v>
      </c>
      <c r="BS499" s="15">
        <f t="shared" si="821"/>
        <v>0</v>
      </c>
      <c r="BT499" s="8">
        <v>301</v>
      </c>
      <c r="BU499" s="15">
        <f t="shared" si="822"/>
        <v>0</v>
      </c>
      <c r="BV499" s="8">
        <v>1374</v>
      </c>
      <c r="BW499" s="15">
        <f t="shared" si="823"/>
        <v>1</v>
      </c>
      <c r="BX499" s="8">
        <v>3216</v>
      </c>
      <c r="BY499" s="15">
        <f t="shared" si="824"/>
        <v>4</v>
      </c>
      <c r="BZ499" s="13">
        <v>1786</v>
      </c>
      <c r="CA499" s="16">
        <f t="shared" si="825"/>
        <v>2</v>
      </c>
    </row>
    <row r="500" spans="1:79" x14ac:dyDescent="0.2">
      <c r="A500" s="1">
        <v>44397</v>
      </c>
      <c r="B500">
        <v>44398</v>
      </c>
      <c r="C500" s="4">
        <v>424455</v>
      </c>
      <c r="D500">
        <f t="shared" si="776"/>
        <v>1089</v>
      </c>
      <c r="E500" s="4">
        <v>6716</v>
      </c>
      <c r="F500">
        <f t="shared" si="777"/>
        <v>6</v>
      </c>
      <c r="G500" s="4">
        <v>404606</v>
      </c>
      <c r="H500">
        <f t="shared" si="778"/>
        <v>1398</v>
      </c>
      <c r="I500">
        <f t="shared" si="775"/>
        <v>13133</v>
      </c>
      <c r="J500">
        <f t="shared" si="829"/>
        <v>-315</v>
      </c>
      <c r="K500">
        <f t="shared" si="826"/>
        <v>1.5822643154162395E-2</v>
      </c>
      <c r="L500">
        <f t="shared" si="781"/>
        <v>0.95323650328067755</v>
      </c>
      <c r="M500">
        <f t="shared" si="782"/>
        <v>3.0940853565160027E-2</v>
      </c>
      <c r="N500">
        <f t="shared" si="783"/>
        <v>2.5656430010248437E-3</v>
      </c>
      <c r="O500">
        <f t="shared" si="827"/>
        <v>8.9338892197736745E-4</v>
      </c>
      <c r="P500">
        <f t="shared" si="784"/>
        <v>3.455213219774299E-3</v>
      </c>
      <c r="Q500">
        <f t="shared" si="785"/>
        <v>-2.3985380339602527E-2</v>
      </c>
      <c r="R500">
        <f t="shared" si="786"/>
        <v>106808.00201308505</v>
      </c>
      <c r="S500">
        <f t="shared" si="828"/>
        <v>1689.9849018621037</v>
      </c>
      <c r="T500">
        <f t="shared" si="787"/>
        <v>101813.28636134876</v>
      </c>
      <c r="U500">
        <f t="shared" si="788"/>
        <v>3304.730749874182</v>
      </c>
      <c r="V500" s="4">
        <v>3241406</v>
      </c>
      <c r="W500">
        <f t="shared" si="789"/>
        <v>13496</v>
      </c>
      <c r="X500">
        <f t="shared" si="790"/>
        <v>6279</v>
      </c>
      <c r="Y500" s="20">
        <f t="shared" si="791"/>
        <v>815653.24609964772</v>
      </c>
      <c r="Z500" s="4">
        <v>2813401</v>
      </c>
      <c r="AA500">
        <f t="shared" si="792"/>
        <v>12407</v>
      </c>
      <c r="AB500" s="17">
        <f t="shared" si="793"/>
        <v>0.86795699150306993</v>
      </c>
      <c r="AC500" s="16">
        <f t="shared" si="794"/>
        <v>5878</v>
      </c>
      <c r="AD500">
        <f t="shared" si="795"/>
        <v>428005</v>
      </c>
      <c r="AE500">
        <f t="shared" si="796"/>
        <v>1089</v>
      </c>
      <c r="AF500" s="17">
        <f t="shared" si="797"/>
        <v>0.13204300849693004</v>
      </c>
      <c r="AG500" s="16">
        <f t="shared" si="798"/>
        <v>401</v>
      </c>
      <c r="AH500" s="20">
        <f t="shared" si="799"/>
        <v>8.0690574985180799E-2</v>
      </c>
      <c r="AI500" s="20">
        <f t="shared" si="800"/>
        <v>107701.30850528434</v>
      </c>
      <c r="AJ500" s="4">
        <v>12000</v>
      </c>
      <c r="AK500">
        <f t="shared" si="801"/>
        <v>-318</v>
      </c>
      <c r="AL500">
        <f t="shared" si="802"/>
        <v>-2.5815879201169012E-2</v>
      </c>
      <c r="AM500" s="20">
        <f t="shared" si="803"/>
        <v>3019.6275792652236</v>
      </c>
      <c r="AN500" s="20">
        <f t="shared" si="804"/>
        <v>2.8271548220659432E-2</v>
      </c>
      <c r="AO500" s="4">
        <v>360</v>
      </c>
      <c r="AP500">
        <f t="shared" si="773"/>
        <v>-8</v>
      </c>
      <c r="AQ500">
        <f t="shared" si="774"/>
        <v>-2.1739130434782594E-2</v>
      </c>
      <c r="AR500" s="20">
        <f t="shared" si="805"/>
        <v>90.588827377956719</v>
      </c>
      <c r="AS500" s="4">
        <v>638</v>
      </c>
      <c r="AT500">
        <f t="shared" si="806"/>
        <v>10</v>
      </c>
      <c r="AU500">
        <f t="shared" si="807"/>
        <v>1.5923566878980999E-2</v>
      </c>
      <c r="AV500" s="20">
        <f t="shared" si="808"/>
        <v>160.54353296426774</v>
      </c>
      <c r="AW500" s="30">
        <f t="shared" si="809"/>
        <v>1.5031039803983933E-3</v>
      </c>
      <c r="AX500" s="4">
        <v>135</v>
      </c>
      <c r="AY500">
        <f t="shared" si="810"/>
        <v>1</v>
      </c>
      <c r="AZ500">
        <f t="shared" si="811"/>
        <v>7.4626865671640896E-3</v>
      </c>
      <c r="BA500" s="20">
        <f t="shared" si="812"/>
        <v>33.970810266733771</v>
      </c>
      <c r="BB500" s="30">
        <f t="shared" si="813"/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 t="shared" si="814"/>
        <v>-315</v>
      </c>
      <c r="BE500" s="30">
        <f t="shared" si="815"/>
        <v>-2.3423557406305751E-2</v>
      </c>
      <c r="BF500" s="20">
        <f t="shared" si="816"/>
        <v>3304.730749874182</v>
      </c>
      <c r="BG500" s="20">
        <f t="shared" si="817"/>
        <v>3.0940853565160027E-2</v>
      </c>
      <c r="BH500" s="26">
        <v>75992</v>
      </c>
      <c r="BI500">
        <f t="shared" si="779"/>
        <v>-2950</v>
      </c>
      <c r="BJ500" s="4">
        <v>161209</v>
      </c>
      <c r="BK500">
        <f t="shared" si="780"/>
        <v>-3653</v>
      </c>
      <c r="BL500" s="4">
        <v>119516</v>
      </c>
      <c r="BM500">
        <f t="shared" si="818"/>
        <v>-2600</v>
      </c>
      <c r="BN500" s="4">
        <v>46870</v>
      </c>
      <c r="BO500">
        <f t="shared" si="819"/>
        <v>-729</v>
      </c>
      <c r="BP500" s="4">
        <v>20868</v>
      </c>
      <c r="BQ500">
        <f t="shared" si="820"/>
        <v>11021</v>
      </c>
      <c r="BR500" s="8">
        <v>33</v>
      </c>
      <c r="BS500" s="15">
        <f t="shared" si="821"/>
        <v>0</v>
      </c>
      <c r="BT500" s="8">
        <v>301</v>
      </c>
      <c r="BU500" s="15">
        <f t="shared" si="822"/>
        <v>0</v>
      </c>
      <c r="BV500" s="8">
        <v>1374</v>
      </c>
      <c r="BW500" s="15">
        <f t="shared" si="823"/>
        <v>0</v>
      </c>
      <c r="BX500" s="8">
        <v>3221</v>
      </c>
      <c r="BY500" s="15">
        <f t="shared" si="824"/>
        <v>5</v>
      </c>
      <c r="BZ500" s="13">
        <v>1787</v>
      </c>
      <c r="CA500" s="16">
        <f t="shared" si="825"/>
        <v>1</v>
      </c>
    </row>
    <row r="501" spans="1:79" x14ac:dyDescent="0.2">
      <c r="A501" s="1">
        <v>44398</v>
      </c>
      <c r="B501">
        <v>44399</v>
      </c>
      <c r="C501" s="4">
        <v>425599</v>
      </c>
      <c r="D501">
        <f t="shared" si="776"/>
        <v>1144</v>
      </c>
      <c r="E501" s="4">
        <v>6723</v>
      </c>
      <c r="F501">
        <f t="shared" si="777"/>
        <v>7</v>
      </c>
      <c r="G501" s="4">
        <v>405811</v>
      </c>
      <c r="H501">
        <f t="shared" si="778"/>
        <v>1205</v>
      </c>
      <c r="I501">
        <f t="shared" si="775"/>
        <v>13065</v>
      </c>
      <c r="J501">
        <f t="shared" si="829"/>
        <v>-68</v>
      </c>
      <c r="K501">
        <f t="shared" si="826"/>
        <v>1.5796559672367653E-2</v>
      </c>
      <c r="L501">
        <f t="shared" si="781"/>
        <v>0.95350552985321868</v>
      </c>
      <c r="M501">
        <f t="shared" si="782"/>
        <v>3.0697910474413708E-2</v>
      </c>
      <c r="N501">
        <f t="shared" si="783"/>
        <v>2.6879762405456779E-3</v>
      </c>
      <c r="O501">
        <f t="shared" si="827"/>
        <v>1.0412018444146958E-3</v>
      </c>
      <c r="P501">
        <f t="shared" si="784"/>
        <v>2.9693625850457481E-3</v>
      </c>
      <c r="Q501">
        <f t="shared" si="785"/>
        <v>-5.2047455032529655E-3</v>
      </c>
      <c r="R501">
        <f t="shared" si="786"/>
        <v>107095.87317564167</v>
      </c>
      <c r="S501">
        <f t="shared" si="828"/>
        <v>1691.7463512833417</v>
      </c>
      <c r="T501">
        <f t="shared" si="787"/>
        <v>102116.50729743332</v>
      </c>
      <c r="U501">
        <f t="shared" si="788"/>
        <v>3287.6195269250125</v>
      </c>
      <c r="V501" s="4">
        <v>3255294</v>
      </c>
      <c r="W501">
        <f t="shared" si="789"/>
        <v>13888</v>
      </c>
      <c r="X501">
        <f t="shared" si="790"/>
        <v>392</v>
      </c>
      <c r="Y501" s="20">
        <f t="shared" si="791"/>
        <v>819147.96175138396</v>
      </c>
      <c r="Z501" s="4">
        <v>2826145</v>
      </c>
      <c r="AA501">
        <f t="shared" si="792"/>
        <v>12744</v>
      </c>
      <c r="AB501" s="17">
        <f t="shared" si="793"/>
        <v>0.86816889657278262</v>
      </c>
      <c r="AC501" s="16">
        <f t="shared" si="794"/>
        <v>337</v>
      </c>
      <c r="AD501">
        <f t="shared" si="795"/>
        <v>429149</v>
      </c>
      <c r="AE501">
        <f t="shared" si="796"/>
        <v>1144</v>
      </c>
      <c r="AF501" s="17">
        <f t="shared" si="797"/>
        <v>0.13183110342721732</v>
      </c>
      <c r="AG501" s="16">
        <f t="shared" si="798"/>
        <v>55</v>
      </c>
      <c r="AH501" s="20">
        <f t="shared" si="799"/>
        <v>8.2373271889400926E-2</v>
      </c>
      <c r="AI501" s="20">
        <f t="shared" si="800"/>
        <v>107989.17966784096</v>
      </c>
      <c r="AJ501" s="4">
        <v>11937</v>
      </c>
      <c r="AK501">
        <f t="shared" si="801"/>
        <v>-63</v>
      </c>
      <c r="AL501">
        <f t="shared" si="802"/>
        <v>-5.2499999999999769E-3</v>
      </c>
      <c r="AM501" s="20">
        <f t="shared" si="803"/>
        <v>3003.7745344740815</v>
      </c>
      <c r="AN501" s="20">
        <f t="shared" si="804"/>
        <v>2.8047528307162378E-2</v>
      </c>
      <c r="AO501" s="4">
        <v>351</v>
      </c>
      <c r="AP501">
        <f t="shared" si="773"/>
        <v>-9</v>
      </c>
      <c r="AQ501">
        <f t="shared" si="774"/>
        <v>-2.5000000000000022E-2</v>
      </c>
      <c r="AR501" s="20">
        <f t="shared" si="805"/>
        <v>88.324106693507801</v>
      </c>
      <c r="AS501" s="4">
        <v>643</v>
      </c>
      <c r="AT501">
        <f t="shared" si="806"/>
        <v>5</v>
      </c>
      <c r="AU501">
        <f t="shared" si="807"/>
        <v>7.8369905956112706E-3</v>
      </c>
      <c r="AV501" s="20">
        <f t="shared" si="808"/>
        <v>161.8017111222949</v>
      </c>
      <c r="AW501" s="30">
        <f t="shared" si="809"/>
        <v>1.5108118205164956E-3</v>
      </c>
      <c r="AX501" s="4">
        <v>134</v>
      </c>
      <c r="AY501">
        <f t="shared" si="810"/>
        <v>-1</v>
      </c>
      <c r="AZ501">
        <f t="shared" si="811"/>
        <v>-7.4074074074074181E-3</v>
      </c>
      <c r="BA501" s="20">
        <f t="shared" si="812"/>
        <v>33.719174635128333</v>
      </c>
      <c r="BB501" s="30">
        <f t="shared" si="813"/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 t="shared" si="814"/>
        <v>-68</v>
      </c>
      <c r="BE501" s="30">
        <f t="shared" si="815"/>
        <v>-5.1777963907713165E-3</v>
      </c>
      <c r="BF501" s="20">
        <f t="shared" si="816"/>
        <v>3287.6195269250125</v>
      </c>
      <c r="BG501" s="20">
        <f t="shared" si="817"/>
        <v>3.0697910474413708E-2</v>
      </c>
      <c r="BH501" s="26">
        <v>76266</v>
      </c>
      <c r="BI501">
        <f t="shared" si="779"/>
        <v>274</v>
      </c>
      <c r="BJ501" s="4">
        <v>161655</v>
      </c>
      <c r="BK501">
        <f t="shared" si="780"/>
        <v>446</v>
      </c>
      <c r="BL501" s="4">
        <v>119815</v>
      </c>
      <c r="BM501">
        <f t="shared" si="818"/>
        <v>299</v>
      </c>
      <c r="BN501" s="4">
        <v>46971</v>
      </c>
      <c r="BO501">
        <f t="shared" si="819"/>
        <v>101</v>
      </c>
      <c r="BP501" s="4">
        <v>20892</v>
      </c>
      <c r="BQ501">
        <f t="shared" si="820"/>
        <v>24</v>
      </c>
      <c r="BR501" s="8">
        <v>33</v>
      </c>
      <c r="BS501" s="15">
        <f t="shared" si="821"/>
        <v>0</v>
      </c>
      <c r="BT501" s="8">
        <v>301</v>
      </c>
      <c r="BU501" s="15">
        <f t="shared" si="822"/>
        <v>0</v>
      </c>
      <c r="BV501" s="8">
        <v>1375</v>
      </c>
      <c r="BW501" s="15">
        <f t="shared" si="823"/>
        <v>1</v>
      </c>
      <c r="BX501" s="8">
        <v>3224</v>
      </c>
      <c r="BY501" s="15">
        <f t="shared" si="824"/>
        <v>3</v>
      </c>
      <c r="BZ501" s="13">
        <v>1790</v>
      </c>
      <c r="CA501" s="16">
        <f t="shared" si="825"/>
        <v>3</v>
      </c>
    </row>
    <row r="502" spans="1:79" x14ac:dyDescent="0.2">
      <c r="A502" s="1">
        <v>44399</v>
      </c>
      <c r="B502">
        <v>44400</v>
      </c>
      <c r="C502" s="4">
        <v>426849</v>
      </c>
      <c r="D502">
        <f t="shared" si="776"/>
        <v>1250</v>
      </c>
      <c r="E502" s="4">
        <v>6730</v>
      </c>
      <c r="F502">
        <f t="shared" si="777"/>
        <v>7</v>
      </c>
      <c r="G502" s="4">
        <v>407055</v>
      </c>
      <c r="H502">
        <f t="shared" si="778"/>
        <v>1244</v>
      </c>
      <c r="I502">
        <f t="shared" si="775"/>
        <v>13064</v>
      </c>
      <c r="J502">
        <f t="shared" si="829"/>
        <v>-1</v>
      </c>
      <c r="K502">
        <f t="shared" si="826"/>
        <v>1.5766699699425325E-2</v>
      </c>
      <c r="L502">
        <f t="shared" si="781"/>
        <v>0.95362762944273038</v>
      </c>
      <c r="M502">
        <f t="shared" si="782"/>
        <v>3.0605670857844342E-2</v>
      </c>
      <c r="N502">
        <f t="shared" si="783"/>
        <v>2.9284360511562637E-3</v>
      </c>
      <c r="O502">
        <f t="shared" si="827"/>
        <v>1.0401188707280832E-3</v>
      </c>
      <c r="P502">
        <f t="shared" si="784"/>
        <v>3.0560980702853424E-3</v>
      </c>
      <c r="Q502">
        <f t="shared" si="785"/>
        <v>-7.6546233925290876E-5</v>
      </c>
      <c r="R502">
        <f t="shared" si="786"/>
        <v>107410.41771514846</v>
      </c>
      <c r="S502">
        <f t="shared" si="828"/>
        <v>1693.5078007045797</v>
      </c>
      <c r="T502">
        <f t="shared" si="787"/>
        <v>102429.54202315047</v>
      </c>
      <c r="U502">
        <f t="shared" si="788"/>
        <v>3287.367891293407</v>
      </c>
      <c r="V502" s="4">
        <v>3268714</v>
      </c>
      <c r="W502">
        <f t="shared" si="789"/>
        <v>13420</v>
      </c>
      <c r="X502">
        <f t="shared" si="790"/>
        <v>-468</v>
      </c>
      <c r="Y502" s="20">
        <f t="shared" si="791"/>
        <v>822524.91192752891</v>
      </c>
      <c r="Z502" s="4">
        <v>2838315</v>
      </c>
      <c r="AA502">
        <f t="shared" si="792"/>
        <v>12170</v>
      </c>
      <c r="AB502" s="17">
        <f t="shared" si="793"/>
        <v>0.86832772766292798</v>
      </c>
      <c r="AC502" s="16">
        <f t="shared" si="794"/>
        <v>-574</v>
      </c>
      <c r="AD502">
        <f t="shared" si="795"/>
        <v>430399</v>
      </c>
      <c r="AE502">
        <f t="shared" si="796"/>
        <v>1250</v>
      </c>
      <c r="AF502" s="17">
        <f t="shared" si="797"/>
        <v>0.13167227233707202</v>
      </c>
      <c r="AG502" s="16">
        <f t="shared" si="798"/>
        <v>106</v>
      </c>
      <c r="AH502" s="20">
        <f t="shared" si="799"/>
        <v>9.3144560357675113E-2</v>
      </c>
      <c r="AI502" s="20">
        <f t="shared" si="800"/>
        <v>108303.72420734775</v>
      </c>
      <c r="AJ502" s="4">
        <v>11946</v>
      </c>
      <c r="AK502">
        <f t="shared" si="801"/>
        <v>9</v>
      </c>
      <c r="AL502">
        <f t="shared" si="802"/>
        <v>7.5395828097502005E-4</v>
      </c>
      <c r="AM502" s="20">
        <f t="shared" si="803"/>
        <v>3006.0392551585305</v>
      </c>
      <c r="AN502" s="20">
        <f t="shared" si="804"/>
        <v>2.7986477653690181E-2</v>
      </c>
      <c r="AO502" s="4">
        <v>334</v>
      </c>
      <c r="AP502">
        <f t="shared" si="773"/>
        <v>-17</v>
      </c>
      <c r="AQ502">
        <f t="shared" si="774"/>
        <v>-4.8433048433048409E-2</v>
      </c>
      <c r="AR502" s="20">
        <f t="shared" si="805"/>
        <v>84.04630095621539</v>
      </c>
      <c r="AS502" s="4">
        <v>651</v>
      </c>
      <c r="AT502">
        <f t="shared" si="806"/>
        <v>8</v>
      </c>
      <c r="AU502">
        <f t="shared" si="807"/>
        <v>1.2441679626749691E-2</v>
      </c>
      <c r="AV502" s="20">
        <f t="shared" si="808"/>
        <v>163.81479617513838</v>
      </c>
      <c r="AW502" s="30">
        <f t="shared" si="809"/>
        <v>1.5251294954421821E-3</v>
      </c>
      <c r="AX502" s="4">
        <v>133</v>
      </c>
      <c r="AY502">
        <f t="shared" si="810"/>
        <v>-1</v>
      </c>
      <c r="AZ502">
        <f t="shared" si="811"/>
        <v>-7.4626865671642006E-3</v>
      </c>
      <c r="BA502" s="20">
        <f t="shared" si="812"/>
        <v>33.467539003522894</v>
      </c>
      <c r="BB502" s="30">
        <f t="shared" si="813"/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 t="shared" si="814"/>
        <v>-1</v>
      </c>
      <c r="BE502" s="30">
        <f t="shared" si="815"/>
        <v>-7.6540375047784437E-5</v>
      </c>
      <c r="BF502" s="20">
        <f t="shared" si="816"/>
        <v>3287.367891293407</v>
      </c>
      <c r="BG502" s="20">
        <f t="shared" si="817"/>
        <v>3.0605670857844342E-2</v>
      </c>
      <c r="BH502" s="26">
        <v>76530</v>
      </c>
      <c r="BI502">
        <f t="shared" si="779"/>
        <v>264</v>
      </c>
      <c r="BJ502" s="4">
        <v>162171</v>
      </c>
      <c r="BK502">
        <f t="shared" si="780"/>
        <v>516</v>
      </c>
      <c r="BL502" s="4">
        <v>120176</v>
      </c>
      <c r="BM502">
        <f t="shared" si="818"/>
        <v>361</v>
      </c>
      <c r="BN502" s="4">
        <v>47060</v>
      </c>
      <c r="BO502">
        <f t="shared" si="819"/>
        <v>89</v>
      </c>
      <c r="BP502" s="4">
        <v>20912</v>
      </c>
      <c r="BQ502">
        <f t="shared" si="820"/>
        <v>20</v>
      </c>
      <c r="BR502" s="8">
        <v>33</v>
      </c>
      <c r="BS502" s="15">
        <f t="shared" si="821"/>
        <v>0</v>
      </c>
      <c r="BT502" s="8">
        <v>301</v>
      </c>
      <c r="BU502" s="15">
        <f t="shared" si="822"/>
        <v>0</v>
      </c>
      <c r="BV502" s="8">
        <v>1375</v>
      </c>
      <c r="BW502" s="15">
        <f t="shared" si="823"/>
        <v>0</v>
      </c>
      <c r="BX502" s="8">
        <v>3224</v>
      </c>
      <c r="BY502" s="15">
        <f t="shared" si="824"/>
        <v>0</v>
      </c>
      <c r="BZ502" s="13">
        <v>1797</v>
      </c>
      <c r="CA502" s="16">
        <f t="shared" si="825"/>
        <v>7</v>
      </c>
    </row>
    <row r="503" spans="1:79" x14ac:dyDescent="0.2">
      <c r="A503" s="1">
        <v>44400</v>
      </c>
      <c r="B503">
        <v>44401</v>
      </c>
      <c r="C503" s="4">
        <v>427987</v>
      </c>
      <c r="D503">
        <f t="shared" si="776"/>
        <v>1138</v>
      </c>
      <c r="E503" s="4">
        <v>6743</v>
      </c>
      <c r="F503">
        <f t="shared" si="777"/>
        <v>13</v>
      </c>
      <c r="G503" s="4">
        <v>408155</v>
      </c>
      <c r="H503">
        <f t="shared" si="778"/>
        <v>1100</v>
      </c>
      <c r="I503">
        <f t="shared" si="775"/>
        <v>13089</v>
      </c>
      <c r="J503">
        <f t="shared" si="829"/>
        <v>25</v>
      </c>
      <c r="K503">
        <f t="shared" si="826"/>
        <v>1.5755151441515746E-2</v>
      </c>
      <c r="L503">
        <f t="shared" si="781"/>
        <v>0.95366214394362447</v>
      </c>
      <c r="M503">
        <f t="shared" si="782"/>
        <v>3.0582704614859797E-2</v>
      </c>
      <c r="N503">
        <f t="shared" si="783"/>
        <v>2.6589592674543853E-3</v>
      </c>
      <c r="O503">
        <f t="shared" si="827"/>
        <v>1.9279252558208513E-3</v>
      </c>
      <c r="P503">
        <f t="shared" si="784"/>
        <v>2.695054574855141E-3</v>
      </c>
      <c r="Q503">
        <f t="shared" si="785"/>
        <v>1.9100007640003055E-3</v>
      </c>
      <c r="R503">
        <f t="shared" si="786"/>
        <v>107696.77906391544</v>
      </c>
      <c r="S503">
        <f t="shared" si="828"/>
        <v>1696.7790639154503</v>
      </c>
      <c r="T503">
        <f t="shared" si="787"/>
        <v>102706.34121791646</v>
      </c>
      <c r="U503">
        <f t="shared" si="788"/>
        <v>3293.658782083543</v>
      </c>
      <c r="V503" s="4">
        <v>3282932</v>
      </c>
      <c r="W503">
        <f t="shared" si="789"/>
        <v>14218</v>
      </c>
      <c r="X503">
        <f t="shared" si="790"/>
        <v>798</v>
      </c>
      <c r="Y503" s="20">
        <f t="shared" si="791"/>
        <v>826102.66733769502</v>
      </c>
      <c r="Z503" s="4">
        <v>2851395</v>
      </c>
      <c r="AA503">
        <f t="shared" si="792"/>
        <v>13080</v>
      </c>
      <c r="AB503" s="17">
        <f t="shared" si="793"/>
        <v>0.86855134373785381</v>
      </c>
      <c r="AC503" s="16">
        <f t="shared" si="794"/>
        <v>910</v>
      </c>
      <c r="AD503">
        <f t="shared" si="795"/>
        <v>431537</v>
      </c>
      <c r="AE503">
        <f t="shared" si="796"/>
        <v>1138</v>
      </c>
      <c r="AF503" s="17">
        <f t="shared" si="797"/>
        <v>0.13144865626214616</v>
      </c>
      <c r="AG503" s="16">
        <f t="shared" si="798"/>
        <v>-112</v>
      </c>
      <c r="AH503" s="20">
        <f t="shared" si="799"/>
        <v>8.0039386692924458E-2</v>
      </c>
      <c r="AI503" s="20">
        <f t="shared" si="800"/>
        <v>108590.08555611475</v>
      </c>
      <c r="AJ503" s="4">
        <v>11967</v>
      </c>
      <c r="AK503">
        <f t="shared" si="801"/>
        <v>21</v>
      </c>
      <c r="AL503">
        <f t="shared" si="802"/>
        <v>1.7579105976897047E-3</v>
      </c>
      <c r="AM503" s="20">
        <f t="shared" si="803"/>
        <v>3011.3236034222446</v>
      </c>
      <c r="AN503" s="20">
        <f t="shared" si="804"/>
        <v>2.7961129660480342E-2</v>
      </c>
      <c r="AO503" s="4">
        <v>344</v>
      </c>
      <c r="AP503">
        <f t="shared" si="773"/>
        <v>10</v>
      </c>
      <c r="AQ503">
        <f t="shared" si="774"/>
        <v>2.9940119760478945E-2</v>
      </c>
      <c r="AR503" s="20">
        <f t="shared" si="805"/>
        <v>86.562657272269746</v>
      </c>
      <c r="AS503" s="4">
        <v>654</v>
      </c>
      <c r="AT503">
        <f t="shared" si="806"/>
        <v>3</v>
      </c>
      <c r="AU503">
        <f t="shared" si="807"/>
        <v>4.6082949308756671E-3</v>
      </c>
      <c r="AV503" s="20">
        <f t="shared" si="808"/>
        <v>164.5697030699547</v>
      </c>
      <c r="AW503" s="30">
        <f t="shared" si="809"/>
        <v>1.5280837969377575E-3</v>
      </c>
      <c r="AX503" s="4">
        <v>124</v>
      </c>
      <c r="AY503">
        <f t="shared" si="810"/>
        <v>-9</v>
      </c>
      <c r="AZ503">
        <f t="shared" si="811"/>
        <v>-6.7669172932330879E-2</v>
      </c>
      <c r="BA503" s="20">
        <f t="shared" si="812"/>
        <v>31.20281831907398</v>
      </c>
      <c r="BB503" s="30">
        <f t="shared" si="813"/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 t="shared" si="814"/>
        <v>25</v>
      </c>
      <c r="BE503" s="30">
        <f t="shared" si="815"/>
        <v>1.9136558481323007E-3</v>
      </c>
      <c r="BF503" s="20">
        <f t="shared" si="816"/>
        <v>3293.658782083543</v>
      </c>
      <c r="BG503" s="20">
        <f t="shared" si="817"/>
        <v>3.0582704614859797E-2</v>
      </c>
      <c r="BH503" s="26">
        <v>76819</v>
      </c>
      <c r="BI503">
        <f t="shared" si="779"/>
        <v>289</v>
      </c>
      <c r="BJ503" s="4">
        <v>162586</v>
      </c>
      <c r="BK503">
        <f t="shared" si="780"/>
        <v>415</v>
      </c>
      <c r="BL503" s="4">
        <v>120499</v>
      </c>
      <c r="BM503">
        <f t="shared" si="818"/>
        <v>323</v>
      </c>
      <c r="BN503" s="4">
        <v>47146</v>
      </c>
      <c r="BO503">
        <f t="shared" si="819"/>
        <v>86</v>
      </c>
      <c r="BP503" s="4">
        <v>20937</v>
      </c>
      <c r="BQ503">
        <f t="shared" si="820"/>
        <v>25</v>
      </c>
      <c r="BR503" s="8">
        <v>33</v>
      </c>
      <c r="BS503" s="15">
        <f t="shared" si="821"/>
        <v>0</v>
      </c>
      <c r="BT503" s="8">
        <v>302</v>
      </c>
      <c r="BU503" s="15">
        <f t="shared" si="822"/>
        <v>1</v>
      </c>
      <c r="BV503" s="8">
        <v>1381</v>
      </c>
      <c r="BW503" s="15">
        <f t="shared" si="823"/>
        <v>6</v>
      </c>
      <c r="BX503" s="8">
        <v>3230</v>
      </c>
      <c r="BY503" s="15">
        <f t="shared" si="824"/>
        <v>6</v>
      </c>
      <c r="BZ503" s="13">
        <v>1797</v>
      </c>
      <c r="CA503" s="16">
        <f t="shared" si="825"/>
        <v>0</v>
      </c>
    </row>
    <row r="504" spans="1:79" x14ac:dyDescent="0.2">
      <c r="A504" s="1">
        <v>44401</v>
      </c>
      <c r="B504">
        <v>44402</v>
      </c>
      <c r="C504" s="4">
        <v>429083</v>
      </c>
      <c r="D504">
        <f t="shared" si="776"/>
        <v>1096</v>
      </c>
      <c r="E504" s="4">
        <v>6750</v>
      </c>
      <c r="F504">
        <f t="shared" si="777"/>
        <v>7</v>
      </c>
      <c r="G504" s="4">
        <v>409216</v>
      </c>
      <c r="H504">
        <f t="shared" si="778"/>
        <v>1061</v>
      </c>
      <c r="I504">
        <f t="shared" si="775"/>
        <v>13117</v>
      </c>
      <c r="J504">
        <f t="shared" si="829"/>
        <v>28</v>
      </c>
      <c r="K504">
        <f t="shared" si="826"/>
        <v>1.5731222164476338E-2</v>
      </c>
      <c r="L504">
        <f t="shared" si="781"/>
        <v>0.95369893470494049</v>
      </c>
      <c r="M504">
        <f t="shared" si="782"/>
        <v>3.0569843130583127E-2</v>
      </c>
      <c r="N504">
        <f t="shared" si="783"/>
        <v>2.5542843692246023E-3</v>
      </c>
      <c r="O504">
        <f t="shared" si="827"/>
        <v>1.0370370370370371E-3</v>
      </c>
      <c r="P504">
        <f t="shared" si="784"/>
        <v>2.5927627463246793E-3</v>
      </c>
      <c r="Q504">
        <f t="shared" si="785"/>
        <v>2.1346344438514906E-3</v>
      </c>
      <c r="R504">
        <f t="shared" si="786"/>
        <v>107972.571716155</v>
      </c>
      <c r="S504">
        <f t="shared" si="828"/>
        <v>1698.5405133366885</v>
      </c>
      <c r="T504">
        <f t="shared" si="787"/>
        <v>102973.32662304981</v>
      </c>
      <c r="U504">
        <f t="shared" si="788"/>
        <v>3300.704579768495</v>
      </c>
      <c r="V504" s="4">
        <v>3295447</v>
      </c>
      <c r="W504">
        <f t="shared" si="789"/>
        <v>12515</v>
      </c>
      <c r="X504">
        <f t="shared" si="790"/>
        <v>-1703</v>
      </c>
      <c r="Y504" s="20">
        <f t="shared" si="791"/>
        <v>829251.88726723695</v>
      </c>
      <c r="Z504" s="4">
        <v>2862815</v>
      </c>
      <c r="AA504">
        <f t="shared" si="792"/>
        <v>11420</v>
      </c>
      <c r="AB504" s="17">
        <f t="shared" si="793"/>
        <v>0.86871826492733761</v>
      </c>
      <c r="AC504" s="16">
        <f t="shared" si="794"/>
        <v>-1660</v>
      </c>
      <c r="AD504">
        <f t="shared" si="795"/>
        <v>432632</v>
      </c>
      <c r="AE504">
        <f t="shared" si="796"/>
        <v>1095</v>
      </c>
      <c r="AF504" s="17">
        <f t="shared" si="797"/>
        <v>0.13128173507266239</v>
      </c>
      <c r="AG504" s="16">
        <f t="shared" si="798"/>
        <v>-43</v>
      </c>
      <c r="AH504" s="20">
        <f t="shared" si="799"/>
        <v>8.7495005992808628E-2</v>
      </c>
      <c r="AI504" s="20">
        <f t="shared" si="800"/>
        <v>108865.62657272269</v>
      </c>
      <c r="AJ504" s="4">
        <v>12003</v>
      </c>
      <c r="AK504">
        <f t="shared" si="801"/>
        <v>36</v>
      </c>
      <c r="AL504">
        <f t="shared" si="802"/>
        <v>3.0082727500626572E-3</v>
      </c>
      <c r="AM504" s="20">
        <f t="shared" si="803"/>
        <v>3020.3824861600401</v>
      </c>
      <c r="AN504" s="20">
        <f t="shared" si="804"/>
        <v>2.7973608835586587E-2</v>
      </c>
      <c r="AO504" s="4">
        <v>353</v>
      </c>
      <c r="AP504">
        <f t="shared" si="773"/>
        <v>9</v>
      </c>
      <c r="AQ504">
        <f t="shared" si="774"/>
        <v>2.6162790697674465E-2</v>
      </c>
      <c r="AR504" s="20">
        <f t="shared" si="805"/>
        <v>88.827377956718664</v>
      </c>
      <c r="AS504" s="4">
        <v>641</v>
      </c>
      <c r="AT504">
        <f t="shared" si="806"/>
        <v>-13</v>
      </c>
      <c r="AU504">
        <f t="shared" si="807"/>
        <v>-1.9877675840978548E-2</v>
      </c>
      <c r="AV504" s="20">
        <f t="shared" si="808"/>
        <v>161.29843985908403</v>
      </c>
      <c r="AW504" s="30">
        <f t="shared" si="809"/>
        <v>1.4938834677673085E-3</v>
      </c>
      <c r="AX504" s="4">
        <v>120</v>
      </c>
      <c r="AY504">
        <f t="shared" si="810"/>
        <v>-4</v>
      </c>
      <c r="AZ504">
        <f t="shared" si="811"/>
        <v>-3.2258064516129004E-2</v>
      </c>
      <c r="BA504" s="20">
        <f t="shared" si="812"/>
        <v>30.196275792652237</v>
      </c>
      <c r="BB504" s="30">
        <f t="shared" si="813"/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 t="shared" si="814"/>
        <v>28</v>
      </c>
      <c r="BE504" s="30">
        <f t="shared" si="815"/>
        <v>2.1392008556804232E-3</v>
      </c>
      <c r="BF504" s="20">
        <f t="shared" si="816"/>
        <v>3300.704579768495</v>
      </c>
      <c r="BG504" s="20">
        <f t="shared" si="817"/>
        <v>3.0569843130583127E-2</v>
      </c>
      <c r="BH504" s="26">
        <v>77060</v>
      </c>
      <c r="BI504">
        <f t="shared" si="779"/>
        <v>241</v>
      </c>
      <c r="BJ504" s="4">
        <v>163040</v>
      </c>
      <c r="BK504">
        <f t="shared" si="780"/>
        <v>454</v>
      </c>
      <c r="BL504" s="4">
        <v>120782</v>
      </c>
      <c r="BM504">
        <f t="shared" si="818"/>
        <v>283</v>
      </c>
      <c r="BN504" s="4">
        <v>47240</v>
      </c>
      <c r="BO504">
        <f t="shared" si="819"/>
        <v>94</v>
      </c>
      <c r="BP504" s="4">
        <v>20961</v>
      </c>
      <c r="BQ504">
        <f t="shared" si="820"/>
        <v>24</v>
      </c>
      <c r="BR504" s="8">
        <v>33</v>
      </c>
      <c r="BS504" s="15">
        <f t="shared" si="821"/>
        <v>0</v>
      </c>
      <c r="BT504" s="8">
        <v>303</v>
      </c>
      <c r="BU504" s="15">
        <f t="shared" si="822"/>
        <v>1</v>
      </c>
      <c r="BV504" s="8">
        <v>1383</v>
      </c>
      <c r="BW504" s="15">
        <f t="shared" si="823"/>
        <v>2</v>
      </c>
      <c r="BX504" s="8">
        <v>3231</v>
      </c>
      <c r="BY504" s="15">
        <f t="shared" si="824"/>
        <v>1</v>
      </c>
      <c r="BZ504" s="13">
        <v>1800</v>
      </c>
      <c r="CA504" s="16">
        <f t="shared" si="825"/>
        <v>3</v>
      </c>
    </row>
    <row r="505" spans="1:79" x14ac:dyDescent="0.2">
      <c r="A505" s="1">
        <v>44402</v>
      </c>
      <c r="B505">
        <v>44403</v>
      </c>
      <c r="C505" s="4">
        <v>429949</v>
      </c>
      <c r="D505">
        <f t="shared" si="776"/>
        <v>866</v>
      </c>
      <c r="E505" s="4">
        <v>6759</v>
      </c>
      <c r="F505">
        <f t="shared" si="777"/>
        <v>9</v>
      </c>
      <c r="G505" s="4">
        <v>409995</v>
      </c>
      <c r="H505">
        <f t="shared" si="778"/>
        <v>779</v>
      </c>
      <c r="I505">
        <f t="shared" si="775"/>
        <v>13195</v>
      </c>
      <c r="J505">
        <f t="shared" si="829"/>
        <v>78</v>
      </c>
      <c r="K505">
        <f t="shared" si="826"/>
        <v>1.5720469171925041E-2</v>
      </c>
      <c r="L505">
        <f t="shared" si="781"/>
        <v>0.9535898443768912</v>
      </c>
      <c r="M505">
        <f t="shared" si="782"/>
        <v>3.0689686451183744E-2</v>
      </c>
      <c r="N505">
        <f t="shared" si="783"/>
        <v>2.014192380956811E-3</v>
      </c>
      <c r="O505">
        <f t="shared" si="827"/>
        <v>1.3315579227696406E-3</v>
      </c>
      <c r="P505">
        <f t="shared" si="784"/>
        <v>1.9000231710142807E-3</v>
      </c>
      <c r="Q505">
        <f t="shared" si="785"/>
        <v>5.9113300492610842E-3</v>
      </c>
      <c r="R505">
        <f t="shared" si="786"/>
        <v>108190.48817312531</v>
      </c>
      <c r="S505">
        <f t="shared" si="828"/>
        <v>1700.8052340211373</v>
      </c>
      <c r="T505">
        <f t="shared" si="787"/>
        <v>103169.35078007045</v>
      </c>
      <c r="U505">
        <f t="shared" si="788"/>
        <v>3320.3321590337191</v>
      </c>
      <c r="V505" s="4">
        <v>3304970</v>
      </c>
      <c r="W505">
        <f t="shared" si="789"/>
        <v>9523</v>
      </c>
      <c r="X505">
        <f t="shared" si="790"/>
        <v>-2992</v>
      </c>
      <c r="Y505" s="20">
        <f t="shared" si="791"/>
        <v>831648.21338701551</v>
      </c>
      <c r="Z505" s="4">
        <v>2871472</v>
      </c>
      <c r="AA505">
        <f t="shared" si="792"/>
        <v>8657</v>
      </c>
      <c r="AB505" s="17">
        <f t="shared" si="793"/>
        <v>0.8688345128700109</v>
      </c>
      <c r="AC505" s="16">
        <f t="shared" si="794"/>
        <v>-2763</v>
      </c>
      <c r="AD505">
        <f t="shared" si="795"/>
        <v>433498</v>
      </c>
      <c r="AE505">
        <f t="shared" si="796"/>
        <v>866</v>
      </c>
      <c r="AF505" s="17">
        <f t="shared" si="797"/>
        <v>0.13116548712998907</v>
      </c>
      <c r="AG505" s="16">
        <f t="shared" si="798"/>
        <v>-229</v>
      </c>
      <c r="AH505" s="20">
        <f t="shared" si="799"/>
        <v>9.09377297070251E-2</v>
      </c>
      <c r="AI505" s="20">
        <f t="shared" si="800"/>
        <v>109083.543029693</v>
      </c>
      <c r="AJ505" s="4">
        <v>12045</v>
      </c>
      <c r="AK505">
        <f t="shared" si="801"/>
        <v>42</v>
      </c>
      <c r="AL505">
        <f t="shared" si="802"/>
        <v>3.4991252186953314E-3</v>
      </c>
      <c r="AM505" s="20">
        <f t="shared" si="803"/>
        <v>3030.9511826874682</v>
      </c>
      <c r="AN505" s="20">
        <f t="shared" si="804"/>
        <v>2.8014950610421235E-2</v>
      </c>
      <c r="AO505" s="4">
        <v>362</v>
      </c>
      <c r="AP505">
        <f t="shared" si="773"/>
        <v>9</v>
      </c>
      <c r="AQ505">
        <f t="shared" si="774"/>
        <v>2.5495750708215192E-2</v>
      </c>
      <c r="AR505" s="20">
        <f t="shared" si="805"/>
        <v>91.092098641167581</v>
      </c>
      <c r="AS505" s="4">
        <v>665</v>
      </c>
      <c r="AT505">
        <f t="shared" si="806"/>
        <v>24</v>
      </c>
      <c r="AU505">
        <f t="shared" si="807"/>
        <v>3.7441497659906453E-2</v>
      </c>
      <c r="AV505" s="20">
        <f t="shared" si="808"/>
        <v>167.33769501761449</v>
      </c>
      <c r="AW505" s="30">
        <f t="shared" si="809"/>
        <v>1.5466950731365813E-3</v>
      </c>
      <c r="AX505" s="4">
        <v>123</v>
      </c>
      <c r="AY505">
        <f t="shared" si="810"/>
        <v>3</v>
      </c>
      <c r="AZ505">
        <f t="shared" si="811"/>
        <v>2.4999999999999911E-2</v>
      </c>
      <c r="BA505" s="20">
        <f t="shared" si="812"/>
        <v>30.951182687468545</v>
      </c>
      <c r="BB505" s="30">
        <f t="shared" si="813"/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 t="shared" si="814"/>
        <v>78</v>
      </c>
      <c r="BE505" s="30">
        <f t="shared" si="815"/>
        <v>5.9464816650147689E-3</v>
      </c>
      <c r="BF505" s="20">
        <f t="shared" si="816"/>
        <v>3320.3321590337191</v>
      </c>
      <c r="BG505" s="20">
        <f t="shared" si="817"/>
        <v>3.0689686451183744E-2</v>
      </c>
      <c r="BH505" s="26">
        <v>77305</v>
      </c>
      <c r="BI505">
        <f t="shared" si="779"/>
        <v>245</v>
      </c>
      <c r="BJ505" s="4">
        <v>163350</v>
      </c>
      <c r="BK505">
        <f t="shared" si="780"/>
        <v>310</v>
      </c>
      <c r="BL505" s="4">
        <v>120996</v>
      </c>
      <c r="BM505">
        <f t="shared" si="818"/>
        <v>214</v>
      </c>
      <c r="BN505" s="4">
        <v>47317</v>
      </c>
      <c r="BO505">
        <f t="shared" si="819"/>
        <v>77</v>
      </c>
      <c r="BP505" s="4">
        <v>20981</v>
      </c>
      <c r="BQ505">
        <f t="shared" si="820"/>
        <v>20</v>
      </c>
      <c r="BR505" s="8">
        <v>33</v>
      </c>
      <c r="BS505" s="15">
        <f t="shared" si="821"/>
        <v>0</v>
      </c>
      <c r="BT505" s="8">
        <v>304</v>
      </c>
      <c r="BU505" s="15">
        <f t="shared" si="822"/>
        <v>1</v>
      </c>
      <c r="BV505" s="8">
        <v>1385</v>
      </c>
      <c r="BW505" s="15">
        <f t="shared" si="823"/>
        <v>2</v>
      </c>
      <c r="BX505" s="8">
        <v>3234</v>
      </c>
      <c r="BY505" s="15">
        <f t="shared" si="824"/>
        <v>3</v>
      </c>
      <c r="BZ505" s="13">
        <v>1803</v>
      </c>
      <c r="CA505" s="16">
        <f t="shared" si="825"/>
        <v>3</v>
      </c>
    </row>
    <row r="506" spans="1:79" x14ac:dyDescent="0.2">
      <c r="A506" s="1">
        <v>44403</v>
      </c>
      <c r="B506">
        <v>44404</v>
      </c>
      <c r="C506" s="4">
        <v>430444</v>
      </c>
      <c r="D506">
        <f t="shared" si="776"/>
        <v>495</v>
      </c>
      <c r="E506" s="4">
        <v>6768</v>
      </c>
      <c r="F506">
        <f t="shared" si="777"/>
        <v>9</v>
      </c>
      <c r="G506" s="4">
        <v>410678</v>
      </c>
      <c r="H506">
        <f t="shared" si="778"/>
        <v>683</v>
      </c>
      <c r="I506">
        <f t="shared" si="775"/>
        <v>12998</v>
      </c>
      <c r="J506">
        <f t="shared" si="829"/>
        <v>-197</v>
      </c>
      <c r="K506">
        <f t="shared" si="826"/>
        <v>1.5723299662673891E-2</v>
      </c>
      <c r="L506">
        <f t="shared" si="781"/>
        <v>0.95407997323693672</v>
      </c>
      <c r="M506">
        <f t="shared" si="782"/>
        <v>3.0196727100389367E-2</v>
      </c>
      <c r="N506">
        <f t="shared" si="783"/>
        <v>1.1499753742647127E-3</v>
      </c>
      <c r="O506">
        <f t="shared" si="827"/>
        <v>1.3297872340425532E-3</v>
      </c>
      <c r="P506">
        <f t="shared" si="784"/>
        <v>1.6631034533137884E-3</v>
      </c>
      <c r="Q506">
        <f t="shared" si="785"/>
        <v>-1.5156177873519004E-2</v>
      </c>
      <c r="R506">
        <f t="shared" si="786"/>
        <v>108315.04781077</v>
      </c>
      <c r="S506">
        <f t="shared" si="828"/>
        <v>1703.0699547055863</v>
      </c>
      <c r="T506">
        <f t="shared" si="787"/>
        <v>103341.21791645697</v>
      </c>
      <c r="U506">
        <f t="shared" si="788"/>
        <v>3270.7599396074484</v>
      </c>
      <c r="V506" s="4">
        <v>3310909</v>
      </c>
      <c r="W506">
        <f t="shared" si="789"/>
        <v>5939</v>
      </c>
      <c r="X506">
        <f t="shared" si="790"/>
        <v>-3584</v>
      </c>
      <c r="Y506" s="20">
        <f t="shared" si="791"/>
        <v>833142.67740312021</v>
      </c>
      <c r="Z506" s="4">
        <v>2876916</v>
      </c>
      <c r="AA506">
        <f t="shared" si="792"/>
        <v>5444</v>
      </c>
      <c r="AB506" s="17">
        <f t="shared" si="793"/>
        <v>0.8689202874497608</v>
      </c>
      <c r="AC506" s="16">
        <f t="shared" si="794"/>
        <v>-3213</v>
      </c>
      <c r="AD506">
        <f t="shared" si="795"/>
        <v>433993</v>
      </c>
      <c r="AE506">
        <f t="shared" si="796"/>
        <v>495</v>
      </c>
      <c r="AF506" s="17">
        <f t="shared" si="797"/>
        <v>0.13107971255023923</v>
      </c>
      <c r="AG506" s="16">
        <f t="shared" si="798"/>
        <v>-371</v>
      </c>
      <c r="AH506" s="20">
        <f t="shared" si="799"/>
        <v>8.3347364876241795E-2</v>
      </c>
      <c r="AI506" s="20">
        <f t="shared" si="800"/>
        <v>109208.10266733769</v>
      </c>
      <c r="AJ506" s="4">
        <v>11845</v>
      </c>
      <c r="AK506">
        <f t="shared" si="801"/>
        <v>-200</v>
      </c>
      <c r="AL506">
        <f t="shared" si="802"/>
        <v>-1.6604400166044031E-2</v>
      </c>
      <c r="AM506" s="20">
        <f t="shared" si="803"/>
        <v>2980.6240563663814</v>
      </c>
      <c r="AN506" s="20">
        <f t="shared" si="804"/>
        <v>2.7518097592253581E-2</v>
      </c>
      <c r="AO506" s="4">
        <v>380</v>
      </c>
      <c r="AP506">
        <f t="shared" si="773"/>
        <v>18</v>
      </c>
      <c r="AQ506">
        <f t="shared" si="774"/>
        <v>4.9723756906077332E-2</v>
      </c>
      <c r="AR506" s="20">
        <f t="shared" si="805"/>
        <v>95.621540010065416</v>
      </c>
      <c r="AS506" s="4">
        <v>649</v>
      </c>
      <c r="AT506">
        <f t="shared" si="806"/>
        <v>-16</v>
      </c>
      <c r="AU506">
        <f t="shared" si="807"/>
        <v>-2.4060150375939893E-2</v>
      </c>
      <c r="AV506" s="20">
        <f t="shared" si="808"/>
        <v>163.31152491192753</v>
      </c>
      <c r="AW506" s="30">
        <f t="shared" si="809"/>
        <v>1.5077454907026233E-3</v>
      </c>
      <c r="AX506" s="4">
        <v>124</v>
      </c>
      <c r="AY506">
        <f t="shared" si="810"/>
        <v>1</v>
      </c>
      <c r="AZ506">
        <f t="shared" si="811"/>
        <v>8.1300813008129413E-3</v>
      </c>
      <c r="BA506" s="20">
        <f t="shared" si="812"/>
        <v>31.20281831907398</v>
      </c>
      <c r="BB506" s="30">
        <f t="shared" si="813"/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 t="shared" si="814"/>
        <v>-197</v>
      </c>
      <c r="BE506" s="30">
        <f t="shared" si="815"/>
        <v>-1.4929897688518379E-2</v>
      </c>
      <c r="BF506" s="20">
        <f t="shared" si="816"/>
        <v>3270.7599396074484</v>
      </c>
      <c r="BG506" s="20">
        <f t="shared" si="817"/>
        <v>3.0196727100389367E-2</v>
      </c>
      <c r="BH506" s="26">
        <v>77441</v>
      </c>
      <c r="BI506">
        <f t="shared" si="779"/>
        <v>136</v>
      </c>
      <c r="BJ506" s="4">
        <v>163518</v>
      </c>
      <c r="BK506">
        <f t="shared" si="780"/>
        <v>168</v>
      </c>
      <c r="BL506" s="4">
        <v>121130</v>
      </c>
      <c r="BM506">
        <f t="shared" si="818"/>
        <v>134</v>
      </c>
      <c r="BN506" s="4">
        <v>47368</v>
      </c>
      <c r="BO506">
        <f t="shared" si="819"/>
        <v>51</v>
      </c>
      <c r="BP506" s="4">
        <v>20987</v>
      </c>
      <c r="BQ506">
        <f t="shared" si="820"/>
        <v>6</v>
      </c>
      <c r="BR506" s="8">
        <v>33</v>
      </c>
      <c r="BS506" s="15">
        <f t="shared" si="821"/>
        <v>0</v>
      </c>
      <c r="BT506" s="8">
        <v>304</v>
      </c>
      <c r="BU506" s="15">
        <f t="shared" si="822"/>
        <v>0</v>
      </c>
      <c r="BV506" s="8">
        <v>1390</v>
      </c>
      <c r="BW506" s="15">
        <f t="shared" si="823"/>
        <v>5</v>
      </c>
      <c r="BX506" s="8">
        <v>3236</v>
      </c>
      <c r="BY506" s="15">
        <f t="shared" si="824"/>
        <v>2</v>
      </c>
      <c r="BZ506" s="13">
        <v>1805</v>
      </c>
      <c r="CA506" s="16">
        <f t="shared" si="825"/>
        <v>2</v>
      </c>
    </row>
    <row r="507" spans="1:79" x14ac:dyDescent="0.2">
      <c r="A507" s="1">
        <v>44404</v>
      </c>
      <c r="B507">
        <v>44405</v>
      </c>
      <c r="C507" s="4">
        <v>431554</v>
      </c>
      <c r="D507">
        <f t="shared" si="776"/>
        <v>1110</v>
      </c>
      <c r="E507" s="4">
        <v>6781</v>
      </c>
      <c r="F507">
        <f t="shared" si="777"/>
        <v>13</v>
      </c>
      <c r="G507" s="4">
        <v>411945</v>
      </c>
      <c r="H507">
        <f t="shared" si="778"/>
        <v>1267</v>
      </c>
      <c r="I507">
        <f t="shared" si="775"/>
        <v>12828</v>
      </c>
      <c r="J507">
        <f t="shared" si="829"/>
        <v>-170</v>
      </c>
      <c r="K507">
        <f t="shared" si="826"/>
        <v>1.5712981457708653E-2</v>
      </c>
      <c r="L507">
        <f t="shared" si="781"/>
        <v>0.95456188565046318</v>
      </c>
      <c r="M507">
        <f t="shared" si="782"/>
        <v>2.9725132891828137E-2</v>
      </c>
      <c r="N507">
        <f t="shared" si="783"/>
        <v>2.5720998994332111E-3</v>
      </c>
      <c r="O507">
        <f t="shared" si="827"/>
        <v>1.9171213685297154E-3</v>
      </c>
      <c r="P507">
        <f t="shared" si="784"/>
        <v>3.0756533032322278E-3</v>
      </c>
      <c r="Q507">
        <f t="shared" si="785"/>
        <v>-1.3252260679763019E-2</v>
      </c>
      <c r="R507">
        <f t="shared" si="786"/>
        <v>108594.36336185204</v>
      </c>
      <c r="S507">
        <f t="shared" si="828"/>
        <v>1706.3412179164568</v>
      </c>
      <c r="T507">
        <f t="shared" si="787"/>
        <v>103660.04026170105</v>
      </c>
      <c r="U507">
        <f t="shared" si="788"/>
        <v>3227.9818822345242</v>
      </c>
      <c r="V507" s="4">
        <v>3323433</v>
      </c>
      <c r="W507">
        <f t="shared" si="789"/>
        <v>12524</v>
      </c>
      <c r="X507">
        <f t="shared" si="790"/>
        <v>6585</v>
      </c>
      <c r="Y507" s="20">
        <f t="shared" si="791"/>
        <v>836294.16205334675</v>
      </c>
      <c r="Z507" s="4">
        <v>2888330</v>
      </c>
      <c r="AA507">
        <f t="shared" si="792"/>
        <v>11414</v>
      </c>
      <c r="AB507" s="17">
        <f t="shared" si="793"/>
        <v>0.86908025526616606</v>
      </c>
      <c r="AC507" s="16">
        <f t="shared" si="794"/>
        <v>5970</v>
      </c>
      <c r="AD507">
        <f t="shared" si="795"/>
        <v>435103</v>
      </c>
      <c r="AE507">
        <f t="shared" si="796"/>
        <v>1110</v>
      </c>
      <c r="AF507" s="17">
        <f t="shared" si="797"/>
        <v>0.13091974473383397</v>
      </c>
      <c r="AG507" s="16">
        <f t="shared" si="798"/>
        <v>615</v>
      </c>
      <c r="AH507" s="20">
        <f t="shared" si="799"/>
        <v>8.8629830725007991E-2</v>
      </c>
      <c r="AI507" s="20">
        <f t="shared" si="800"/>
        <v>109487.41821841973</v>
      </c>
      <c r="AJ507" s="4">
        <v>11879</v>
      </c>
      <c r="AK507">
        <f t="shared" si="801"/>
        <v>34</v>
      </c>
      <c r="AL507">
        <f t="shared" si="802"/>
        <v>2.8704094554663495E-3</v>
      </c>
      <c r="AM507" s="20">
        <f t="shared" si="803"/>
        <v>2989.179667840966</v>
      </c>
      <c r="AN507" s="20">
        <f t="shared" si="804"/>
        <v>2.7526103338168573E-2</v>
      </c>
      <c r="AO507" s="4">
        <v>326</v>
      </c>
      <c r="AP507">
        <f t="shared" si="773"/>
        <v>-54</v>
      </c>
      <c r="AQ507">
        <f t="shared" si="774"/>
        <v>-0.14210526315789473</v>
      </c>
      <c r="AR507" s="20">
        <f t="shared" si="805"/>
        <v>82.033215903371911</v>
      </c>
      <c r="AS507" s="4">
        <v>501</v>
      </c>
      <c r="AT507">
        <f t="shared" si="806"/>
        <v>-148</v>
      </c>
      <c r="AU507">
        <f t="shared" si="807"/>
        <v>-0.22804314329738062</v>
      </c>
      <c r="AV507" s="20">
        <f t="shared" si="808"/>
        <v>126.0694514343231</v>
      </c>
      <c r="AW507" s="30">
        <f t="shared" si="809"/>
        <v>1.1609207654198548E-3</v>
      </c>
      <c r="AX507" s="4">
        <v>121</v>
      </c>
      <c r="AY507">
        <f t="shared" si="810"/>
        <v>-3</v>
      </c>
      <c r="AZ507">
        <f t="shared" si="811"/>
        <v>-2.4193548387096753E-2</v>
      </c>
      <c r="BA507" s="20">
        <f t="shared" si="812"/>
        <v>30.447911424257672</v>
      </c>
      <c r="BB507" s="30">
        <f t="shared" si="813"/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 t="shared" si="814"/>
        <v>-171</v>
      </c>
      <c r="BE507" s="30">
        <f t="shared" si="815"/>
        <v>-1.3155870133866765E-2</v>
      </c>
      <c r="BF507" s="20">
        <f t="shared" si="816"/>
        <v>3227.7302466029187</v>
      </c>
      <c r="BG507" s="20">
        <f t="shared" si="817"/>
        <v>2.972281568471153E-2</v>
      </c>
      <c r="BH507" s="26">
        <v>77677</v>
      </c>
      <c r="BI507">
        <f t="shared" si="779"/>
        <v>236</v>
      </c>
      <c r="BJ507" s="4">
        <v>163925</v>
      </c>
      <c r="BK507">
        <f t="shared" si="780"/>
        <v>407</v>
      </c>
      <c r="BL507" s="4">
        <v>121459</v>
      </c>
      <c r="BM507">
        <f t="shared" si="818"/>
        <v>329</v>
      </c>
      <c r="BN507" s="4">
        <v>47480</v>
      </c>
      <c r="BO507">
        <f t="shared" si="819"/>
        <v>112</v>
      </c>
      <c r="BP507" s="4">
        <v>21013</v>
      </c>
      <c r="BQ507">
        <f t="shared" si="820"/>
        <v>26</v>
      </c>
      <c r="BR507" s="8">
        <v>33</v>
      </c>
      <c r="BS507" s="15">
        <f t="shared" si="821"/>
        <v>0</v>
      </c>
      <c r="BT507" s="8">
        <v>305</v>
      </c>
      <c r="BU507" s="15">
        <f t="shared" si="822"/>
        <v>1</v>
      </c>
      <c r="BV507" s="8">
        <v>1396</v>
      </c>
      <c r="BW507" s="15">
        <f t="shared" si="823"/>
        <v>6</v>
      </c>
      <c r="BX507" s="8">
        <v>3238</v>
      </c>
      <c r="BY507" s="15">
        <f t="shared" si="824"/>
        <v>2</v>
      </c>
      <c r="BZ507" s="13">
        <v>1809</v>
      </c>
      <c r="CA507" s="16">
        <f t="shared" si="825"/>
        <v>4</v>
      </c>
    </row>
    <row r="508" spans="1:79" x14ac:dyDescent="0.2">
      <c r="A508" s="1">
        <v>44405</v>
      </c>
      <c r="B508">
        <v>44406</v>
      </c>
      <c r="C508" s="4">
        <v>432523</v>
      </c>
      <c r="D508">
        <f t="shared" si="776"/>
        <v>969</v>
      </c>
      <c r="E508" s="4">
        <v>6791</v>
      </c>
      <c r="F508">
        <f t="shared" si="777"/>
        <v>10</v>
      </c>
      <c r="G508" s="4">
        <v>412994</v>
      </c>
      <c r="H508">
        <f t="shared" si="778"/>
        <v>1049</v>
      </c>
      <c r="I508">
        <f t="shared" si="775"/>
        <v>12738</v>
      </c>
      <c r="J508">
        <f t="shared" si="829"/>
        <v>-90</v>
      </c>
      <c r="K508">
        <f t="shared" si="826"/>
        <v>1.5700899142935751E-2</v>
      </c>
      <c r="L508">
        <f t="shared" si="781"/>
        <v>0.95484864388714585</v>
      </c>
      <c r="M508">
        <f t="shared" si="782"/>
        <v>2.9450456969918364E-2</v>
      </c>
      <c r="N508">
        <f t="shared" si="783"/>
        <v>2.2403432881025979E-3</v>
      </c>
      <c r="O508">
        <f t="shared" si="827"/>
        <v>1.4725371815638344E-3</v>
      </c>
      <c r="P508">
        <f t="shared" si="784"/>
        <v>2.539988474408829E-3</v>
      </c>
      <c r="Q508">
        <f t="shared" si="785"/>
        <v>-7.0654733867169103E-3</v>
      </c>
      <c r="R508">
        <f t="shared" si="786"/>
        <v>108838.1982888777</v>
      </c>
      <c r="S508">
        <f t="shared" si="828"/>
        <v>1708.8575742325113</v>
      </c>
      <c r="T508">
        <f t="shared" si="787"/>
        <v>103924.00603925515</v>
      </c>
      <c r="U508">
        <f t="shared" si="788"/>
        <v>3205.334675390035</v>
      </c>
      <c r="V508" s="4">
        <v>3333808</v>
      </c>
      <c r="W508">
        <f t="shared" si="789"/>
        <v>10375</v>
      </c>
      <c r="X508">
        <f t="shared" si="790"/>
        <v>-2149</v>
      </c>
      <c r="Y508" s="20">
        <f t="shared" si="791"/>
        <v>838904.88173125312</v>
      </c>
      <c r="Z508" s="4">
        <v>2897736</v>
      </c>
      <c r="AA508">
        <f t="shared" si="792"/>
        <v>9406</v>
      </c>
      <c r="AB508" s="17">
        <f t="shared" si="793"/>
        <v>0.86919702634344864</v>
      </c>
      <c r="AC508" s="16">
        <f t="shared" si="794"/>
        <v>-2008</v>
      </c>
      <c r="AD508">
        <f t="shared" si="795"/>
        <v>436072</v>
      </c>
      <c r="AE508">
        <f t="shared" si="796"/>
        <v>969</v>
      </c>
      <c r="AF508" s="17">
        <f t="shared" si="797"/>
        <v>0.1308029736565513</v>
      </c>
      <c r="AG508" s="16">
        <f t="shared" si="798"/>
        <v>-141</v>
      </c>
      <c r="AH508" s="20">
        <f t="shared" si="799"/>
        <v>9.3397590361445779E-2</v>
      </c>
      <c r="AI508" s="20">
        <f t="shared" si="800"/>
        <v>109731.25314544539</v>
      </c>
      <c r="AJ508" s="4">
        <v>11840</v>
      </c>
      <c r="AK508">
        <f t="shared" si="801"/>
        <v>-39</v>
      </c>
      <c r="AL508">
        <f t="shared" si="802"/>
        <v>-3.2831046384376172E-3</v>
      </c>
      <c r="AM508" s="20">
        <f t="shared" si="803"/>
        <v>2979.3658782083539</v>
      </c>
      <c r="AN508" s="20">
        <f t="shared" si="804"/>
        <v>2.7374266801996658E-2</v>
      </c>
      <c r="AO508" s="4">
        <v>315</v>
      </c>
      <c r="AP508">
        <f t="shared" si="773"/>
        <v>-11</v>
      </c>
      <c r="AQ508">
        <f t="shared" si="774"/>
        <v>-3.3742331288343586E-2</v>
      </c>
      <c r="AR508" s="20">
        <f t="shared" si="805"/>
        <v>79.265223955712131</v>
      </c>
      <c r="AS508" s="4">
        <v>469</v>
      </c>
      <c r="AT508">
        <f t="shared" si="806"/>
        <v>-32</v>
      </c>
      <c r="AU508">
        <f t="shared" si="807"/>
        <v>-6.3872255489021978E-2</v>
      </c>
      <c r="AV508" s="20">
        <f t="shared" si="808"/>
        <v>118.01711122294917</v>
      </c>
      <c r="AW508" s="30">
        <f t="shared" si="809"/>
        <v>1.0843353995047661E-3</v>
      </c>
      <c r="AX508" s="4">
        <v>114</v>
      </c>
      <c r="AY508">
        <f t="shared" si="810"/>
        <v>-7</v>
      </c>
      <c r="AZ508">
        <f t="shared" si="811"/>
        <v>-5.7851239669421517E-2</v>
      </c>
      <c r="BA508" s="20">
        <f t="shared" si="812"/>
        <v>28.686462003019628</v>
      </c>
      <c r="BB508" s="30">
        <f t="shared" si="813"/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 t="shared" si="814"/>
        <v>-89</v>
      </c>
      <c r="BE508" s="30">
        <f t="shared" si="815"/>
        <v>-6.9384891245030111E-3</v>
      </c>
      <c r="BF508" s="20">
        <f t="shared" si="816"/>
        <v>3205.334675390035</v>
      </c>
      <c r="BG508" s="20">
        <f t="shared" si="817"/>
        <v>2.9450456969918364E-2</v>
      </c>
      <c r="BH508" s="26">
        <v>77891</v>
      </c>
      <c r="BI508">
        <f t="shared" si="779"/>
        <v>214</v>
      </c>
      <c r="BJ508" s="4">
        <v>164307</v>
      </c>
      <c r="BK508">
        <f t="shared" si="780"/>
        <v>382</v>
      </c>
      <c r="BL508" s="4">
        <v>121727</v>
      </c>
      <c r="BM508">
        <f t="shared" si="818"/>
        <v>268</v>
      </c>
      <c r="BN508" s="4">
        <v>47568</v>
      </c>
      <c r="BO508">
        <f t="shared" si="819"/>
        <v>88</v>
      </c>
      <c r="BP508" s="4">
        <v>21030</v>
      </c>
      <c r="BQ508">
        <f t="shared" si="820"/>
        <v>17</v>
      </c>
      <c r="BR508" s="8">
        <v>33</v>
      </c>
      <c r="BS508" s="15">
        <f t="shared" si="821"/>
        <v>0</v>
      </c>
      <c r="BT508" s="8">
        <v>306</v>
      </c>
      <c r="BU508" s="15">
        <f t="shared" si="822"/>
        <v>1</v>
      </c>
      <c r="BV508" s="8">
        <v>1397</v>
      </c>
      <c r="BW508" s="15">
        <f t="shared" si="823"/>
        <v>1</v>
      </c>
      <c r="BX508" s="8">
        <v>3240</v>
      </c>
      <c r="BY508" s="15">
        <f t="shared" si="824"/>
        <v>2</v>
      </c>
      <c r="BZ508" s="13">
        <v>1815</v>
      </c>
      <c r="CA508" s="16">
        <f t="shared" si="825"/>
        <v>6</v>
      </c>
    </row>
    <row r="509" spans="1:79" x14ac:dyDescent="0.2">
      <c r="A509" s="1">
        <v>44406</v>
      </c>
      <c r="B509">
        <v>44407</v>
      </c>
      <c r="C509" s="4">
        <v>433545</v>
      </c>
      <c r="D509">
        <f t="shared" si="776"/>
        <v>1022</v>
      </c>
      <c r="E509" s="4">
        <v>6798</v>
      </c>
      <c r="F509">
        <f t="shared" si="777"/>
        <v>7</v>
      </c>
      <c r="G509" s="4">
        <v>414118</v>
      </c>
      <c r="H509">
        <f t="shared" si="778"/>
        <v>1124</v>
      </c>
      <c r="I509">
        <f t="shared" si="775"/>
        <v>12629</v>
      </c>
      <c r="J509">
        <f t="shared" si="829"/>
        <v>-109</v>
      </c>
      <c r="K509">
        <f t="shared" si="826"/>
        <v>1.5680033214545204E-2</v>
      </c>
      <c r="L509">
        <f t="shared" si="781"/>
        <v>0.95519034932936608</v>
      </c>
      <c r="M509">
        <f t="shared" si="782"/>
        <v>2.9129617456088757E-2</v>
      </c>
      <c r="N509">
        <f t="shared" si="783"/>
        <v>2.3573100831516913E-3</v>
      </c>
      <c r="O509">
        <f t="shared" si="827"/>
        <v>1.0297146219476316E-3</v>
      </c>
      <c r="P509">
        <f t="shared" si="784"/>
        <v>2.7142022322140065E-3</v>
      </c>
      <c r="Q509">
        <f t="shared" si="785"/>
        <v>-8.6309288146329873E-3</v>
      </c>
      <c r="R509">
        <f t="shared" si="786"/>
        <v>109095.36990437846</v>
      </c>
      <c r="S509">
        <f t="shared" si="828"/>
        <v>1710.6190236537493</v>
      </c>
      <c r="T509">
        <f t="shared" si="787"/>
        <v>104206.84448917967</v>
      </c>
      <c r="U509">
        <f t="shared" si="788"/>
        <v>3177.9063915450424</v>
      </c>
      <c r="V509" s="4">
        <v>3346454</v>
      </c>
      <c r="W509">
        <f t="shared" si="789"/>
        <v>12646</v>
      </c>
      <c r="X509">
        <f t="shared" si="790"/>
        <v>2271</v>
      </c>
      <c r="Y509" s="20">
        <f t="shared" si="791"/>
        <v>842087.06592853542</v>
      </c>
      <c r="Z509" s="4">
        <v>2909360</v>
      </c>
      <c r="AA509">
        <f t="shared" si="792"/>
        <v>11624</v>
      </c>
      <c r="AB509" s="17">
        <f t="shared" si="793"/>
        <v>0.86938592312937812</v>
      </c>
      <c r="AC509" s="16">
        <f t="shared" si="794"/>
        <v>2218</v>
      </c>
      <c r="AD509">
        <f t="shared" si="795"/>
        <v>437094</v>
      </c>
      <c r="AE509">
        <f t="shared" si="796"/>
        <v>1022</v>
      </c>
      <c r="AF509" s="17">
        <f t="shared" si="797"/>
        <v>0.13061407687062185</v>
      </c>
      <c r="AG509" s="16">
        <f t="shared" si="798"/>
        <v>53</v>
      </c>
      <c r="AH509" s="20">
        <f t="shared" si="799"/>
        <v>8.0816068321999057E-2</v>
      </c>
      <c r="AI509" s="20">
        <f t="shared" si="800"/>
        <v>109988.42476094615</v>
      </c>
      <c r="AJ509" s="4">
        <v>11753</v>
      </c>
      <c r="AK509">
        <f t="shared" si="801"/>
        <v>-87</v>
      </c>
      <c r="AL509">
        <f t="shared" si="802"/>
        <v>-7.3479729729729604E-3</v>
      </c>
      <c r="AM509" s="20">
        <f t="shared" si="803"/>
        <v>2957.4735782586813</v>
      </c>
      <c r="AN509" s="20">
        <f t="shared" si="804"/>
        <v>2.710906595624445E-2</v>
      </c>
      <c r="AO509" s="4">
        <v>329</v>
      </c>
      <c r="AP509">
        <f t="shared" si="773"/>
        <v>14</v>
      </c>
      <c r="AQ509">
        <f t="shared" si="774"/>
        <v>4.4444444444444509E-2</v>
      </c>
      <c r="AR509" s="20">
        <f t="shared" si="805"/>
        <v>82.788122798188226</v>
      </c>
      <c r="AS509" s="4">
        <v>447</v>
      </c>
      <c r="AT509">
        <f t="shared" si="806"/>
        <v>-22</v>
      </c>
      <c r="AU509">
        <f t="shared" si="807"/>
        <v>-4.6908315565031944E-2</v>
      </c>
      <c r="AV509" s="20">
        <f t="shared" si="808"/>
        <v>112.48112732762959</v>
      </c>
      <c r="AW509" s="30">
        <f t="shared" si="809"/>
        <v>1.0310348406739785E-3</v>
      </c>
      <c r="AX509" s="4">
        <v>100</v>
      </c>
      <c r="AY509">
        <f t="shared" si="810"/>
        <v>-14</v>
      </c>
      <c r="AZ509">
        <f t="shared" si="811"/>
        <v>-0.1228070175438597</v>
      </c>
      <c r="BA509" s="20">
        <f t="shared" si="812"/>
        <v>25.163563160543532</v>
      </c>
      <c r="BB509" s="30">
        <f t="shared" si="813"/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 t="shared" si="814"/>
        <v>-109</v>
      </c>
      <c r="BE509" s="30">
        <f t="shared" si="815"/>
        <v>-8.5570733239127561E-3</v>
      </c>
      <c r="BF509" s="20">
        <f t="shared" si="816"/>
        <v>3177.9063915450424</v>
      </c>
      <c r="BG509" s="20">
        <f t="shared" si="817"/>
        <v>2.9129617456088757E-2</v>
      </c>
      <c r="BH509" s="26">
        <v>78108</v>
      </c>
      <c r="BI509">
        <f t="shared" si="779"/>
        <v>217</v>
      </c>
      <c r="BJ509" s="4">
        <v>164705</v>
      </c>
      <c r="BK509">
        <f t="shared" si="780"/>
        <v>398</v>
      </c>
      <c r="BL509" s="4">
        <v>122028</v>
      </c>
      <c r="BM509">
        <f t="shared" si="818"/>
        <v>301</v>
      </c>
      <c r="BN509" s="4">
        <v>47653</v>
      </c>
      <c r="BO509">
        <f t="shared" si="819"/>
        <v>85</v>
      </c>
      <c r="BP509" s="4">
        <v>21051</v>
      </c>
      <c r="BQ509">
        <f t="shared" si="820"/>
        <v>21</v>
      </c>
      <c r="BR509" s="8">
        <v>33</v>
      </c>
      <c r="BS509" s="15">
        <f t="shared" si="821"/>
        <v>0</v>
      </c>
      <c r="BT509" s="8">
        <v>306</v>
      </c>
      <c r="BU509" s="15">
        <f t="shared" si="822"/>
        <v>0</v>
      </c>
      <c r="BV509" s="8">
        <v>1399</v>
      </c>
      <c r="BW509" s="15">
        <f t="shared" si="823"/>
        <v>2</v>
      </c>
      <c r="BX509" s="8">
        <v>3242</v>
      </c>
      <c r="BY509" s="15">
        <f t="shared" si="824"/>
        <v>2</v>
      </c>
      <c r="BZ509" s="13">
        <v>1818</v>
      </c>
      <c r="CA509" s="16">
        <f t="shared" si="825"/>
        <v>3</v>
      </c>
    </row>
    <row r="510" spans="1:79" x14ac:dyDescent="0.2">
      <c r="A510" s="1">
        <v>44407</v>
      </c>
      <c r="B510">
        <v>44408</v>
      </c>
      <c r="C510" s="4">
        <v>434460</v>
      </c>
      <c r="D510">
        <f t="shared" si="776"/>
        <v>915</v>
      </c>
      <c r="E510" s="4">
        <v>6808</v>
      </c>
      <c r="F510">
        <f t="shared" si="777"/>
        <v>10</v>
      </c>
      <c r="G510" s="4">
        <v>415265</v>
      </c>
      <c r="H510">
        <f t="shared" si="778"/>
        <v>1147</v>
      </c>
      <c r="I510">
        <f t="shared" si="775"/>
        <v>12387</v>
      </c>
      <c r="J510">
        <f t="shared" si="829"/>
        <v>-242</v>
      </c>
      <c r="K510">
        <f t="shared" si="826"/>
        <v>1.5670027160152835E-2</v>
      </c>
      <c r="L510">
        <f t="shared" si="781"/>
        <v>0.95581871748837632</v>
      </c>
      <c r="M510">
        <f t="shared" si="782"/>
        <v>2.8511255351470793E-2</v>
      </c>
      <c r="N510">
        <f t="shared" si="783"/>
        <v>2.1060626985223035E-3</v>
      </c>
      <c r="O510">
        <f t="shared" si="827"/>
        <v>1.4688601645123384E-3</v>
      </c>
      <c r="P510">
        <f t="shared" si="784"/>
        <v>2.7620916763994078E-3</v>
      </c>
      <c r="Q510">
        <f t="shared" si="785"/>
        <v>-1.9536610963106483E-2</v>
      </c>
      <c r="R510">
        <f t="shared" si="786"/>
        <v>109325.61650729743</v>
      </c>
      <c r="S510">
        <f t="shared" si="828"/>
        <v>1713.1353799698036</v>
      </c>
      <c r="T510">
        <f t="shared" si="787"/>
        <v>104495.4705586311</v>
      </c>
      <c r="U510">
        <f t="shared" si="788"/>
        <v>3117.0105686965271</v>
      </c>
      <c r="V510" s="4">
        <v>3357308</v>
      </c>
      <c r="W510">
        <f t="shared" si="789"/>
        <v>10854</v>
      </c>
      <c r="X510">
        <f t="shared" si="790"/>
        <v>-1792</v>
      </c>
      <c r="Y510" s="20">
        <f t="shared" si="791"/>
        <v>844818.31907398079</v>
      </c>
      <c r="Z510" s="4">
        <v>2919299</v>
      </c>
      <c r="AA510">
        <f t="shared" si="792"/>
        <v>9939</v>
      </c>
      <c r="AB510" s="17">
        <f t="shared" si="793"/>
        <v>0.86953565177815084</v>
      </c>
      <c r="AC510" s="16">
        <f t="shared" si="794"/>
        <v>-1685</v>
      </c>
      <c r="AD510">
        <f t="shared" si="795"/>
        <v>438009</v>
      </c>
      <c r="AE510">
        <f t="shared" si="796"/>
        <v>915</v>
      </c>
      <c r="AF510" s="17">
        <f t="shared" si="797"/>
        <v>0.13046434822184919</v>
      </c>
      <c r="AG510" s="16">
        <f t="shared" si="798"/>
        <v>-107</v>
      </c>
      <c r="AH510" s="20">
        <f t="shared" si="799"/>
        <v>8.4300718629076843E-2</v>
      </c>
      <c r="AI510" s="20">
        <f t="shared" si="800"/>
        <v>110218.67136386511</v>
      </c>
      <c r="AJ510" s="4">
        <v>11496</v>
      </c>
      <c r="AK510">
        <f t="shared" si="801"/>
        <v>-257</v>
      </c>
      <c r="AL510">
        <f t="shared" si="802"/>
        <v>-2.1866757423636529E-2</v>
      </c>
      <c r="AM510" s="20">
        <f t="shared" si="803"/>
        <v>2892.8032209360845</v>
      </c>
      <c r="AN510" s="20">
        <f t="shared" si="804"/>
        <v>2.6460433641762187E-2</v>
      </c>
      <c r="AO510" s="4">
        <v>343</v>
      </c>
      <c r="AP510">
        <f t="shared" si="773"/>
        <v>14</v>
      </c>
      <c r="AQ510">
        <f t="shared" si="774"/>
        <v>4.2553191489361764E-2</v>
      </c>
      <c r="AR510" s="20">
        <f t="shared" si="805"/>
        <v>86.311021640664308</v>
      </c>
      <c r="AS510" s="4">
        <v>444</v>
      </c>
      <c r="AT510">
        <f t="shared" si="806"/>
        <v>-3</v>
      </c>
      <c r="AU510">
        <f t="shared" si="807"/>
        <v>-6.7114093959731447E-3</v>
      </c>
      <c r="AV510" s="20">
        <f t="shared" si="808"/>
        <v>111.72622043281328</v>
      </c>
      <c r="AW510" s="30">
        <f t="shared" si="809"/>
        <v>1.0219582930534456E-3</v>
      </c>
      <c r="AX510" s="4">
        <v>104</v>
      </c>
      <c r="AY510">
        <f t="shared" si="810"/>
        <v>4</v>
      </c>
      <c r="AZ510">
        <f t="shared" si="811"/>
        <v>4.0000000000000036E-2</v>
      </c>
      <c r="BA510" s="20">
        <f t="shared" si="812"/>
        <v>26.170105686965272</v>
      </c>
      <c r="BB510" s="30">
        <f t="shared" si="813"/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 t="shared" si="814"/>
        <v>-242</v>
      </c>
      <c r="BE510" s="30">
        <f t="shared" si="815"/>
        <v>-1.9162245625148455E-2</v>
      </c>
      <c r="BF510" s="20">
        <f t="shared" si="816"/>
        <v>3117.0105686965271</v>
      </c>
      <c r="BG510" s="20">
        <f t="shared" si="817"/>
        <v>2.8511255351470793E-2</v>
      </c>
      <c r="BH510" s="26">
        <v>78350</v>
      </c>
      <c r="BI510">
        <f t="shared" si="779"/>
        <v>242</v>
      </c>
      <c r="BJ510" s="4">
        <v>165038</v>
      </c>
      <c r="BK510">
        <f t="shared" si="780"/>
        <v>333</v>
      </c>
      <c r="BL510" s="4">
        <v>122284</v>
      </c>
      <c r="BM510">
        <f t="shared" si="818"/>
        <v>256</v>
      </c>
      <c r="BN510" s="4">
        <v>47720</v>
      </c>
      <c r="BO510">
        <f t="shared" si="819"/>
        <v>67</v>
      </c>
      <c r="BP510" s="4">
        <v>21068</v>
      </c>
      <c r="BQ510">
        <f t="shared" si="820"/>
        <v>17</v>
      </c>
      <c r="BR510" s="8">
        <v>33</v>
      </c>
      <c r="BS510" s="15">
        <f t="shared" si="821"/>
        <v>0</v>
      </c>
      <c r="BT510" s="8">
        <v>307</v>
      </c>
      <c r="BU510" s="15">
        <f t="shared" si="822"/>
        <v>1</v>
      </c>
      <c r="BV510" s="8">
        <v>1400</v>
      </c>
      <c r="BW510" s="15">
        <f t="shared" si="823"/>
        <v>1</v>
      </c>
      <c r="BX510" s="8">
        <v>3247</v>
      </c>
      <c r="BY510" s="15">
        <f t="shared" si="824"/>
        <v>5</v>
      </c>
      <c r="BZ510" s="13">
        <v>1821</v>
      </c>
      <c r="CA510" s="16">
        <f t="shared" si="825"/>
        <v>3</v>
      </c>
    </row>
    <row r="511" spans="1:79" x14ac:dyDescent="0.2">
      <c r="A511" s="1">
        <v>44408</v>
      </c>
      <c r="B511">
        <v>44409</v>
      </c>
      <c r="C511" s="4">
        <v>435655</v>
      </c>
      <c r="D511">
        <f t="shared" si="776"/>
        <v>1195</v>
      </c>
      <c r="E511" s="4">
        <v>6823</v>
      </c>
      <c r="F511">
        <f t="shared" si="777"/>
        <v>15</v>
      </c>
      <c r="G511" s="4">
        <v>416263</v>
      </c>
      <c r="H511">
        <f t="shared" si="778"/>
        <v>998</v>
      </c>
      <c r="I511">
        <f t="shared" si="775"/>
        <v>12569</v>
      </c>
      <c r="J511">
        <f t="shared" si="829"/>
        <v>182</v>
      </c>
      <c r="K511">
        <f t="shared" si="826"/>
        <v>1.5661475249911055E-2</v>
      </c>
      <c r="L511">
        <f t="shared" si="781"/>
        <v>0.95548771390205556</v>
      </c>
      <c r="M511">
        <f t="shared" si="782"/>
        <v>2.8850810848033422E-2</v>
      </c>
      <c r="N511">
        <f t="shared" si="783"/>
        <v>2.7429961781685048E-3</v>
      </c>
      <c r="O511">
        <f t="shared" si="827"/>
        <v>2.1984464311886266E-3</v>
      </c>
      <c r="P511">
        <f t="shared" si="784"/>
        <v>2.3975227200111466E-3</v>
      </c>
      <c r="Q511">
        <f t="shared" si="785"/>
        <v>1.448007001352534E-2</v>
      </c>
      <c r="R511">
        <f t="shared" si="786"/>
        <v>109626.32108706592</v>
      </c>
      <c r="S511">
        <f t="shared" si="828"/>
        <v>1716.9099144438851</v>
      </c>
      <c r="T511">
        <f t="shared" si="787"/>
        <v>104746.60291897332</v>
      </c>
      <c r="U511">
        <f t="shared" si="788"/>
        <v>3162.8082536487163</v>
      </c>
      <c r="V511" s="4">
        <v>3370414</v>
      </c>
      <c r="W511">
        <f t="shared" si="789"/>
        <v>13106</v>
      </c>
      <c r="X511">
        <f t="shared" si="790"/>
        <v>2252</v>
      </c>
      <c r="Y511" s="20">
        <f t="shared" si="791"/>
        <v>848116.25566180167</v>
      </c>
      <c r="Z511" s="4">
        <v>2931210</v>
      </c>
      <c r="AA511">
        <f t="shared" si="792"/>
        <v>11911</v>
      </c>
      <c r="AB511" s="17">
        <f t="shared" si="793"/>
        <v>0.86968841216538972</v>
      </c>
      <c r="AC511" s="16">
        <f t="shared" si="794"/>
        <v>1972</v>
      </c>
      <c r="AD511">
        <f t="shared" si="795"/>
        <v>439204</v>
      </c>
      <c r="AE511">
        <f t="shared" si="796"/>
        <v>1195</v>
      </c>
      <c r="AF511" s="17">
        <f t="shared" si="797"/>
        <v>0.13031158783461022</v>
      </c>
      <c r="AG511" s="16">
        <f t="shared" si="798"/>
        <v>280</v>
      </c>
      <c r="AH511" s="20">
        <f t="shared" si="799"/>
        <v>9.1179612391271175E-2</v>
      </c>
      <c r="AI511" s="20">
        <f t="shared" si="800"/>
        <v>110519.37594363361</v>
      </c>
      <c r="AJ511" s="4">
        <v>11652</v>
      </c>
      <c r="AK511">
        <f t="shared" si="801"/>
        <v>156</v>
      </c>
      <c r="AL511">
        <f t="shared" si="802"/>
        <v>1.3569937369519725E-2</v>
      </c>
      <c r="AM511" s="20">
        <f t="shared" si="803"/>
        <v>2932.0583794665322</v>
      </c>
      <c r="AN511" s="20">
        <f t="shared" si="804"/>
        <v>2.6745934282861438E-2</v>
      </c>
      <c r="AO511" s="4">
        <v>344</v>
      </c>
      <c r="AP511">
        <f t="shared" si="773"/>
        <v>1</v>
      </c>
      <c r="AQ511">
        <f t="shared" si="774"/>
        <v>2.9154518950438302E-3</v>
      </c>
      <c r="AR511" s="20">
        <f t="shared" si="805"/>
        <v>86.562657272269746</v>
      </c>
      <c r="AS511" s="4">
        <v>468</v>
      </c>
      <c r="AT511">
        <f t="shared" si="806"/>
        <v>24</v>
      </c>
      <c r="AU511">
        <f t="shared" si="807"/>
        <v>5.4054054054053946E-2</v>
      </c>
      <c r="AV511" s="20">
        <f t="shared" si="808"/>
        <v>117.76547559134373</v>
      </c>
      <c r="AW511" s="30">
        <f t="shared" si="809"/>
        <v>1.0742445283538581E-3</v>
      </c>
      <c r="AX511" s="4">
        <v>105</v>
      </c>
      <c r="AY511">
        <f t="shared" si="810"/>
        <v>1</v>
      </c>
      <c r="AZ511">
        <f t="shared" si="811"/>
        <v>9.6153846153845812E-3</v>
      </c>
      <c r="BA511" s="20">
        <f t="shared" si="812"/>
        <v>26.421741318570707</v>
      </c>
      <c r="BB511" s="30">
        <f t="shared" si="813"/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 t="shared" si="814"/>
        <v>182</v>
      </c>
      <c r="BE511" s="30">
        <f t="shared" si="815"/>
        <v>1.4692823121013943E-2</v>
      </c>
      <c r="BF511" s="20">
        <f t="shared" si="816"/>
        <v>3162.8082536487163</v>
      </c>
      <c r="BG511" s="20">
        <f t="shared" si="817"/>
        <v>2.8850810848033422E-2</v>
      </c>
      <c r="BH511" s="26">
        <v>78664</v>
      </c>
      <c r="BI511">
        <f t="shared" si="779"/>
        <v>314</v>
      </c>
      <c r="BJ511" s="4">
        <v>165486</v>
      </c>
      <c r="BK511">
        <f t="shared" si="780"/>
        <v>448</v>
      </c>
      <c r="BL511" s="4">
        <v>122590</v>
      </c>
      <c r="BM511">
        <f t="shared" si="818"/>
        <v>306</v>
      </c>
      <c r="BN511" s="4">
        <v>47830</v>
      </c>
      <c r="BO511">
        <f t="shared" si="819"/>
        <v>110</v>
      </c>
      <c r="BP511" s="4">
        <v>21085</v>
      </c>
      <c r="BQ511">
        <f t="shared" si="820"/>
        <v>17</v>
      </c>
      <c r="BR511" s="8">
        <v>33</v>
      </c>
      <c r="BS511" s="15">
        <f t="shared" si="821"/>
        <v>0</v>
      </c>
      <c r="BT511" s="8">
        <v>307</v>
      </c>
      <c r="BU511" s="15">
        <f t="shared" si="822"/>
        <v>0</v>
      </c>
      <c r="BV511" s="8">
        <v>1406</v>
      </c>
      <c r="BW511" s="15">
        <f t="shared" si="823"/>
        <v>6</v>
      </c>
      <c r="BX511" s="8">
        <v>3255</v>
      </c>
      <c r="BY511" s="15">
        <f t="shared" si="824"/>
        <v>8</v>
      </c>
      <c r="BZ511" s="13">
        <v>1822</v>
      </c>
      <c r="CA511" s="16">
        <f t="shared" si="825"/>
        <v>1</v>
      </c>
    </row>
    <row r="512" spans="1:79" x14ac:dyDescent="0.2">
      <c r="A512" s="1">
        <v>44409</v>
      </c>
      <c r="B512">
        <v>44410</v>
      </c>
      <c r="C512" s="4">
        <v>436475</v>
      </c>
      <c r="D512">
        <f t="shared" si="776"/>
        <v>820</v>
      </c>
      <c r="E512" s="4">
        <v>6833</v>
      </c>
      <c r="F512">
        <f t="shared" si="777"/>
        <v>10</v>
      </c>
      <c r="G512" s="4">
        <v>417137</v>
      </c>
      <c r="H512">
        <f t="shared" si="778"/>
        <v>874</v>
      </c>
      <c r="I512">
        <f t="shared" si="775"/>
        <v>12505</v>
      </c>
      <c r="J512">
        <f t="shared" si="829"/>
        <v>-64</v>
      </c>
      <c r="K512">
        <f t="shared" si="826"/>
        <v>1.5654963056303338E-2</v>
      </c>
      <c r="L512">
        <f t="shared" si="781"/>
        <v>0.95569505699066382</v>
      </c>
      <c r="M512">
        <f t="shared" si="782"/>
        <v>2.8649979953032818E-2</v>
      </c>
      <c r="N512">
        <f t="shared" si="783"/>
        <v>1.8786872100349391E-3</v>
      </c>
      <c r="O512">
        <f t="shared" si="827"/>
        <v>1.4634860237084735E-3</v>
      </c>
      <c r="P512">
        <f t="shared" si="784"/>
        <v>2.0952348988461825E-3</v>
      </c>
      <c r="Q512">
        <f t="shared" si="785"/>
        <v>-5.117952818872451E-3</v>
      </c>
      <c r="R512">
        <f t="shared" si="786"/>
        <v>109832.66230498238</v>
      </c>
      <c r="S512">
        <f t="shared" si="828"/>
        <v>1719.4262707599396</v>
      </c>
      <c r="T512">
        <f t="shared" si="787"/>
        <v>104966.53246099647</v>
      </c>
      <c r="U512">
        <f t="shared" si="788"/>
        <v>3146.7035732259687</v>
      </c>
      <c r="V512" s="4">
        <v>3380719</v>
      </c>
      <c r="W512">
        <f t="shared" si="789"/>
        <v>10305</v>
      </c>
      <c r="X512">
        <f t="shared" si="790"/>
        <v>-2801</v>
      </c>
      <c r="Y512" s="20">
        <f t="shared" si="791"/>
        <v>850709.36084549571</v>
      </c>
      <c r="Z512" s="4">
        <v>2940695</v>
      </c>
      <c r="AA512">
        <f t="shared" si="792"/>
        <v>9485</v>
      </c>
      <c r="AB512" s="17">
        <f t="shared" si="793"/>
        <v>0.869843071843593</v>
      </c>
      <c r="AC512" s="16">
        <f t="shared" si="794"/>
        <v>-2426</v>
      </c>
      <c r="AD512">
        <f t="shared" si="795"/>
        <v>440024</v>
      </c>
      <c r="AE512">
        <f t="shared" si="796"/>
        <v>820</v>
      </c>
      <c r="AF512" s="17">
        <f t="shared" si="797"/>
        <v>0.13015692815640698</v>
      </c>
      <c r="AG512" s="16">
        <f t="shared" si="798"/>
        <v>-375</v>
      </c>
      <c r="AH512" s="20">
        <f t="shared" si="799"/>
        <v>7.957302280446385E-2</v>
      </c>
      <c r="AI512" s="20">
        <f t="shared" si="800"/>
        <v>110725.71716155007</v>
      </c>
      <c r="AJ512" s="4">
        <v>11627</v>
      </c>
      <c r="AK512">
        <f t="shared" si="801"/>
        <v>-25</v>
      </c>
      <c r="AL512">
        <f t="shared" si="802"/>
        <v>-2.1455544112598535E-3</v>
      </c>
      <c r="AM512" s="20">
        <f t="shared" si="803"/>
        <v>2925.7674886763966</v>
      </c>
      <c r="AN512" s="20">
        <f t="shared" si="804"/>
        <v>2.6638409989117359E-2</v>
      </c>
      <c r="AO512" s="4">
        <v>342</v>
      </c>
      <c r="AP512">
        <f t="shared" si="773"/>
        <v>-2</v>
      </c>
      <c r="AQ512">
        <f t="shared" si="774"/>
        <v>-5.8139534883721034E-3</v>
      </c>
      <c r="AR512" s="20">
        <f t="shared" si="805"/>
        <v>86.059386009058883</v>
      </c>
      <c r="AS512" s="4">
        <v>431</v>
      </c>
      <c r="AT512">
        <f t="shared" si="806"/>
        <v>-37</v>
      </c>
      <c r="AU512">
        <f t="shared" si="807"/>
        <v>-7.9059829059829112E-2</v>
      </c>
      <c r="AV512" s="20">
        <f t="shared" si="808"/>
        <v>108.45495722194262</v>
      </c>
      <c r="AW512" s="30">
        <f t="shared" si="809"/>
        <v>9.874563262500715E-4</v>
      </c>
      <c r="AX512" s="4">
        <v>105</v>
      </c>
      <c r="AY512">
        <f t="shared" si="810"/>
        <v>0</v>
      </c>
      <c r="AZ512">
        <f t="shared" si="811"/>
        <v>0</v>
      </c>
      <c r="BA512" s="20">
        <f t="shared" si="812"/>
        <v>26.421741318570707</v>
      </c>
      <c r="BB512" s="30">
        <f t="shared" si="813"/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 t="shared" si="814"/>
        <v>-64</v>
      </c>
      <c r="BE512" s="30">
        <f t="shared" si="815"/>
        <v>-5.0918927520089419E-3</v>
      </c>
      <c r="BF512" s="20">
        <f t="shared" si="816"/>
        <v>3146.7035732259687</v>
      </c>
      <c r="BG512" s="20">
        <f t="shared" si="817"/>
        <v>2.8649979953032818E-2</v>
      </c>
      <c r="BH512" s="26">
        <v>78870</v>
      </c>
      <c r="BI512">
        <f t="shared" si="779"/>
        <v>206</v>
      </c>
      <c r="BJ512" s="4">
        <v>165782</v>
      </c>
      <c r="BK512">
        <f t="shared" si="780"/>
        <v>296</v>
      </c>
      <c r="BL512" s="4">
        <v>122821</v>
      </c>
      <c r="BM512">
        <f t="shared" si="818"/>
        <v>231</v>
      </c>
      <c r="BN512" s="4">
        <v>47904</v>
      </c>
      <c r="BO512">
        <f t="shared" si="819"/>
        <v>74</v>
      </c>
      <c r="BP512" s="4">
        <v>21098</v>
      </c>
      <c r="BQ512">
        <f t="shared" si="820"/>
        <v>13</v>
      </c>
      <c r="BR512" s="8">
        <v>33</v>
      </c>
      <c r="BS512" s="15">
        <f t="shared" si="821"/>
        <v>0</v>
      </c>
      <c r="BT512" s="8">
        <v>307</v>
      </c>
      <c r="BU512" s="15">
        <f t="shared" si="822"/>
        <v>0</v>
      </c>
      <c r="BV512" s="8">
        <v>1410</v>
      </c>
      <c r="BW512" s="15">
        <f t="shared" si="823"/>
        <v>4</v>
      </c>
      <c r="BX512" s="8">
        <v>3260</v>
      </c>
      <c r="BY512" s="15">
        <f t="shared" si="824"/>
        <v>5</v>
      </c>
      <c r="BZ512" s="13">
        <v>1823</v>
      </c>
      <c r="CA512" s="16">
        <f t="shared" si="825"/>
        <v>1</v>
      </c>
    </row>
    <row r="513" spans="1:79" x14ac:dyDescent="0.2">
      <c r="A513" s="1">
        <v>44410</v>
      </c>
      <c r="B513">
        <v>44411</v>
      </c>
      <c r="C513" s="4">
        <v>436812</v>
      </c>
      <c r="D513">
        <f t="shared" si="776"/>
        <v>337</v>
      </c>
      <c r="E513" s="4">
        <v>6842</v>
      </c>
      <c r="F513">
        <f t="shared" si="777"/>
        <v>9</v>
      </c>
      <c r="G513" s="4">
        <v>417710</v>
      </c>
      <c r="H513">
        <f t="shared" si="778"/>
        <v>573</v>
      </c>
      <c r="I513">
        <f t="shared" si="775"/>
        <v>12260</v>
      </c>
      <c r="J513">
        <f t="shared" si="829"/>
        <v>-245</v>
      </c>
      <c r="K513">
        <f t="shared" si="826"/>
        <v>1.5663489098284845E-2</v>
      </c>
      <c r="L513">
        <f t="shared" si="781"/>
        <v>0.95626951640522695</v>
      </c>
      <c r="M513">
        <f t="shared" si="782"/>
        <v>2.8066994496488192E-2</v>
      </c>
      <c r="N513">
        <f t="shared" si="783"/>
        <v>7.7149895149400654E-4</v>
      </c>
      <c r="O513">
        <f t="shared" si="827"/>
        <v>1.3154048523823444E-3</v>
      </c>
      <c r="P513">
        <f t="shared" si="784"/>
        <v>1.3717651001891264E-3</v>
      </c>
      <c r="Q513">
        <f t="shared" si="785"/>
        <v>-1.99836867862969E-2</v>
      </c>
      <c r="R513">
        <f t="shared" si="786"/>
        <v>109917.4635128334</v>
      </c>
      <c r="S513">
        <f t="shared" si="828"/>
        <v>1721.6909914443884</v>
      </c>
      <c r="T513">
        <f t="shared" si="787"/>
        <v>105110.71967790638</v>
      </c>
      <c r="U513">
        <f t="shared" si="788"/>
        <v>3085.0528434826369</v>
      </c>
      <c r="V513" s="4">
        <v>3384322</v>
      </c>
      <c r="W513">
        <f t="shared" si="789"/>
        <v>3603</v>
      </c>
      <c r="X513">
        <f t="shared" si="790"/>
        <v>-6702</v>
      </c>
      <c r="Y513" s="20">
        <f t="shared" si="791"/>
        <v>851616.00402617001</v>
      </c>
      <c r="Z513" s="4">
        <v>2943961</v>
      </c>
      <c r="AA513">
        <f t="shared" si="792"/>
        <v>3266</v>
      </c>
      <c r="AB513" s="17">
        <f t="shared" si="793"/>
        <v>0.86988206204965135</v>
      </c>
      <c r="AC513" s="16">
        <f t="shared" si="794"/>
        <v>-6219</v>
      </c>
      <c r="AD513">
        <f t="shared" si="795"/>
        <v>440361</v>
      </c>
      <c r="AE513">
        <f t="shared" si="796"/>
        <v>337</v>
      </c>
      <c r="AF513" s="17">
        <f t="shared" si="797"/>
        <v>0.13011793795034871</v>
      </c>
      <c r="AG513" s="16">
        <f t="shared" si="798"/>
        <v>-483</v>
      </c>
      <c r="AH513" s="20">
        <f t="shared" si="799"/>
        <v>9.353316680543991E-2</v>
      </c>
      <c r="AI513" s="20">
        <f t="shared" si="800"/>
        <v>110810.51836940111</v>
      </c>
      <c r="AJ513" s="4">
        <v>11363</v>
      </c>
      <c r="AK513">
        <f t="shared" si="801"/>
        <v>-264</v>
      </c>
      <c r="AL513">
        <f t="shared" si="802"/>
        <v>-2.2705771050141932E-2</v>
      </c>
      <c r="AM513" s="20">
        <f t="shared" si="803"/>
        <v>2859.3356819325613</v>
      </c>
      <c r="AN513" s="20">
        <f t="shared" si="804"/>
        <v>2.6013479483164383E-2</v>
      </c>
      <c r="AO513" s="4">
        <v>342</v>
      </c>
      <c r="AP513">
        <f t="shared" si="773"/>
        <v>0</v>
      </c>
      <c r="AQ513">
        <f t="shared" si="774"/>
        <v>0</v>
      </c>
      <c r="AR513" s="20">
        <f t="shared" si="805"/>
        <v>86.059386009058883</v>
      </c>
      <c r="AS513" s="4">
        <v>452</v>
      </c>
      <c r="AT513">
        <f t="shared" si="806"/>
        <v>21</v>
      </c>
      <c r="AU513">
        <f t="shared" si="807"/>
        <v>4.8723897911832958E-2</v>
      </c>
      <c r="AV513" s="20">
        <f t="shared" si="808"/>
        <v>113.73930548565676</v>
      </c>
      <c r="AW513" s="30">
        <f t="shared" si="809"/>
        <v>1.0347701070483411E-3</v>
      </c>
      <c r="AX513" s="4">
        <v>103</v>
      </c>
      <c r="AY513">
        <f t="shared" si="810"/>
        <v>-2</v>
      </c>
      <c r="AZ513">
        <f t="shared" si="811"/>
        <v>-1.9047619047619091E-2</v>
      </c>
      <c r="BA513" s="20">
        <f t="shared" si="812"/>
        <v>25.918470055359837</v>
      </c>
      <c r="BB513" s="30">
        <f t="shared" si="813"/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 t="shared" si="814"/>
        <v>-245</v>
      </c>
      <c r="BE513" s="30">
        <f t="shared" si="815"/>
        <v>-1.9592163134746099E-2</v>
      </c>
      <c r="BF513" s="20">
        <f t="shared" si="816"/>
        <v>3085.0528434826369</v>
      </c>
      <c r="BG513" s="20">
        <f t="shared" si="817"/>
        <v>2.8066994496488192E-2</v>
      </c>
      <c r="BH513" s="26">
        <v>78966</v>
      </c>
      <c r="BI513">
        <f t="shared" si="779"/>
        <v>96</v>
      </c>
      <c r="BJ513" s="4">
        <v>165886</v>
      </c>
      <c r="BK513">
        <f t="shared" si="780"/>
        <v>104</v>
      </c>
      <c r="BL513" s="4">
        <v>122918</v>
      </c>
      <c r="BM513">
        <f t="shared" si="818"/>
        <v>97</v>
      </c>
      <c r="BN513" s="4">
        <v>47936</v>
      </c>
      <c r="BO513">
        <f t="shared" si="819"/>
        <v>32</v>
      </c>
      <c r="BP513" s="4">
        <v>21106</v>
      </c>
      <c r="BQ513">
        <f t="shared" si="820"/>
        <v>8</v>
      </c>
      <c r="BR513" s="8">
        <v>33</v>
      </c>
      <c r="BS513" s="15">
        <f t="shared" si="821"/>
        <v>0</v>
      </c>
      <c r="BT513" s="8">
        <v>307</v>
      </c>
      <c r="BU513" s="15">
        <f t="shared" si="822"/>
        <v>0</v>
      </c>
      <c r="BV513" s="8">
        <v>1415</v>
      </c>
      <c r="BW513" s="15">
        <f t="shared" si="823"/>
        <v>5</v>
      </c>
      <c r="BX513" s="8">
        <v>3262</v>
      </c>
      <c r="BY513" s="15">
        <f t="shared" si="824"/>
        <v>2</v>
      </c>
      <c r="BZ513" s="8">
        <v>1825</v>
      </c>
      <c r="CA513" s="16">
        <f t="shared" si="825"/>
        <v>2</v>
      </c>
    </row>
    <row r="514" spans="1:79" x14ac:dyDescent="0.2">
      <c r="A514" s="1">
        <v>44411</v>
      </c>
      <c r="B514">
        <v>44412</v>
      </c>
      <c r="C514" s="4">
        <v>437744</v>
      </c>
      <c r="D514">
        <f t="shared" si="776"/>
        <v>932</v>
      </c>
      <c r="E514" s="4">
        <v>6851</v>
      </c>
      <c r="F514">
        <f t="shared" si="777"/>
        <v>9</v>
      </c>
      <c r="G514" s="4">
        <v>418935</v>
      </c>
      <c r="H514">
        <f t="shared" si="778"/>
        <v>1225</v>
      </c>
      <c r="I514">
        <f t="shared" si="775"/>
        <v>11958</v>
      </c>
      <c r="J514">
        <f t="shared" si="829"/>
        <v>-302</v>
      </c>
      <c r="K514">
        <f t="shared" si="826"/>
        <v>1.5650699952483645E-2</v>
      </c>
      <c r="L514">
        <f t="shared" si="781"/>
        <v>0.95703196388756895</v>
      </c>
      <c r="M514">
        <f t="shared" si="782"/>
        <v>2.7317336159947365E-2</v>
      </c>
      <c r="N514">
        <f t="shared" si="783"/>
        <v>2.1290982857560584E-3</v>
      </c>
      <c r="O514">
        <f t="shared" si="827"/>
        <v>1.3136768354984675E-3</v>
      </c>
      <c r="P514">
        <f t="shared" si="784"/>
        <v>2.9240813013952046E-3</v>
      </c>
      <c r="Q514">
        <f t="shared" si="785"/>
        <v>-2.5255059374477338E-2</v>
      </c>
      <c r="R514">
        <f t="shared" si="786"/>
        <v>110151.98792148968</v>
      </c>
      <c r="S514">
        <f t="shared" si="828"/>
        <v>1723.9557121288374</v>
      </c>
      <c r="T514">
        <f t="shared" si="787"/>
        <v>105418.97332662305</v>
      </c>
      <c r="U514">
        <f t="shared" si="788"/>
        <v>3009.0588827377956</v>
      </c>
      <c r="V514" s="4">
        <v>3395127</v>
      </c>
      <c r="W514">
        <f t="shared" si="789"/>
        <v>10805</v>
      </c>
      <c r="X514">
        <f t="shared" si="790"/>
        <v>7202</v>
      </c>
      <c r="Y514" s="20">
        <f t="shared" si="791"/>
        <v>854334.92702566681</v>
      </c>
      <c r="Z514" s="4">
        <v>2953834</v>
      </c>
      <c r="AA514">
        <f t="shared" si="792"/>
        <v>9873</v>
      </c>
      <c r="AB514" s="17">
        <f t="shared" si="793"/>
        <v>0.87002165162010137</v>
      </c>
      <c r="AC514" s="16">
        <f t="shared" si="794"/>
        <v>6607</v>
      </c>
      <c r="AD514">
        <f t="shared" si="795"/>
        <v>441293</v>
      </c>
      <c r="AE514">
        <f t="shared" si="796"/>
        <v>932</v>
      </c>
      <c r="AF514" s="17">
        <f t="shared" si="797"/>
        <v>0.12997834837989861</v>
      </c>
      <c r="AG514" s="16">
        <f t="shared" si="798"/>
        <v>595</v>
      </c>
      <c r="AH514" s="20">
        <f t="shared" si="799"/>
        <v>8.6256362795002317E-2</v>
      </c>
      <c r="AI514" s="20">
        <f t="shared" si="800"/>
        <v>111045.04277805737</v>
      </c>
      <c r="AJ514" s="4">
        <v>11046</v>
      </c>
      <c r="AK514">
        <f t="shared" si="801"/>
        <v>-317</v>
      </c>
      <c r="AL514">
        <f t="shared" si="802"/>
        <v>-2.7897562263486719E-2</v>
      </c>
      <c r="AM514" s="20">
        <f t="shared" si="803"/>
        <v>2779.5671867136384</v>
      </c>
      <c r="AN514" s="20">
        <f t="shared" si="804"/>
        <v>2.5233926678606675E-2</v>
      </c>
      <c r="AO514" s="4">
        <v>342</v>
      </c>
      <c r="AP514">
        <f t="shared" si="773"/>
        <v>0</v>
      </c>
      <c r="AQ514">
        <f t="shared" si="774"/>
        <v>0</v>
      </c>
      <c r="AR514" s="20">
        <f t="shared" si="805"/>
        <v>86.059386009058883</v>
      </c>
      <c r="AS514" s="4">
        <v>468</v>
      </c>
      <c r="AT514">
        <f t="shared" si="806"/>
        <v>16</v>
      </c>
      <c r="AU514">
        <f t="shared" si="807"/>
        <v>3.539823008849563E-2</v>
      </c>
      <c r="AV514" s="20">
        <f t="shared" si="808"/>
        <v>117.76547559134373</v>
      </c>
      <c r="AW514" s="30">
        <f t="shared" si="809"/>
        <v>1.0691180233195659E-3</v>
      </c>
      <c r="AX514" s="4">
        <v>102</v>
      </c>
      <c r="AY514">
        <f t="shared" si="810"/>
        <v>-1</v>
      </c>
      <c r="AZ514">
        <f t="shared" si="811"/>
        <v>-9.7087378640776656E-3</v>
      </c>
      <c r="BA514" s="20">
        <f t="shared" si="812"/>
        <v>25.666834423754402</v>
      </c>
      <c r="BB514" s="30">
        <f t="shared" si="813"/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 t="shared" si="814"/>
        <v>-302</v>
      </c>
      <c r="BE514" s="30">
        <f t="shared" si="815"/>
        <v>-2.463295269168031E-2</v>
      </c>
      <c r="BF514" s="20">
        <f t="shared" si="816"/>
        <v>3009.0588827377956</v>
      </c>
      <c r="BG514" s="20">
        <f t="shared" si="817"/>
        <v>2.7317336159947365E-2</v>
      </c>
      <c r="BH514" s="26">
        <v>79176</v>
      </c>
      <c r="BI514">
        <f t="shared" si="779"/>
        <v>210</v>
      </c>
      <c r="BJ514" s="4">
        <v>166237</v>
      </c>
      <c r="BK514">
        <f t="shared" si="780"/>
        <v>351</v>
      </c>
      <c r="BL514" s="4">
        <v>123189</v>
      </c>
      <c r="BM514">
        <f t="shared" si="818"/>
        <v>271</v>
      </c>
      <c r="BN514" s="4">
        <v>48018</v>
      </c>
      <c r="BO514">
        <f t="shared" si="819"/>
        <v>82</v>
      </c>
      <c r="BP514" s="4">
        <v>21124</v>
      </c>
      <c r="BQ514">
        <f t="shared" si="820"/>
        <v>18</v>
      </c>
      <c r="BR514" s="8">
        <v>33</v>
      </c>
      <c r="BS514" s="15">
        <f t="shared" si="821"/>
        <v>0</v>
      </c>
      <c r="BT514" s="8">
        <v>309</v>
      </c>
      <c r="BU514" s="15">
        <f t="shared" si="822"/>
        <v>2</v>
      </c>
      <c r="BV514" s="8">
        <v>1416</v>
      </c>
      <c r="BW514" s="15">
        <f t="shared" si="823"/>
        <v>1</v>
      </c>
      <c r="BX514" s="8">
        <v>3266</v>
      </c>
      <c r="BY514" s="15">
        <f t="shared" si="824"/>
        <v>4</v>
      </c>
      <c r="BZ514" s="13">
        <v>1827</v>
      </c>
      <c r="CA514" s="16">
        <f t="shared" si="825"/>
        <v>2</v>
      </c>
    </row>
    <row r="515" spans="1:79" x14ac:dyDescent="0.2">
      <c r="A515" s="1">
        <v>44412</v>
      </c>
      <c r="B515">
        <v>44413</v>
      </c>
      <c r="C515" s="4">
        <v>438781</v>
      </c>
      <c r="D515">
        <f t="shared" si="776"/>
        <v>1037</v>
      </c>
      <c r="E515" s="4">
        <v>6860</v>
      </c>
      <c r="F515">
        <f t="shared" si="777"/>
        <v>9</v>
      </c>
      <c r="G515" s="4">
        <v>420113</v>
      </c>
      <c r="H515">
        <f t="shared" si="778"/>
        <v>1178</v>
      </c>
      <c r="I515">
        <f t="shared" si="775"/>
        <v>11808</v>
      </c>
      <c r="J515">
        <f t="shared" si="829"/>
        <v>-150</v>
      </c>
      <c r="K515">
        <f t="shared" si="826"/>
        <v>1.5634222995070435E-2</v>
      </c>
      <c r="L515">
        <f t="shared" si="781"/>
        <v>0.95745485789038265</v>
      </c>
      <c r="M515">
        <f t="shared" si="782"/>
        <v>2.6910919114546891E-2</v>
      </c>
      <c r="N515">
        <f t="shared" si="783"/>
        <v>2.3633657792839708E-3</v>
      </c>
      <c r="O515">
        <f t="shared" si="827"/>
        <v>1.3119533527696794E-3</v>
      </c>
      <c r="P515">
        <f t="shared" si="784"/>
        <v>2.8040074932220616E-3</v>
      </c>
      <c r="Q515">
        <f t="shared" si="785"/>
        <v>-1.2703252032520325E-2</v>
      </c>
      <c r="R515">
        <f t="shared" si="786"/>
        <v>110412.93407146451</v>
      </c>
      <c r="S515">
        <f t="shared" si="828"/>
        <v>1726.2204328132864</v>
      </c>
      <c r="T515">
        <f t="shared" si="787"/>
        <v>105715.40010065425</v>
      </c>
      <c r="U515">
        <f t="shared" si="788"/>
        <v>2971.3135379969804</v>
      </c>
      <c r="V515" s="4">
        <v>3407604</v>
      </c>
      <c r="W515">
        <f t="shared" si="789"/>
        <v>12477</v>
      </c>
      <c r="X515">
        <f t="shared" si="790"/>
        <v>1672</v>
      </c>
      <c r="Y515" s="20">
        <f t="shared" si="791"/>
        <v>857474.58480120776</v>
      </c>
      <c r="Z515" s="4">
        <v>2965274</v>
      </c>
      <c r="AA515">
        <f t="shared" si="792"/>
        <v>11440</v>
      </c>
      <c r="AB515" s="17">
        <f t="shared" si="793"/>
        <v>0.8701932501546541</v>
      </c>
      <c r="AC515" s="16">
        <f t="shared" si="794"/>
        <v>1567</v>
      </c>
      <c r="AD515">
        <f t="shared" si="795"/>
        <v>442330</v>
      </c>
      <c r="AE515">
        <f t="shared" si="796"/>
        <v>1037</v>
      </c>
      <c r="AF515" s="17">
        <f t="shared" si="797"/>
        <v>0.12980674984534588</v>
      </c>
      <c r="AG515" s="16">
        <f t="shared" si="798"/>
        <v>105</v>
      </c>
      <c r="AH515" s="20">
        <f t="shared" si="799"/>
        <v>8.311292778712831E-2</v>
      </c>
      <c r="AI515" s="20">
        <f t="shared" si="800"/>
        <v>111305.98892803221</v>
      </c>
      <c r="AJ515" s="4">
        <v>10898</v>
      </c>
      <c r="AK515">
        <f t="shared" si="801"/>
        <v>-148</v>
      </c>
      <c r="AL515">
        <f t="shared" si="802"/>
        <v>-1.3398515299655966E-2</v>
      </c>
      <c r="AM515" s="20">
        <f t="shared" si="803"/>
        <v>2742.3251132360342</v>
      </c>
      <c r="AN515" s="20">
        <f t="shared" si="804"/>
        <v>2.4836991574384487E-2</v>
      </c>
      <c r="AO515" s="4">
        <v>326</v>
      </c>
      <c r="AP515">
        <f t="shared" si="773"/>
        <v>-16</v>
      </c>
      <c r="AQ515">
        <f t="shared" si="774"/>
        <v>-4.6783625730994149E-2</v>
      </c>
      <c r="AR515" s="20">
        <f t="shared" si="805"/>
        <v>82.033215903371911</v>
      </c>
      <c r="AS515" s="4">
        <v>487</v>
      </c>
      <c r="AT515">
        <f t="shared" si="806"/>
        <v>19</v>
      </c>
      <c r="AU515">
        <f t="shared" si="807"/>
        <v>4.0598290598290676E-2</v>
      </c>
      <c r="AV515" s="20">
        <f t="shared" si="808"/>
        <v>122.546552591847</v>
      </c>
      <c r="AW515" s="30">
        <f t="shared" si="809"/>
        <v>1.1098930901748253E-3</v>
      </c>
      <c r="AX515" s="4">
        <v>97</v>
      </c>
      <c r="AY515">
        <f t="shared" si="810"/>
        <v>-5</v>
      </c>
      <c r="AZ515">
        <f t="shared" si="811"/>
        <v>-4.9019607843137303E-2</v>
      </c>
      <c r="BA515" s="20">
        <f t="shared" si="812"/>
        <v>24.408656265727227</v>
      </c>
      <c r="BB515" s="30">
        <f t="shared" si="813"/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 t="shared" si="814"/>
        <v>-150</v>
      </c>
      <c r="BE515" s="30">
        <f t="shared" si="815"/>
        <v>-1.2543903662819877E-2</v>
      </c>
      <c r="BF515" s="20">
        <f t="shared" si="816"/>
        <v>2971.3135379969804</v>
      </c>
      <c r="BG515" s="20">
        <f t="shared" si="817"/>
        <v>2.6910919114546891E-2</v>
      </c>
      <c r="BH515" s="26">
        <v>79421</v>
      </c>
      <c r="BI515">
        <f t="shared" si="779"/>
        <v>245</v>
      </c>
      <c r="BJ515" s="4">
        <v>166639</v>
      </c>
      <c r="BK515">
        <f t="shared" si="780"/>
        <v>402</v>
      </c>
      <c r="BL515" s="4">
        <v>123488</v>
      </c>
      <c r="BM515">
        <f t="shared" si="818"/>
        <v>299</v>
      </c>
      <c r="BN515" s="4">
        <v>48099</v>
      </c>
      <c r="BO515">
        <f t="shared" si="819"/>
        <v>81</v>
      </c>
      <c r="BP515" s="4">
        <v>21134</v>
      </c>
      <c r="BQ515">
        <f t="shared" si="820"/>
        <v>10</v>
      </c>
      <c r="BR515" s="8">
        <v>33</v>
      </c>
      <c r="BS515" s="15">
        <f t="shared" si="821"/>
        <v>0</v>
      </c>
      <c r="BT515" s="8">
        <v>310</v>
      </c>
      <c r="BU515" s="15">
        <f t="shared" si="822"/>
        <v>1</v>
      </c>
      <c r="BV515" s="8">
        <v>1417</v>
      </c>
      <c r="BW515" s="15">
        <f t="shared" si="823"/>
        <v>1</v>
      </c>
      <c r="BX515" s="8">
        <v>3271</v>
      </c>
      <c r="BY515" s="15">
        <f t="shared" si="824"/>
        <v>5</v>
      </c>
      <c r="BZ515" s="13">
        <v>1829</v>
      </c>
      <c r="CA515" s="16">
        <f t="shared" si="825"/>
        <v>2</v>
      </c>
    </row>
    <row r="516" spans="1:79" x14ac:dyDescent="0.2">
      <c r="A516" s="1">
        <v>44413</v>
      </c>
      <c r="B516">
        <v>44414</v>
      </c>
      <c r="C516" s="4">
        <v>439599</v>
      </c>
      <c r="D516">
        <f t="shared" si="776"/>
        <v>818</v>
      </c>
      <c r="E516" s="4">
        <v>6875</v>
      </c>
      <c r="F516">
        <f t="shared" si="777"/>
        <v>15</v>
      </c>
      <c r="G516" s="4">
        <v>421263</v>
      </c>
      <c r="H516">
        <f t="shared" si="778"/>
        <v>1150</v>
      </c>
      <c r="I516">
        <f t="shared" si="775"/>
        <v>11461</v>
      </c>
      <c r="J516">
        <f t="shared" si="829"/>
        <v>-347</v>
      </c>
      <c r="K516">
        <f t="shared" si="826"/>
        <v>1.5639253046526493E-2</v>
      </c>
      <c r="L516">
        <f t="shared" si="781"/>
        <v>0.95828925907474771</v>
      </c>
      <c r="M516">
        <f t="shared" si="782"/>
        <v>2.6071487878725839E-2</v>
      </c>
      <c r="N516">
        <f t="shared" si="783"/>
        <v>1.8607867624812614E-3</v>
      </c>
      <c r="O516">
        <f t="shared" si="827"/>
        <v>2.1818181818181819E-3</v>
      </c>
      <c r="P516">
        <f t="shared" si="784"/>
        <v>2.7298860806669466E-3</v>
      </c>
      <c r="Q516">
        <f t="shared" si="785"/>
        <v>-3.0276590175377368E-2</v>
      </c>
      <c r="R516">
        <f t="shared" si="786"/>
        <v>110618.77201811776</v>
      </c>
      <c r="S516">
        <f t="shared" si="828"/>
        <v>1729.9949672873679</v>
      </c>
      <c r="T516">
        <f t="shared" si="787"/>
        <v>106004.7810770005</v>
      </c>
      <c r="U516">
        <f t="shared" si="788"/>
        <v>2883.995973829894</v>
      </c>
      <c r="V516" s="4">
        <v>3417773</v>
      </c>
      <c r="W516">
        <f t="shared" si="789"/>
        <v>10169</v>
      </c>
      <c r="X516">
        <f t="shared" si="790"/>
        <v>-2308</v>
      </c>
      <c r="Y516" s="20">
        <f t="shared" si="791"/>
        <v>860033.46753900347</v>
      </c>
      <c r="Z516" s="4">
        <v>2974625</v>
      </c>
      <c r="AA516">
        <f t="shared" si="792"/>
        <v>9351</v>
      </c>
      <c r="AB516" s="17">
        <f t="shared" si="793"/>
        <v>0.87034013083958472</v>
      </c>
      <c r="AC516" s="16">
        <f t="shared" si="794"/>
        <v>-2089</v>
      </c>
      <c r="AD516">
        <f t="shared" si="795"/>
        <v>443148</v>
      </c>
      <c r="AE516">
        <f t="shared" si="796"/>
        <v>818</v>
      </c>
      <c r="AF516" s="17">
        <f t="shared" si="797"/>
        <v>0.12965986916041528</v>
      </c>
      <c r="AG516" s="16">
        <f t="shared" si="798"/>
        <v>-219</v>
      </c>
      <c r="AH516" s="20">
        <f t="shared" si="799"/>
        <v>8.0440554626806965E-2</v>
      </c>
      <c r="AI516" s="20">
        <f t="shared" si="800"/>
        <v>111511.82687468544</v>
      </c>
      <c r="AJ516" s="4">
        <v>10589</v>
      </c>
      <c r="AK516">
        <f t="shared" si="801"/>
        <v>-309</v>
      </c>
      <c r="AL516">
        <f t="shared" si="802"/>
        <v>-2.8353826390163372E-2</v>
      </c>
      <c r="AM516" s="20">
        <f t="shared" si="803"/>
        <v>2664.5697030699544</v>
      </c>
      <c r="AN516" s="20">
        <f t="shared" si="804"/>
        <v>2.4087861892315498E-2</v>
      </c>
      <c r="AO516" s="4">
        <v>310</v>
      </c>
      <c r="AP516">
        <f t="shared" si="773"/>
        <v>-16</v>
      </c>
      <c r="AQ516">
        <f t="shared" si="774"/>
        <v>-4.9079754601227044E-2</v>
      </c>
      <c r="AR516" s="20">
        <f t="shared" si="805"/>
        <v>78.007045797684953</v>
      </c>
      <c r="AS516" s="4">
        <v>466</v>
      </c>
      <c r="AT516">
        <f t="shared" si="806"/>
        <v>-21</v>
      </c>
      <c r="AU516">
        <f t="shared" si="807"/>
        <v>-4.3121149897330624E-2</v>
      </c>
      <c r="AV516" s="20">
        <f t="shared" si="808"/>
        <v>117.26220432813285</v>
      </c>
      <c r="AW516" s="30">
        <f t="shared" si="809"/>
        <v>1.060057006499105E-3</v>
      </c>
      <c r="AX516" s="4">
        <v>96</v>
      </c>
      <c r="AY516">
        <f t="shared" si="810"/>
        <v>-1</v>
      </c>
      <c r="AZ516">
        <f t="shared" si="811"/>
        <v>-1.0309278350515427E-2</v>
      </c>
      <c r="BA516" s="20">
        <f t="shared" si="812"/>
        <v>24.157020634121789</v>
      </c>
      <c r="BB516" s="30">
        <f t="shared" si="813"/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 t="shared" si="814"/>
        <v>-347</v>
      </c>
      <c r="BE516" s="30">
        <f t="shared" si="815"/>
        <v>-2.9386856368563641E-2</v>
      </c>
      <c r="BF516" s="20">
        <f t="shared" si="816"/>
        <v>2883.995973829894</v>
      </c>
      <c r="BG516" s="20">
        <f t="shared" si="817"/>
        <v>2.6071487878725839E-2</v>
      </c>
      <c r="BH516" s="26">
        <v>79622</v>
      </c>
      <c r="BI516">
        <f t="shared" si="779"/>
        <v>201</v>
      </c>
      <c r="BJ516" s="4">
        <v>166939</v>
      </c>
      <c r="BK516">
        <f t="shared" si="780"/>
        <v>300</v>
      </c>
      <c r="BL516" s="4">
        <v>123724</v>
      </c>
      <c r="BM516">
        <f t="shared" si="818"/>
        <v>236</v>
      </c>
      <c r="BN516" s="4">
        <v>48163</v>
      </c>
      <c r="BO516">
        <f t="shared" si="819"/>
        <v>64</v>
      </c>
      <c r="BP516" s="4">
        <v>21151</v>
      </c>
      <c r="BQ516">
        <f t="shared" si="820"/>
        <v>17</v>
      </c>
      <c r="BR516" s="8">
        <v>33</v>
      </c>
      <c r="BS516" s="15">
        <f t="shared" si="821"/>
        <v>0</v>
      </c>
      <c r="BT516" s="8">
        <v>311</v>
      </c>
      <c r="BU516" s="15">
        <f t="shared" si="822"/>
        <v>1</v>
      </c>
      <c r="BV516" s="8">
        <v>1426</v>
      </c>
      <c r="BW516" s="15">
        <f t="shared" si="823"/>
        <v>9</v>
      </c>
      <c r="BX516" s="8">
        <v>3271</v>
      </c>
      <c r="BY516" s="15">
        <f t="shared" si="824"/>
        <v>0</v>
      </c>
      <c r="BZ516" s="13">
        <v>1834</v>
      </c>
      <c r="CA516" s="16">
        <f t="shared" si="825"/>
        <v>5</v>
      </c>
    </row>
    <row r="517" spans="1:79" x14ac:dyDescent="0.2">
      <c r="A517" s="1">
        <v>44414</v>
      </c>
      <c r="B517">
        <v>44415</v>
      </c>
      <c r="C517" s="4">
        <v>440494</v>
      </c>
      <c r="D517">
        <f t="shared" si="776"/>
        <v>895</v>
      </c>
      <c r="E517" s="4">
        <v>6885</v>
      </c>
      <c r="F517">
        <f t="shared" si="777"/>
        <v>10</v>
      </c>
      <c r="G517" s="4">
        <v>422467</v>
      </c>
      <c r="H517">
        <f t="shared" si="778"/>
        <v>1204</v>
      </c>
      <c r="I517">
        <f t="shared" si="775"/>
        <v>11142</v>
      </c>
      <c r="J517">
        <f t="shared" si="829"/>
        <v>-319</v>
      </c>
      <c r="K517">
        <f t="shared" si="826"/>
        <v>1.5630178844660766E-2</v>
      </c>
      <c r="L517">
        <f t="shared" si="781"/>
        <v>0.95907549251522151</v>
      </c>
      <c r="M517">
        <f t="shared" si="782"/>
        <v>2.5294328640117686E-2</v>
      </c>
      <c r="N517">
        <f t="shared" si="783"/>
        <v>2.031809740881828E-3</v>
      </c>
      <c r="O517">
        <f t="shared" si="827"/>
        <v>1.4524328249818446E-3</v>
      </c>
      <c r="P517">
        <f t="shared" si="784"/>
        <v>2.8499267398400347E-3</v>
      </c>
      <c r="Q517">
        <f t="shared" si="785"/>
        <v>-2.8630407467241069E-2</v>
      </c>
      <c r="R517">
        <f t="shared" si="786"/>
        <v>110843.98590840462</v>
      </c>
      <c r="S517">
        <f t="shared" si="828"/>
        <v>1732.5113236034222</v>
      </c>
      <c r="T517">
        <f t="shared" si="787"/>
        <v>106307.75037745344</v>
      </c>
      <c r="U517">
        <f t="shared" si="788"/>
        <v>2803.7242073477605</v>
      </c>
      <c r="V517" s="4">
        <v>3427588</v>
      </c>
      <c r="W517">
        <f t="shared" si="789"/>
        <v>9815</v>
      </c>
      <c r="X517">
        <f t="shared" si="790"/>
        <v>-354</v>
      </c>
      <c r="Y517" s="20">
        <f t="shared" si="791"/>
        <v>862503.2712632108</v>
      </c>
      <c r="Z517" s="4">
        <v>2983545</v>
      </c>
      <c r="AA517">
        <f t="shared" si="792"/>
        <v>8920</v>
      </c>
      <c r="AB517" s="17">
        <f t="shared" si="793"/>
        <v>0.87045029916080929</v>
      </c>
      <c r="AC517" s="16">
        <f t="shared" si="794"/>
        <v>-431</v>
      </c>
      <c r="AD517">
        <f t="shared" si="795"/>
        <v>444043</v>
      </c>
      <c r="AE517">
        <f t="shared" si="796"/>
        <v>895</v>
      </c>
      <c r="AF517" s="17">
        <f t="shared" si="797"/>
        <v>0.12954970083919071</v>
      </c>
      <c r="AG517" s="16">
        <f t="shared" si="798"/>
        <v>77</v>
      </c>
      <c r="AH517" s="20">
        <f t="shared" si="799"/>
        <v>9.1186958736627605E-2</v>
      </c>
      <c r="AI517" s="20">
        <f t="shared" si="800"/>
        <v>111737.04076497232</v>
      </c>
      <c r="AJ517" s="4">
        <v>10251</v>
      </c>
      <c r="AK517">
        <f t="shared" si="801"/>
        <v>-338</v>
      </c>
      <c r="AL517">
        <f t="shared" si="802"/>
        <v>-3.1919916894890932E-2</v>
      </c>
      <c r="AM517" s="20">
        <f t="shared" si="803"/>
        <v>2579.5168595873174</v>
      </c>
      <c r="AN517" s="20">
        <f t="shared" si="804"/>
        <v>2.3271599613161588E-2</v>
      </c>
      <c r="AO517" s="4">
        <v>312</v>
      </c>
      <c r="AP517">
        <f t="shared" si="773"/>
        <v>2</v>
      </c>
      <c r="AQ517">
        <f t="shared" si="774"/>
        <v>6.4516129032257119E-3</v>
      </c>
      <c r="AR517" s="20">
        <f t="shared" si="805"/>
        <v>78.510317060895815</v>
      </c>
      <c r="AS517" s="4">
        <v>478</v>
      </c>
      <c r="AT517">
        <f t="shared" si="806"/>
        <v>12</v>
      </c>
      <c r="AU517">
        <f t="shared" si="807"/>
        <v>2.5751072961373467E-2</v>
      </c>
      <c r="AV517" s="20">
        <f t="shared" si="808"/>
        <v>120.28183190739809</v>
      </c>
      <c r="AW517" s="30">
        <f t="shared" si="809"/>
        <v>1.0851453141245964E-3</v>
      </c>
      <c r="AX517" s="4">
        <v>101</v>
      </c>
      <c r="AY517">
        <f t="shared" si="810"/>
        <v>5</v>
      </c>
      <c r="AZ517">
        <f t="shared" si="811"/>
        <v>5.2083333333333259E-2</v>
      </c>
      <c r="BA517" s="20">
        <f t="shared" si="812"/>
        <v>25.415198792148967</v>
      </c>
      <c r="BB517" s="30">
        <f t="shared" si="813"/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 t="shared" si="814"/>
        <v>-319</v>
      </c>
      <c r="BE517" s="30">
        <f t="shared" si="815"/>
        <v>-2.7833522380246056E-2</v>
      </c>
      <c r="BF517" s="20">
        <f t="shared" si="816"/>
        <v>2803.7242073477605</v>
      </c>
      <c r="BG517" s="20">
        <f t="shared" si="817"/>
        <v>2.5294328640117686E-2</v>
      </c>
      <c r="BH517" s="26">
        <v>79849</v>
      </c>
      <c r="BI517">
        <f t="shared" si="779"/>
        <v>227</v>
      </c>
      <c r="BJ517" s="4">
        <v>167267</v>
      </c>
      <c r="BK517">
        <f t="shared" si="780"/>
        <v>328</v>
      </c>
      <c r="BL517" s="4">
        <v>123965</v>
      </c>
      <c r="BM517">
        <f t="shared" si="818"/>
        <v>241</v>
      </c>
      <c r="BN517" s="4">
        <v>48243</v>
      </c>
      <c r="BO517">
        <f t="shared" si="819"/>
        <v>80</v>
      </c>
      <c r="BP517" s="4">
        <v>21170</v>
      </c>
      <c r="BQ517">
        <f t="shared" si="820"/>
        <v>19</v>
      </c>
      <c r="BR517" s="8">
        <v>33</v>
      </c>
      <c r="BS517" s="15">
        <f t="shared" si="821"/>
        <v>0</v>
      </c>
      <c r="BT517" s="8">
        <v>312</v>
      </c>
      <c r="BU517" s="15">
        <f t="shared" si="822"/>
        <v>1</v>
      </c>
      <c r="BV517" s="8">
        <v>1427</v>
      </c>
      <c r="BW517" s="15">
        <f t="shared" si="823"/>
        <v>1</v>
      </c>
      <c r="BX517" s="8">
        <v>3277</v>
      </c>
      <c r="BY517" s="15">
        <f t="shared" si="824"/>
        <v>6</v>
      </c>
      <c r="BZ517" s="13">
        <v>1836</v>
      </c>
      <c r="CA517" s="16">
        <f t="shared" si="825"/>
        <v>2</v>
      </c>
    </row>
    <row r="518" spans="1:79" x14ac:dyDescent="0.2">
      <c r="A518" s="1">
        <v>44415</v>
      </c>
      <c r="B518">
        <v>44416</v>
      </c>
      <c r="C518" s="4">
        <v>441316</v>
      </c>
      <c r="D518">
        <f t="shared" si="776"/>
        <v>822</v>
      </c>
      <c r="E518" s="4">
        <v>6894</v>
      </c>
      <c r="F518">
        <f t="shared" si="777"/>
        <v>9</v>
      </c>
      <c r="G518" s="4">
        <v>423519</v>
      </c>
      <c r="H518">
        <f t="shared" si="778"/>
        <v>1052</v>
      </c>
      <c r="I518">
        <f t="shared" si="775"/>
        <v>10903</v>
      </c>
      <c r="J518">
        <f t="shared" si="829"/>
        <v>-239</v>
      </c>
      <c r="K518">
        <f t="shared" si="826"/>
        <v>1.5621459453090302E-2</v>
      </c>
      <c r="L518">
        <f t="shared" si="781"/>
        <v>0.95967288745479429</v>
      </c>
      <c r="M518">
        <f t="shared" si="782"/>
        <v>2.47056530921154E-2</v>
      </c>
      <c r="N518">
        <f t="shared" si="783"/>
        <v>1.8626109182535871E-3</v>
      </c>
      <c r="O518">
        <f t="shared" si="827"/>
        <v>1.3054830287206266E-3</v>
      </c>
      <c r="P518">
        <f t="shared" si="784"/>
        <v>2.4839499526585584E-3</v>
      </c>
      <c r="Q518">
        <f t="shared" si="785"/>
        <v>-2.1920572319545081E-2</v>
      </c>
      <c r="R518">
        <f t="shared" si="786"/>
        <v>111050.83039758429</v>
      </c>
      <c r="S518">
        <f t="shared" si="828"/>
        <v>1734.7760442878712</v>
      </c>
      <c r="T518">
        <f t="shared" si="787"/>
        <v>106572.47106190235</v>
      </c>
      <c r="U518">
        <f t="shared" si="788"/>
        <v>2743.5832913940612</v>
      </c>
      <c r="V518" s="4">
        <v>3437857</v>
      </c>
      <c r="W518">
        <f t="shared" si="789"/>
        <v>10269</v>
      </c>
      <c r="X518">
        <f t="shared" si="790"/>
        <v>454</v>
      </c>
      <c r="Y518" s="20">
        <f t="shared" si="791"/>
        <v>865087.31756416708</v>
      </c>
      <c r="Z518" s="4">
        <v>2992992</v>
      </c>
      <c r="AA518">
        <f t="shared" si="792"/>
        <v>9447</v>
      </c>
      <c r="AB518" s="17">
        <f t="shared" si="793"/>
        <v>0.87059816624135322</v>
      </c>
      <c r="AC518" s="16">
        <f t="shared" si="794"/>
        <v>527</v>
      </c>
      <c r="AD518">
        <f t="shared" si="795"/>
        <v>444865</v>
      </c>
      <c r="AE518">
        <f t="shared" si="796"/>
        <v>822</v>
      </c>
      <c r="AF518" s="17">
        <f t="shared" si="797"/>
        <v>0.12940183375864675</v>
      </c>
      <c r="AG518" s="16">
        <f t="shared" si="798"/>
        <v>-73</v>
      </c>
      <c r="AH518" s="20">
        <f t="shared" si="799"/>
        <v>8.0046742623429742E-2</v>
      </c>
      <c r="AI518" s="20">
        <f t="shared" si="800"/>
        <v>111943.88525415199</v>
      </c>
      <c r="AJ518" s="4">
        <v>10041</v>
      </c>
      <c r="AK518">
        <f t="shared" si="801"/>
        <v>-210</v>
      </c>
      <c r="AL518">
        <f t="shared" si="802"/>
        <v>-2.0485806262803608E-2</v>
      </c>
      <c r="AM518" s="20">
        <f t="shared" si="803"/>
        <v>2526.6733769501761</v>
      </c>
      <c r="AN518" s="20">
        <f t="shared" si="804"/>
        <v>2.2752404172973559E-2</v>
      </c>
      <c r="AO518" s="4">
        <v>308</v>
      </c>
      <c r="AP518">
        <f t="shared" si="773"/>
        <v>-4</v>
      </c>
      <c r="AQ518">
        <f t="shared" si="774"/>
        <v>-1.2820512820512775E-2</v>
      </c>
      <c r="AR518" s="20">
        <f t="shared" si="805"/>
        <v>77.503774534474076</v>
      </c>
      <c r="AS518" s="4">
        <v>453</v>
      </c>
      <c r="AT518">
        <f t="shared" si="806"/>
        <v>-25</v>
      </c>
      <c r="AU518">
        <f t="shared" si="807"/>
        <v>-5.2301255230125521E-2</v>
      </c>
      <c r="AV518" s="20">
        <f t="shared" si="808"/>
        <v>113.9909411172622</v>
      </c>
      <c r="AW518" s="30">
        <f t="shared" si="809"/>
        <v>1.0264753600594586E-3</v>
      </c>
      <c r="AX518" s="4">
        <v>101</v>
      </c>
      <c r="AY518">
        <f t="shared" si="810"/>
        <v>0</v>
      </c>
      <c r="AZ518">
        <f t="shared" si="811"/>
        <v>0</v>
      </c>
      <c r="BA518" s="20">
        <f t="shared" si="812"/>
        <v>25.415198792148967</v>
      </c>
      <c r="BB518" s="30">
        <f t="shared" si="813"/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 t="shared" si="814"/>
        <v>-239</v>
      </c>
      <c r="BE518" s="30">
        <f t="shared" si="815"/>
        <v>-2.1450367977023821E-2</v>
      </c>
      <c r="BF518" s="20">
        <f t="shared" si="816"/>
        <v>2743.5832913940612</v>
      </c>
      <c r="BG518" s="20">
        <f t="shared" si="817"/>
        <v>2.47056530921154E-2</v>
      </c>
      <c r="BH518" s="26">
        <v>80041</v>
      </c>
      <c r="BI518">
        <f t="shared" si="779"/>
        <v>192</v>
      </c>
      <c r="BJ518" s="4">
        <v>167600</v>
      </c>
      <c r="BK518">
        <f t="shared" si="780"/>
        <v>333</v>
      </c>
      <c r="BL518" s="4">
        <v>124173</v>
      </c>
      <c r="BM518">
        <f t="shared" si="818"/>
        <v>208</v>
      </c>
      <c r="BN518" s="4">
        <v>48309</v>
      </c>
      <c r="BO518">
        <f t="shared" si="819"/>
        <v>66</v>
      </c>
      <c r="BP518" s="4">
        <v>21193</v>
      </c>
      <c r="BQ518">
        <f t="shared" si="820"/>
        <v>23</v>
      </c>
      <c r="BR518" s="8">
        <v>33</v>
      </c>
      <c r="BS518" s="15">
        <f t="shared" si="821"/>
        <v>0</v>
      </c>
      <c r="BT518" s="8">
        <v>313</v>
      </c>
      <c r="BU518" s="15">
        <f t="shared" si="822"/>
        <v>1</v>
      </c>
      <c r="BV518" s="8">
        <v>1430</v>
      </c>
      <c r="BW518" s="15">
        <f t="shared" si="823"/>
        <v>3</v>
      </c>
      <c r="BX518" s="8">
        <v>3280</v>
      </c>
      <c r="BY518" s="15">
        <f t="shared" si="824"/>
        <v>3</v>
      </c>
      <c r="BZ518" s="13">
        <v>1838</v>
      </c>
      <c r="CA518" s="16">
        <f t="shared" si="825"/>
        <v>2</v>
      </c>
    </row>
    <row r="519" spans="1:79" x14ac:dyDescent="0.2">
      <c r="A519" s="1">
        <v>44416</v>
      </c>
      <c r="B519">
        <v>44417</v>
      </c>
      <c r="C519" s="4">
        <v>442295</v>
      </c>
      <c r="D519">
        <f t="shared" si="776"/>
        <v>979</v>
      </c>
      <c r="E519" s="4">
        <v>6906</v>
      </c>
      <c r="F519">
        <f t="shared" si="777"/>
        <v>12</v>
      </c>
      <c r="G519" s="4">
        <v>424161</v>
      </c>
      <c r="H519">
        <f t="shared" si="778"/>
        <v>642</v>
      </c>
      <c r="I519">
        <f t="shared" si="775"/>
        <v>11228</v>
      </c>
      <c r="J519">
        <f t="shared" si="829"/>
        <v>325</v>
      </c>
      <c r="K519">
        <f t="shared" si="826"/>
        <v>1.5614013271685188E-2</v>
      </c>
      <c r="L519">
        <f t="shared" si="781"/>
        <v>0.95900021478877218</v>
      </c>
      <c r="M519">
        <f t="shared" si="782"/>
        <v>2.5385771939542612E-2</v>
      </c>
      <c r="N519">
        <f t="shared" si="783"/>
        <v>2.2134548208774685E-3</v>
      </c>
      <c r="O519">
        <f t="shared" si="827"/>
        <v>1.7376194613379669E-3</v>
      </c>
      <c r="P519">
        <f t="shared" si="784"/>
        <v>1.5135762128059864E-3</v>
      </c>
      <c r="Q519">
        <f t="shared" si="785"/>
        <v>2.8945493409333809E-2</v>
      </c>
      <c r="R519">
        <f t="shared" si="786"/>
        <v>111297.18168092602</v>
      </c>
      <c r="S519">
        <f t="shared" si="828"/>
        <v>1737.7956718671362</v>
      </c>
      <c r="T519">
        <f t="shared" si="787"/>
        <v>106734.02113739305</v>
      </c>
      <c r="U519">
        <f t="shared" si="788"/>
        <v>2825.3648716658276</v>
      </c>
      <c r="V519" s="4">
        <v>3488820</v>
      </c>
      <c r="W519">
        <f t="shared" si="789"/>
        <v>50963</v>
      </c>
      <c r="X519">
        <f t="shared" si="790"/>
        <v>40694</v>
      </c>
      <c r="Y519" s="20">
        <f t="shared" si="791"/>
        <v>877911.42425767484</v>
      </c>
      <c r="Z519" s="4">
        <v>3002976</v>
      </c>
      <c r="AA519">
        <f t="shared" si="792"/>
        <v>9984</v>
      </c>
      <c r="AB519" s="17">
        <f t="shared" si="793"/>
        <v>0.86074260065007657</v>
      </c>
      <c r="AC519" s="16">
        <f t="shared" si="794"/>
        <v>537</v>
      </c>
      <c r="AD519">
        <f t="shared" si="795"/>
        <v>485844</v>
      </c>
      <c r="AE519">
        <f t="shared" si="796"/>
        <v>40979</v>
      </c>
      <c r="AF519" s="17">
        <f t="shared" si="797"/>
        <v>0.13925739934992348</v>
      </c>
      <c r="AG519" s="16">
        <f t="shared" si="798"/>
        <v>40157</v>
      </c>
      <c r="AH519" s="20">
        <f t="shared" si="799"/>
        <v>0.8040931656299668</v>
      </c>
      <c r="AI519" s="20">
        <f t="shared" si="800"/>
        <v>122255.66180171112</v>
      </c>
      <c r="AJ519" s="4">
        <v>10383</v>
      </c>
      <c r="AK519">
        <f t="shared" si="801"/>
        <v>342</v>
      </c>
      <c r="AL519">
        <f t="shared" si="802"/>
        <v>3.4060352554526441E-2</v>
      </c>
      <c r="AM519" s="20">
        <f t="shared" si="803"/>
        <v>2612.7327629592351</v>
      </c>
      <c r="AN519" s="20">
        <f t="shared" si="804"/>
        <v>2.3475282334188722E-2</v>
      </c>
      <c r="AO519" s="4">
        <v>308</v>
      </c>
      <c r="AP519">
        <f t="shared" si="773"/>
        <v>0</v>
      </c>
      <c r="AQ519">
        <f t="shared" si="774"/>
        <v>0</v>
      </c>
      <c r="AR519" s="20">
        <f t="shared" si="805"/>
        <v>77.503774534474076</v>
      </c>
      <c r="AS519" s="4">
        <v>436</v>
      </c>
      <c r="AT519">
        <f t="shared" si="806"/>
        <v>-17</v>
      </c>
      <c r="AU519">
        <f t="shared" si="807"/>
        <v>-3.7527593818984517E-2</v>
      </c>
      <c r="AV519" s="20">
        <f t="shared" si="808"/>
        <v>109.7131353799698</v>
      </c>
      <c r="AW519" s="30">
        <f t="shared" si="809"/>
        <v>9.8576741767372462E-4</v>
      </c>
      <c r="AX519" s="4">
        <v>101</v>
      </c>
      <c r="AY519">
        <f t="shared" si="810"/>
        <v>0</v>
      </c>
      <c r="AZ519">
        <f t="shared" si="811"/>
        <v>0</v>
      </c>
      <c r="BA519" s="20">
        <f t="shared" si="812"/>
        <v>25.415198792148967</v>
      </c>
      <c r="BB519" s="30">
        <f t="shared" si="813"/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 t="shared" si="814"/>
        <v>325</v>
      </c>
      <c r="BE519" s="30">
        <f t="shared" si="815"/>
        <v>2.9808309639548725E-2</v>
      </c>
      <c r="BF519" s="20">
        <f t="shared" si="816"/>
        <v>2825.3648716658276</v>
      </c>
      <c r="BG519" s="20">
        <f t="shared" si="817"/>
        <v>2.5385771939542612E-2</v>
      </c>
      <c r="BH519" s="26">
        <v>80287</v>
      </c>
      <c r="BI519">
        <f t="shared" si="779"/>
        <v>246</v>
      </c>
      <c r="BJ519" s="4">
        <v>167944</v>
      </c>
      <c r="BK519">
        <f t="shared" si="780"/>
        <v>344</v>
      </c>
      <c r="BL519" s="4">
        <v>124448</v>
      </c>
      <c r="BM519">
        <f t="shared" si="818"/>
        <v>275</v>
      </c>
      <c r="BN519" s="4">
        <v>48400</v>
      </c>
      <c r="BO519">
        <f t="shared" si="819"/>
        <v>91</v>
      </c>
      <c r="BP519" s="4">
        <v>21216</v>
      </c>
      <c r="BQ519">
        <f t="shared" si="820"/>
        <v>23</v>
      </c>
      <c r="BR519" s="8">
        <v>33</v>
      </c>
      <c r="BS519" s="15">
        <f t="shared" si="821"/>
        <v>0</v>
      </c>
      <c r="BT519" s="8">
        <v>313</v>
      </c>
      <c r="BU519" s="15">
        <f t="shared" si="822"/>
        <v>0</v>
      </c>
      <c r="BV519" s="8">
        <v>1432</v>
      </c>
      <c r="BW519" s="15">
        <f t="shared" si="823"/>
        <v>2</v>
      </c>
      <c r="BX519" s="8">
        <v>3284</v>
      </c>
      <c r="BY519" s="15">
        <f t="shared" si="824"/>
        <v>4</v>
      </c>
      <c r="BZ519" s="13">
        <v>1844</v>
      </c>
      <c r="CA519" s="16">
        <f t="shared" si="825"/>
        <v>6</v>
      </c>
    </row>
    <row r="520" spans="1:79" x14ac:dyDescent="0.2">
      <c r="A520" s="1">
        <v>44417</v>
      </c>
      <c r="B520">
        <v>44418</v>
      </c>
      <c r="C520" s="4">
        <v>442818</v>
      </c>
      <c r="D520">
        <f t="shared" si="776"/>
        <v>523</v>
      </c>
      <c r="E520" s="4">
        <v>6912</v>
      </c>
      <c r="F520">
        <f t="shared" si="777"/>
        <v>6</v>
      </c>
      <c r="G520" s="4">
        <v>424712</v>
      </c>
      <c r="H520">
        <f t="shared" si="778"/>
        <v>551</v>
      </c>
      <c r="I520">
        <f t="shared" si="775"/>
        <v>11194</v>
      </c>
      <c r="J520">
        <f t="shared" si="829"/>
        <v>-34</v>
      </c>
      <c r="K520">
        <f t="shared" si="826"/>
        <v>1.560912158042356E-2</v>
      </c>
      <c r="L520">
        <f t="shared" si="781"/>
        <v>0.95911186988785457</v>
      </c>
      <c r="M520">
        <f t="shared" si="782"/>
        <v>2.5279008531721835E-2</v>
      </c>
      <c r="N520">
        <f t="shared" si="783"/>
        <v>1.1810721334724423E-3</v>
      </c>
      <c r="O520">
        <f t="shared" si="827"/>
        <v>8.6805555555555551E-4</v>
      </c>
      <c r="P520">
        <f t="shared" si="784"/>
        <v>1.2973497334664431E-3</v>
      </c>
      <c r="Q520">
        <f t="shared" si="785"/>
        <v>-3.0373414329104877E-3</v>
      </c>
      <c r="R520">
        <f t="shared" si="786"/>
        <v>111428.78711625565</v>
      </c>
      <c r="S520">
        <f t="shared" si="828"/>
        <v>1739.305485656769</v>
      </c>
      <c r="T520">
        <f t="shared" si="787"/>
        <v>106872.67237040764</v>
      </c>
      <c r="U520">
        <f t="shared" si="788"/>
        <v>2816.8092601912431</v>
      </c>
      <c r="V520" s="4">
        <v>3454625</v>
      </c>
      <c r="W520">
        <f t="shared" si="789"/>
        <v>-34195</v>
      </c>
      <c r="X520">
        <f t="shared" si="790"/>
        <v>-85158</v>
      </c>
      <c r="Y520" s="20">
        <f t="shared" si="791"/>
        <v>869306.74383492698</v>
      </c>
      <c r="Z520" s="4">
        <v>3008258</v>
      </c>
      <c r="AA520">
        <f t="shared" si="792"/>
        <v>5282</v>
      </c>
      <c r="AB520" s="17">
        <f t="shared" si="793"/>
        <v>0.87079147519629485</v>
      </c>
      <c r="AC520" s="16">
        <f t="shared" si="794"/>
        <v>-4702</v>
      </c>
      <c r="AD520">
        <f t="shared" si="795"/>
        <v>446367</v>
      </c>
      <c r="AE520">
        <f t="shared" si="796"/>
        <v>-39477</v>
      </c>
      <c r="AF520" s="17">
        <f t="shared" si="797"/>
        <v>0.12920852480370518</v>
      </c>
      <c r="AG520" s="16">
        <f t="shared" si="798"/>
        <v>-80456</v>
      </c>
      <c r="AH520" s="20">
        <f t="shared" si="799"/>
        <v>1.1544670273431787</v>
      </c>
      <c r="AI520" s="20">
        <f t="shared" si="800"/>
        <v>112321.84197282334</v>
      </c>
      <c r="AJ520" s="4">
        <v>10337</v>
      </c>
      <c r="AK520">
        <f t="shared" si="801"/>
        <v>-46</v>
      </c>
      <c r="AL520">
        <f t="shared" si="802"/>
        <v>-4.4303187903304009E-3</v>
      </c>
      <c r="AM520" s="20">
        <f t="shared" si="803"/>
        <v>2601.157523905385</v>
      </c>
      <c r="AN520" s="20">
        <f t="shared" si="804"/>
        <v>2.3343676182991657E-2</v>
      </c>
      <c r="AO520" s="4">
        <v>310</v>
      </c>
      <c r="AP520">
        <f t="shared" si="773"/>
        <v>2</v>
      </c>
      <c r="AQ520">
        <f t="shared" si="774"/>
        <v>6.4935064935065512E-3</v>
      </c>
      <c r="AR520" s="20">
        <f t="shared" si="805"/>
        <v>78.007045797684953</v>
      </c>
      <c r="AS520" s="4">
        <v>442</v>
      </c>
      <c r="AT520">
        <f t="shared" si="806"/>
        <v>6</v>
      </c>
      <c r="AU520">
        <f t="shared" si="807"/>
        <v>1.3761467889908285E-2</v>
      </c>
      <c r="AV520" s="20">
        <f t="shared" si="808"/>
        <v>111.22294916960242</v>
      </c>
      <c r="AW520" s="30">
        <f t="shared" si="809"/>
        <v>9.9815273995185389E-4</v>
      </c>
      <c r="AX520" s="4">
        <v>105</v>
      </c>
      <c r="AY520">
        <f t="shared" si="810"/>
        <v>4</v>
      </c>
      <c r="AZ520">
        <f t="shared" si="811"/>
        <v>3.9603960396039639E-2</v>
      </c>
      <c r="BA520" s="20">
        <f t="shared" si="812"/>
        <v>26.421741318570707</v>
      </c>
      <c r="BB520" s="30">
        <f t="shared" si="813"/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 t="shared" si="814"/>
        <v>-34</v>
      </c>
      <c r="BE520" s="30">
        <f t="shared" si="815"/>
        <v>-3.0281439258995624E-3</v>
      </c>
      <c r="BF520" s="20">
        <f t="shared" si="816"/>
        <v>2816.8092601912431</v>
      </c>
      <c r="BG520" s="20">
        <f t="shared" si="817"/>
        <v>2.5279008531721835E-2</v>
      </c>
      <c r="BH520" s="26">
        <v>80430</v>
      </c>
      <c r="BI520">
        <f t="shared" si="779"/>
        <v>143</v>
      </c>
      <c r="BJ520" s="4">
        <v>168137</v>
      </c>
      <c r="BK520">
        <f t="shared" si="780"/>
        <v>193</v>
      </c>
      <c r="BL520" s="4">
        <v>124581</v>
      </c>
      <c r="BM520">
        <f t="shared" si="818"/>
        <v>133</v>
      </c>
      <c r="BN520" s="4">
        <v>48442</v>
      </c>
      <c r="BO520">
        <f t="shared" si="819"/>
        <v>42</v>
      </c>
      <c r="BP520" s="4">
        <v>21228</v>
      </c>
      <c r="BQ520">
        <f t="shared" si="820"/>
        <v>12</v>
      </c>
      <c r="BR520" s="8">
        <v>33</v>
      </c>
      <c r="BS520" s="15">
        <f t="shared" si="821"/>
        <v>0</v>
      </c>
      <c r="BT520" s="8">
        <v>313</v>
      </c>
      <c r="BU520" s="15">
        <f t="shared" si="822"/>
        <v>0</v>
      </c>
      <c r="BV520" s="8">
        <v>1434</v>
      </c>
      <c r="BW520" s="15">
        <f t="shared" si="823"/>
        <v>2</v>
      </c>
      <c r="BX520" s="8">
        <v>3287</v>
      </c>
      <c r="BY520" s="15">
        <f t="shared" si="824"/>
        <v>3</v>
      </c>
      <c r="BZ520" s="13">
        <v>1845</v>
      </c>
      <c r="CA520" s="16">
        <f t="shared" si="825"/>
        <v>1</v>
      </c>
    </row>
    <row r="521" spans="1:79" x14ac:dyDescent="0.2">
      <c r="A521" s="1">
        <v>44418</v>
      </c>
      <c r="B521">
        <v>44419</v>
      </c>
      <c r="C521" s="4">
        <v>443718</v>
      </c>
      <c r="D521">
        <f t="shared" si="776"/>
        <v>900</v>
      </c>
      <c r="E521" s="4">
        <v>6918</v>
      </c>
      <c r="F521">
        <f t="shared" si="777"/>
        <v>6</v>
      </c>
      <c r="G521" s="4">
        <v>425794</v>
      </c>
      <c r="H521">
        <f t="shared" si="778"/>
        <v>1082</v>
      </c>
      <c r="I521">
        <f t="shared" si="775"/>
        <v>11006</v>
      </c>
      <c r="J521">
        <f t="shared" si="829"/>
        <v>-188</v>
      </c>
      <c r="K521">
        <f t="shared" si="826"/>
        <v>1.5590983462469406E-2</v>
      </c>
      <c r="L521">
        <f t="shared" si="781"/>
        <v>0.95960497433054326</v>
      </c>
      <c r="M521">
        <f t="shared" si="782"/>
        <v>2.4804042206987321E-2</v>
      </c>
      <c r="N521">
        <f t="shared" si="783"/>
        <v>2.0283152813273296E-3</v>
      </c>
      <c r="O521">
        <f t="shared" si="827"/>
        <v>8.6730268863833475E-4</v>
      </c>
      <c r="P521">
        <f t="shared" si="784"/>
        <v>2.541134915005848E-3</v>
      </c>
      <c r="Q521">
        <f t="shared" si="785"/>
        <v>-1.7081591858986007E-2</v>
      </c>
      <c r="R521">
        <f t="shared" si="786"/>
        <v>111655.25918470055</v>
      </c>
      <c r="S521">
        <f t="shared" si="828"/>
        <v>1740.8152994464015</v>
      </c>
      <c r="T521">
        <f t="shared" si="787"/>
        <v>107144.94212380472</v>
      </c>
      <c r="U521">
        <f t="shared" si="788"/>
        <v>2769.5017614494209</v>
      </c>
      <c r="V521" s="4">
        <v>3466213</v>
      </c>
      <c r="W521">
        <f t="shared" si="789"/>
        <v>11588</v>
      </c>
      <c r="X521">
        <f t="shared" si="790"/>
        <v>45783</v>
      </c>
      <c r="Y521" s="20">
        <f t="shared" si="791"/>
        <v>872222.69753397082</v>
      </c>
      <c r="Z521" s="4">
        <v>3018946</v>
      </c>
      <c r="AA521">
        <f t="shared" si="792"/>
        <v>10688</v>
      </c>
      <c r="AB521" s="17">
        <f t="shared" si="793"/>
        <v>0.87096378670324071</v>
      </c>
      <c r="AC521" s="16">
        <f t="shared" si="794"/>
        <v>5406</v>
      </c>
      <c r="AD521">
        <f t="shared" si="795"/>
        <v>447267</v>
      </c>
      <c r="AE521">
        <f t="shared" si="796"/>
        <v>900</v>
      </c>
      <c r="AF521" s="17">
        <f t="shared" si="797"/>
        <v>0.12903621329675932</v>
      </c>
      <c r="AG521" s="16">
        <f t="shared" si="798"/>
        <v>40377</v>
      </c>
      <c r="AH521" s="20">
        <f t="shared" si="799"/>
        <v>7.7666551605108727E-2</v>
      </c>
      <c r="AI521" s="20">
        <f t="shared" si="800"/>
        <v>112548.31404126824</v>
      </c>
      <c r="AJ521" s="4">
        <v>10153</v>
      </c>
      <c r="AK521">
        <f t="shared" si="801"/>
        <v>-184</v>
      </c>
      <c r="AL521">
        <f t="shared" si="802"/>
        <v>-1.7800135435813047E-2</v>
      </c>
      <c r="AM521" s="20">
        <f t="shared" si="803"/>
        <v>2554.8565676899848</v>
      </c>
      <c r="AN521" s="20">
        <f t="shared" si="804"/>
        <v>2.2881650057018196E-2</v>
      </c>
      <c r="AO521" s="4">
        <v>311</v>
      </c>
      <c r="AP521">
        <f t="shared" si="773"/>
        <v>1</v>
      </c>
      <c r="AQ521">
        <f t="shared" si="774"/>
        <v>3.225806451612856E-3</v>
      </c>
      <c r="AR521" s="20">
        <f t="shared" si="805"/>
        <v>78.258681429290377</v>
      </c>
      <c r="AS521" s="4">
        <v>423</v>
      </c>
      <c r="AT521">
        <f t="shared" si="806"/>
        <v>-19</v>
      </c>
      <c r="AU521">
        <f t="shared" si="807"/>
        <v>-4.2986425339366474E-2</v>
      </c>
      <c r="AV521" s="20">
        <f t="shared" si="808"/>
        <v>106.44187216909914</v>
      </c>
      <c r="AW521" s="30">
        <f t="shared" si="809"/>
        <v>9.5330818222384489E-4</v>
      </c>
      <c r="AX521" s="4">
        <v>119</v>
      </c>
      <c r="AY521">
        <f t="shared" si="810"/>
        <v>14</v>
      </c>
      <c r="AZ521">
        <f t="shared" si="811"/>
        <v>0.1333333333333333</v>
      </c>
      <c r="BA521" s="20">
        <f t="shared" si="812"/>
        <v>29.944640161046802</v>
      </c>
      <c r="BB521" s="30">
        <f t="shared" si="813"/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 t="shared" si="814"/>
        <v>-188</v>
      </c>
      <c r="BE521" s="30">
        <f t="shared" si="815"/>
        <v>-1.6794711452563837E-2</v>
      </c>
      <c r="BF521" s="20">
        <f t="shared" si="816"/>
        <v>2769.5017614494209</v>
      </c>
      <c r="BG521" s="20">
        <f t="shared" si="817"/>
        <v>2.4804042206987321E-2</v>
      </c>
      <c r="BH521" s="26">
        <v>80626</v>
      </c>
      <c r="BI521">
        <f t="shared" si="779"/>
        <v>196</v>
      </c>
      <c r="BJ521" s="4">
        <v>168472</v>
      </c>
      <c r="BK521">
        <f t="shared" si="780"/>
        <v>335</v>
      </c>
      <c r="BL521" s="4">
        <v>124853</v>
      </c>
      <c r="BM521">
        <f t="shared" si="818"/>
        <v>272</v>
      </c>
      <c r="BN521" s="4">
        <v>48520</v>
      </c>
      <c r="BO521">
        <f t="shared" si="819"/>
        <v>78</v>
      </c>
      <c r="BP521" s="4">
        <v>21247</v>
      </c>
      <c r="BQ521">
        <f t="shared" si="820"/>
        <v>19</v>
      </c>
      <c r="BR521" s="8">
        <v>33</v>
      </c>
      <c r="BS521" s="15">
        <f t="shared" si="821"/>
        <v>0</v>
      </c>
      <c r="BT521" s="8">
        <v>313</v>
      </c>
      <c r="BU521" s="15">
        <f t="shared" si="822"/>
        <v>0</v>
      </c>
      <c r="BV521" s="8">
        <v>1436</v>
      </c>
      <c r="BW521" s="15">
        <f t="shared" si="823"/>
        <v>2</v>
      </c>
      <c r="BX521" s="8">
        <v>3289</v>
      </c>
      <c r="BY521" s="15">
        <f t="shared" si="824"/>
        <v>2</v>
      </c>
      <c r="BZ521" s="13">
        <v>1847</v>
      </c>
      <c r="CA521" s="16">
        <f t="shared" si="825"/>
        <v>2</v>
      </c>
    </row>
    <row r="522" spans="1:79" x14ac:dyDescent="0.2">
      <c r="A522" s="1">
        <v>44419</v>
      </c>
      <c r="B522">
        <v>44420</v>
      </c>
      <c r="C522" s="4">
        <v>444695</v>
      </c>
      <c r="D522">
        <f t="shared" si="776"/>
        <v>977</v>
      </c>
      <c r="E522" s="4">
        <v>6924</v>
      </c>
      <c r="F522">
        <f t="shared" si="777"/>
        <v>6</v>
      </c>
      <c r="G522" s="4">
        <v>426779</v>
      </c>
      <c r="H522">
        <f t="shared" si="778"/>
        <v>985</v>
      </c>
      <c r="I522">
        <f t="shared" si="775"/>
        <v>10992</v>
      </c>
      <c r="J522">
        <f t="shared" si="829"/>
        <v>-14</v>
      </c>
      <c r="K522">
        <f t="shared" si="826"/>
        <v>1.55702222871856E-2</v>
      </c>
      <c r="L522">
        <f t="shared" si="781"/>
        <v>0.95971171252206566</v>
      </c>
      <c r="M522">
        <f t="shared" si="782"/>
        <v>2.4718065190748716E-2</v>
      </c>
      <c r="N522">
        <f t="shared" si="783"/>
        <v>2.1970114348036293E-3</v>
      </c>
      <c r="O522">
        <f t="shared" si="827"/>
        <v>8.6655112651646442E-4</v>
      </c>
      <c r="P522">
        <f t="shared" si="784"/>
        <v>2.3079861005344685E-3</v>
      </c>
      <c r="Q522">
        <f t="shared" si="785"/>
        <v>-1.2736535662299854E-3</v>
      </c>
      <c r="R522">
        <f t="shared" si="786"/>
        <v>111901.10719677906</v>
      </c>
      <c r="S522">
        <f t="shared" si="828"/>
        <v>1742.3251132360342</v>
      </c>
      <c r="T522">
        <f t="shared" si="787"/>
        <v>107392.80322093608</v>
      </c>
      <c r="U522">
        <f t="shared" si="788"/>
        <v>2765.9788626069449</v>
      </c>
      <c r="V522" s="4">
        <v>3477937</v>
      </c>
      <c r="W522">
        <f t="shared" si="789"/>
        <v>11724</v>
      </c>
      <c r="X522">
        <f t="shared" si="790"/>
        <v>136</v>
      </c>
      <c r="Y522" s="20">
        <f t="shared" si="791"/>
        <v>875172.87367891287</v>
      </c>
      <c r="Z522" s="4">
        <v>3029693</v>
      </c>
      <c r="AA522">
        <f t="shared" si="792"/>
        <v>10747</v>
      </c>
      <c r="AB522" s="17">
        <f t="shared" si="793"/>
        <v>0.87111784946075788</v>
      </c>
      <c r="AC522" s="16">
        <f t="shared" si="794"/>
        <v>59</v>
      </c>
      <c r="AD522">
        <f t="shared" si="795"/>
        <v>448244</v>
      </c>
      <c r="AE522">
        <f t="shared" si="796"/>
        <v>977</v>
      </c>
      <c r="AF522" s="17">
        <f t="shared" si="797"/>
        <v>0.1288821505392421</v>
      </c>
      <c r="AG522" s="16">
        <f t="shared" si="798"/>
        <v>77</v>
      </c>
      <c r="AH522" s="20">
        <f t="shared" si="799"/>
        <v>8.3333333333333329E-2</v>
      </c>
      <c r="AI522" s="20">
        <f t="shared" si="800"/>
        <v>112794.16205334675</v>
      </c>
      <c r="AJ522" s="4">
        <v>10150</v>
      </c>
      <c r="AK522">
        <f t="shared" si="801"/>
        <v>-3</v>
      </c>
      <c r="AL522">
        <f t="shared" si="802"/>
        <v>-2.9547916871863755E-4</v>
      </c>
      <c r="AM522" s="20">
        <f t="shared" si="803"/>
        <v>2554.1016607951683</v>
      </c>
      <c r="AN522" s="20">
        <f t="shared" si="804"/>
        <v>2.2824632613364215E-2</v>
      </c>
      <c r="AO522" s="4">
        <v>300</v>
      </c>
      <c r="AP522">
        <f t="shared" si="773"/>
        <v>-11</v>
      </c>
      <c r="AQ522">
        <f t="shared" si="774"/>
        <v>-3.5369774919614128E-2</v>
      </c>
      <c r="AR522" s="20">
        <f t="shared" si="805"/>
        <v>75.490689481630596</v>
      </c>
      <c r="AS522" s="4">
        <v>425</v>
      </c>
      <c r="AT522">
        <f t="shared" si="806"/>
        <v>2</v>
      </c>
      <c r="AU522">
        <f t="shared" si="807"/>
        <v>4.7281323877068626E-3</v>
      </c>
      <c r="AV522" s="20">
        <f t="shared" si="808"/>
        <v>106.94514343231</v>
      </c>
      <c r="AW522" s="30">
        <f t="shared" si="809"/>
        <v>9.5571121780096469E-4</v>
      </c>
      <c r="AX522" s="4">
        <v>117</v>
      </c>
      <c r="AY522">
        <f t="shared" si="810"/>
        <v>-2</v>
      </c>
      <c r="AZ522">
        <f t="shared" si="811"/>
        <v>-1.6806722689075682E-2</v>
      </c>
      <c r="BA522" s="20">
        <f t="shared" si="812"/>
        <v>29.441368897835932</v>
      </c>
      <c r="BB522" s="30">
        <f t="shared" si="813"/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 t="shared" si="814"/>
        <v>-14</v>
      </c>
      <c r="BE522" s="30">
        <f t="shared" si="815"/>
        <v>-1.2720334363074404E-3</v>
      </c>
      <c r="BF522" s="20">
        <f t="shared" si="816"/>
        <v>2765.9788626069449</v>
      </c>
      <c r="BG522" s="20">
        <f t="shared" si="817"/>
        <v>2.4718065190748716E-2</v>
      </c>
      <c r="BH522" s="26">
        <v>80880</v>
      </c>
      <c r="BI522">
        <f t="shared" si="779"/>
        <v>254</v>
      </c>
      <c r="BJ522" s="4">
        <v>168853</v>
      </c>
      <c r="BK522">
        <f t="shared" si="780"/>
        <v>381</v>
      </c>
      <c r="BL522" s="4">
        <v>125087</v>
      </c>
      <c r="BM522">
        <f t="shared" si="818"/>
        <v>234</v>
      </c>
      <c r="BN522" s="4">
        <v>48612</v>
      </c>
      <c r="BO522">
        <f t="shared" si="819"/>
        <v>92</v>
      </c>
      <c r="BP522" s="4">
        <v>21263</v>
      </c>
      <c r="BQ522">
        <f t="shared" si="820"/>
        <v>16</v>
      </c>
      <c r="BR522" s="8">
        <v>33</v>
      </c>
      <c r="BS522" s="15">
        <f t="shared" si="821"/>
        <v>0</v>
      </c>
      <c r="BT522" s="8">
        <v>313</v>
      </c>
      <c r="BU522" s="15">
        <f t="shared" si="822"/>
        <v>0</v>
      </c>
      <c r="BV522" s="8">
        <v>1438</v>
      </c>
      <c r="BW522" s="15">
        <f t="shared" si="823"/>
        <v>2</v>
      </c>
      <c r="BX522" s="8">
        <v>3293</v>
      </c>
      <c r="BY522" s="15">
        <f t="shared" si="824"/>
        <v>4</v>
      </c>
      <c r="BZ522" s="13">
        <v>1847</v>
      </c>
      <c r="CA522" s="16">
        <f t="shared" si="825"/>
        <v>0</v>
      </c>
    </row>
    <row r="523" spans="1:79" x14ac:dyDescent="0.2">
      <c r="A523" s="1">
        <v>44420</v>
      </c>
      <c r="B523">
        <v>44421</v>
      </c>
      <c r="C523" s="4">
        <v>445651</v>
      </c>
      <c r="D523">
        <f t="shared" si="776"/>
        <v>956</v>
      </c>
      <c r="E523" s="4">
        <v>6932</v>
      </c>
      <c r="F523">
        <f t="shared" si="777"/>
        <v>8</v>
      </c>
      <c r="G523" s="4">
        <v>427755</v>
      </c>
      <c r="H523">
        <f t="shared" si="778"/>
        <v>976</v>
      </c>
      <c r="I523">
        <f t="shared" si="775"/>
        <v>10964</v>
      </c>
      <c r="J523">
        <f t="shared" si="829"/>
        <v>-28</v>
      </c>
      <c r="K523">
        <f t="shared" si="826"/>
        <v>1.5554772680864623E-2</v>
      </c>
      <c r="L523">
        <f t="shared" si="781"/>
        <v>0.95984301617184753</v>
      </c>
      <c r="M523">
        <f t="shared" si="782"/>
        <v>2.4602211147287899E-2</v>
      </c>
      <c r="N523">
        <f t="shared" si="783"/>
        <v>2.1451763824158368E-3</v>
      </c>
      <c r="O523">
        <f t="shared" si="827"/>
        <v>1.1540680900173109E-3</v>
      </c>
      <c r="P523">
        <f t="shared" si="784"/>
        <v>2.2816799336068546E-3</v>
      </c>
      <c r="Q523">
        <f t="shared" si="785"/>
        <v>-2.553812477198103E-3</v>
      </c>
      <c r="R523">
        <f t="shared" si="786"/>
        <v>112141.67086059385</v>
      </c>
      <c r="S523">
        <f t="shared" si="828"/>
        <v>1744.3381982888777</v>
      </c>
      <c r="T523">
        <f t="shared" si="787"/>
        <v>107638.39959738299</v>
      </c>
      <c r="U523">
        <f t="shared" si="788"/>
        <v>2758.9330649219928</v>
      </c>
      <c r="V523" s="4">
        <v>3489290</v>
      </c>
      <c r="W523">
        <f t="shared" si="789"/>
        <v>11353</v>
      </c>
      <c r="X523">
        <f t="shared" si="790"/>
        <v>-371</v>
      </c>
      <c r="Y523" s="20">
        <f t="shared" si="791"/>
        <v>878029.69300452934</v>
      </c>
      <c r="Z523" s="4">
        <v>3040090</v>
      </c>
      <c r="AA523">
        <f t="shared" si="792"/>
        <v>10397</v>
      </c>
      <c r="AB523" s="17">
        <f t="shared" si="793"/>
        <v>0.87126320827446269</v>
      </c>
      <c r="AC523" s="16">
        <f t="shared" si="794"/>
        <v>-350</v>
      </c>
      <c r="AD523">
        <f t="shared" si="795"/>
        <v>449200</v>
      </c>
      <c r="AE523">
        <f t="shared" si="796"/>
        <v>956</v>
      </c>
      <c r="AF523" s="17">
        <f t="shared" si="797"/>
        <v>0.12873679172553729</v>
      </c>
      <c r="AG523" s="16">
        <f t="shared" si="798"/>
        <v>-21</v>
      </c>
      <c r="AH523" s="20">
        <f t="shared" si="799"/>
        <v>8.420681758125606E-2</v>
      </c>
      <c r="AI523" s="20">
        <f t="shared" si="800"/>
        <v>113034.72571716155</v>
      </c>
      <c r="AJ523" s="4">
        <v>10140</v>
      </c>
      <c r="AK523">
        <f t="shared" si="801"/>
        <v>-10</v>
      </c>
      <c r="AL523">
        <f t="shared" si="802"/>
        <v>-9.8522167487680168E-4</v>
      </c>
      <c r="AM523" s="20">
        <f t="shared" si="803"/>
        <v>2551.5853044791143</v>
      </c>
      <c r="AN523" s="20">
        <f t="shared" si="804"/>
        <v>2.2753230667046636E-2</v>
      </c>
      <c r="AO523" s="4">
        <v>295</v>
      </c>
      <c r="AP523">
        <f t="shared" si="773"/>
        <v>-5</v>
      </c>
      <c r="AQ523">
        <f t="shared" si="774"/>
        <v>-1.6666666666666718E-2</v>
      </c>
      <c r="AR523" s="20">
        <f t="shared" si="805"/>
        <v>74.232511323603418</v>
      </c>
      <c r="AS523" s="4">
        <v>411</v>
      </c>
      <c r="AT523">
        <f t="shared" si="806"/>
        <v>-14</v>
      </c>
      <c r="AU523">
        <f t="shared" si="807"/>
        <v>-3.2941176470588251E-2</v>
      </c>
      <c r="AV523" s="20">
        <f t="shared" si="808"/>
        <v>103.42224458983391</v>
      </c>
      <c r="AW523" s="30">
        <f t="shared" si="809"/>
        <v>9.2224633177082516E-4</v>
      </c>
      <c r="AX523" s="4">
        <v>118</v>
      </c>
      <c r="AY523">
        <f t="shared" si="810"/>
        <v>1</v>
      </c>
      <c r="AZ523">
        <f t="shared" si="811"/>
        <v>8.5470085470085166E-3</v>
      </c>
      <c r="BA523" s="20">
        <f t="shared" si="812"/>
        <v>29.693004529441367</v>
      </c>
      <c r="BB523" s="30">
        <f t="shared" si="813"/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 t="shared" si="814"/>
        <v>-28</v>
      </c>
      <c r="BE523" s="30">
        <f t="shared" si="815"/>
        <v>-2.5473071324599861E-3</v>
      </c>
      <c r="BF523" s="20">
        <f t="shared" si="816"/>
        <v>2758.9330649219928</v>
      </c>
      <c r="BG523" s="20">
        <f t="shared" si="817"/>
        <v>2.4602211147287899E-2</v>
      </c>
      <c r="BH523" s="26">
        <v>81118</v>
      </c>
      <c r="BI523">
        <f t="shared" si="779"/>
        <v>238</v>
      </c>
      <c r="BJ523" s="4">
        <v>169221</v>
      </c>
      <c r="BK523">
        <f t="shared" si="780"/>
        <v>368</v>
      </c>
      <c r="BL523" s="4">
        <v>125325</v>
      </c>
      <c r="BM523">
        <f t="shared" si="818"/>
        <v>238</v>
      </c>
      <c r="BN523" s="4">
        <v>48706</v>
      </c>
      <c r="BO523">
        <f t="shared" si="819"/>
        <v>94</v>
      </c>
      <c r="BP523" s="4">
        <v>21281</v>
      </c>
      <c r="BQ523">
        <f t="shared" si="820"/>
        <v>18</v>
      </c>
      <c r="BR523" s="8">
        <v>33</v>
      </c>
      <c r="BS523" s="15">
        <f t="shared" si="821"/>
        <v>0</v>
      </c>
      <c r="BT523" s="8">
        <v>313</v>
      </c>
      <c r="BU523" s="15">
        <f t="shared" si="822"/>
        <v>0</v>
      </c>
      <c r="BV523" s="8">
        <v>1440</v>
      </c>
      <c r="BW523" s="15">
        <f t="shared" si="823"/>
        <v>2</v>
      </c>
      <c r="BX523" s="8">
        <v>3297</v>
      </c>
      <c r="BY523" s="15">
        <f t="shared" si="824"/>
        <v>4</v>
      </c>
      <c r="BZ523" s="13">
        <v>1849</v>
      </c>
      <c r="CA523" s="16">
        <f t="shared" si="825"/>
        <v>2</v>
      </c>
    </row>
    <row r="524" spans="1:79" x14ac:dyDescent="0.2">
      <c r="A524" s="1">
        <v>44421</v>
      </c>
      <c r="B524">
        <v>44422</v>
      </c>
      <c r="C524" s="4">
        <v>446409</v>
      </c>
      <c r="D524">
        <f t="shared" si="776"/>
        <v>758</v>
      </c>
      <c r="E524" s="4">
        <v>6939</v>
      </c>
      <c r="F524">
        <f t="shared" si="777"/>
        <v>7</v>
      </c>
      <c r="G524" s="4">
        <v>428741</v>
      </c>
      <c r="H524">
        <f t="shared" si="778"/>
        <v>986</v>
      </c>
      <c r="I524">
        <f t="shared" si="775"/>
        <v>10729</v>
      </c>
      <c r="J524">
        <f t="shared" si="829"/>
        <v>-235</v>
      </c>
      <c r="K524">
        <f t="shared" si="826"/>
        <v>1.5544041450777202E-2</v>
      </c>
      <c r="L524">
        <f t="shared" si="781"/>
        <v>0.96042194489806432</v>
      </c>
      <c r="M524">
        <f t="shared" si="782"/>
        <v>2.4034013651158467E-2</v>
      </c>
      <c r="N524">
        <f t="shared" si="783"/>
        <v>1.697994440076253E-3</v>
      </c>
      <c r="O524">
        <f t="shared" si="827"/>
        <v>1.0087908920593746E-3</v>
      </c>
      <c r="P524">
        <f t="shared" si="784"/>
        <v>2.2997567295873268E-3</v>
      </c>
      <c r="Q524">
        <f t="shared" si="785"/>
        <v>-2.1903252866063937E-2</v>
      </c>
      <c r="R524">
        <f t="shared" si="786"/>
        <v>112332.41066935078</v>
      </c>
      <c r="S524">
        <f t="shared" si="828"/>
        <v>1746.0996477101157</v>
      </c>
      <c r="T524">
        <f t="shared" si="787"/>
        <v>107886.51233014594</v>
      </c>
      <c r="U524">
        <f t="shared" si="788"/>
        <v>2699.7986914947155</v>
      </c>
      <c r="V524" s="4">
        <v>3499216</v>
      </c>
      <c r="W524">
        <f t="shared" si="789"/>
        <v>9926</v>
      </c>
      <c r="X524">
        <f t="shared" si="790"/>
        <v>-1427</v>
      </c>
      <c r="Y524" s="20">
        <f t="shared" si="791"/>
        <v>880527.42828384496</v>
      </c>
      <c r="Z524" s="4">
        <v>3049258</v>
      </c>
      <c r="AA524">
        <f t="shared" si="792"/>
        <v>9168</v>
      </c>
      <c r="AB524" s="17">
        <f t="shared" si="793"/>
        <v>0.87141176766452833</v>
      </c>
      <c r="AC524" s="16">
        <f t="shared" si="794"/>
        <v>-1229</v>
      </c>
      <c r="AD524">
        <f t="shared" si="795"/>
        <v>449958</v>
      </c>
      <c r="AE524">
        <f t="shared" si="796"/>
        <v>758</v>
      </c>
      <c r="AF524" s="17">
        <f t="shared" si="797"/>
        <v>0.12858823233547173</v>
      </c>
      <c r="AG524" s="16">
        <f t="shared" si="798"/>
        <v>-198</v>
      </c>
      <c r="AH524" s="20">
        <f t="shared" si="799"/>
        <v>7.6365101752971995E-2</v>
      </c>
      <c r="AI524" s="20">
        <f t="shared" si="800"/>
        <v>113225.46552591847</v>
      </c>
      <c r="AJ524" s="4">
        <v>9896</v>
      </c>
      <c r="AK524">
        <f t="shared" si="801"/>
        <v>-244</v>
      </c>
      <c r="AL524">
        <f t="shared" si="802"/>
        <v>-2.4063116370808713E-2</v>
      </c>
      <c r="AM524" s="20">
        <f t="shared" si="803"/>
        <v>2490.186210367388</v>
      </c>
      <c r="AN524" s="20">
        <f t="shared" si="804"/>
        <v>2.2168011845639313E-2</v>
      </c>
      <c r="AO524" s="4">
        <v>312</v>
      </c>
      <c r="AP524">
        <f t="shared" si="773"/>
        <v>17</v>
      </c>
      <c r="AQ524">
        <f t="shared" si="774"/>
        <v>5.7627118644067776E-2</v>
      </c>
      <c r="AR524" s="20">
        <f t="shared" si="805"/>
        <v>78.510317060895815</v>
      </c>
      <c r="AS524" s="4">
        <v>398</v>
      </c>
      <c r="AT524">
        <f t="shared" si="806"/>
        <v>-13</v>
      </c>
      <c r="AU524">
        <f t="shared" si="807"/>
        <v>-3.1630170316301665E-2</v>
      </c>
      <c r="AV524" s="20">
        <f t="shared" si="808"/>
        <v>100.15098137896325</v>
      </c>
      <c r="AW524" s="30">
        <f t="shared" si="809"/>
        <v>8.9155908595032801E-4</v>
      </c>
      <c r="AX524" s="4">
        <v>123</v>
      </c>
      <c r="AY524">
        <f t="shared" si="810"/>
        <v>5</v>
      </c>
      <c r="AZ524">
        <f t="shared" si="811"/>
        <v>4.2372881355932313E-2</v>
      </c>
      <c r="BA524" s="20">
        <f t="shared" si="812"/>
        <v>30.951182687468545</v>
      </c>
      <c r="BB524" s="30">
        <f t="shared" si="813"/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 t="shared" si="814"/>
        <v>-235</v>
      </c>
      <c r="BE524" s="30">
        <f t="shared" si="815"/>
        <v>-2.1433783290769837E-2</v>
      </c>
      <c r="BF524" s="20">
        <f t="shared" si="816"/>
        <v>2699.7986914947155</v>
      </c>
      <c r="BG524" s="20">
        <f t="shared" si="817"/>
        <v>2.4034013651158467E-2</v>
      </c>
      <c r="BH524" s="26">
        <v>81298</v>
      </c>
      <c r="BI524">
        <f t="shared" si="779"/>
        <v>180</v>
      </c>
      <c r="BJ524" s="4">
        <v>169534</v>
      </c>
      <c r="BK524">
        <f t="shared" si="780"/>
        <v>313</v>
      </c>
      <c r="BL524" s="4">
        <v>125517</v>
      </c>
      <c r="BM524">
        <f t="shared" si="818"/>
        <v>192</v>
      </c>
      <c r="BN524" s="4">
        <v>48772</v>
      </c>
      <c r="BO524">
        <f t="shared" si="819"/>
        <v>66</v>
      </c>
      <c r="BP524" s="4">
        <v>21288</v>
      </c>
      <c r="BQ524">
        <f t="shared" si="820"/>
        <v>7</v>
      </c>
      <c r="BR524" s="8">
        <v>33</v>
      </c>
      <c r="BS524" s="15">
        <f t="shared" si="821"/>
        <v>0</v>
      </c>
      <c r="BT524" s="8">
        <v>313</v>
      </c>
      <c r="BU524" s="15">
        <f t="shared" si="822"/>
        <v>0</v>
      </c>
      <c r="BV524" s="8">
        <v>1442</v>
      </c>
      <c r="BW524" s="15">
        <f t="shared" si="823"/>
        <v>2</v>
      </c>
      <c r="BX524" s="8">
        <v>3298</v>
      </c>
      <c r="BY524" s="15">
        <f t="shared" si="824"/>
        <v>1</v>
      </c>
      <c r="BZ524" s="13">
        <v>1853</v>
      </c>
      <c r="CA524" s="16">
        <f t="shared" si="825"/>
        <v>4</v>
      </c>
    </row>
    <row r="525" spans="1:79" x14ac:dyDescent="0.2">
      <c r="A525" s="1">
        <v>44422</v>
      </c>
      <c r="B525">
        <v>44423</v>
      </c>
      <c r="C525" s="4">
        <v>447261</v>
      </c>
      <c r="D525">
        <f t="shared" si="776"/>
        <v>852</v>
      </c>
      <c r="E525" s="4">
        <v>6947</v>
      </c>
      <c r="F525">
        <f t="shared" si="777"/>
        <v>8</v>
      </c>
      <c r="G525" s="4">
        <v>429660</v>
      </c>
      <c r="H525">
        <f t="shared" si="778"/>
        <v>919</v>
      </c>
      <c r="I525">
        <f t="shared" si="775"/>
        <v>10654</v>
      </c>
      <c r="J525">
        <f t="shared" si="829"/>
        <v>-75</v>
      </c>
      <c r="K525">
        <f t="shared" si="826"/>
        <v>1.5532317818902162E-2</v>
      </c>
      <c r="L525">
        <f t="shared" si="781"/>
        <v>0.96064713891888631</v>
      </c>
      <c r="M525">
        <f t="shared" si="782"/>
        <v>2.3820543262211551E-2</v>
      </c>
      <c r="N525">
        <f t="shared" si="783"/>
        <v>1.9049279950632853E-3</v>
      </c>
      <c r="O525">
        <f t="shared" si="827"/>
        <v>1.1515762199510581E-3</v>
      </c>
      <c r="P525">
        <f t="shared" si="784"/>
        <v>2.1389005259973004E-3</v>
      </c>
      <c r="Q525">
        <f t="shared" si="785"/>
        <v>-7.0396095363243856E-3</v>
      </c>
      <c r="R525">
        <f t="shared" si="786"/>
        <v>112546.8042274786</v>
      </c>
      <c r="S525">
        <f t="shared" si="828"/>
        <v>1748.1127327629592</v>
      </c>
      <c r="T525">
        <f t="shared" si="787"/>
        <v>108117.76547559134</v>
      </c>
      <c r="U525">
        <f t="shared" si="788"/>
        <v>2680.9260191243079</v>
      </c>
      <c r="V525" s="4">
        <v>3511533</v>
      </c>
      <c r="W525">
        <f t="shared" si="789"/>
        <v>12317</v>
      </c>
      <c r="X525">
        <f t="shared" si="790"/>
        <v>2391</v>
      </c>
      <c r="Y525" s="20">
        <f t="shared" si="791"/>
        <v>883626.82435832906</v>
      </c>
      <c r="Z525" s="4">
        <v>3060723</v>
      </c>
      <c r="AA525">
        <f t="shared" si="792"/>
        <v>11465</v>
      </c>
      <c r="AB525" s="17">
        <f t="shared" si="793"/>
        <v>0.87162017272797954</v>
      </c>
      <c r="AC525" s="16">
        <f t="shared" si="794"/>
        <v>2297</v>
      </c>
      <c r="AD525">
        <f t="shared" si="795"/>
        <v>450810</v>
      </c>
      <c r="AE525">
        <f t="shared" si="796"/>
        <v>852</v>
      </c>
      <c r="AF525" s="17">
        <f t="shared" si="797"/>
        <v>0.12837982727202052</v>
      </c>
      <c r="AG525" s="16">
        <f t="shared" si="798"/>
        <v>94</v>
      </c>
      <c r="AH525" s="20">
        <f t="shared" si="799"/>
        <v>6.9172688154583092E-2</v>
      </c>
      <c r="AI525" s="20">
        <f t="shared" si="800"/>
        <v>113439.8590840463</v>
      </c>
      <c r="AJ525" s="4">
        <v>9876</v>
      </c>
      <c r="AK525">
        <f t="shared" si="801"/>
        <v>-20</v>
      </c>
      <c r="AL525">
        <f t="shared" si="802"/>
        <v>-2.0210185933710045E-3</v>
      </c>
      <c r="AM525" s="20">
        <f t="shared" si="803"/>
        <v>2485.1534977352794</v>
      </c>
      <c r="AN525" s="20">
        <f t="shared" si="804"/>
        <v>2.2081066759677234E-2</v>
      </c>
      <c r="AO525" s="4">
        <v>309</v>
      </c>
      <c r="AP525">
        <f t="shared" si="773"/>
        <v>-3</v>
      </c>
      <c r="AQ525">
        <f t="shared" si="774"/>
        <v>-9.6153846153845812E-3</v>
      </c>
      <c r="AR525" s="20">
        <f t="shared" si="805"/>
        <v>77.755410166079514</v>
      </c>
      <c r="AS525" s="4">
        <v>352</v>
      </c>
      <c r="AT525">
        <f t="shared" si="806"/>
        <v>-46</v>
      </c>
      <c r="AU525">
        <f t="shared" si="807"/>
        <v>-0.11557788944723613</v>
      </c>
      <c r="AV525" s="20">
        <f t="shared" si="808"/>
        <v>88.575742325113225</v>
      </c>
      <c r="AW525" s="30">
        <f t="shared" si="809"/>
        <v>7.8701250500267186E-4</v>
      </c>
      <c r="AX525" s="4">
        <v>117</v>
      </c>
      <c r="AY525">
        <f t="shared" si="810"/>
        <v>-6</v>
      </c>
      <c r="AZ525">
        <f t="shared" si="811"/>
        <v>-4.8780487804878092E-2</v>
      </c>
      <c r="BA525" s="20">
        <f t="shared" si="812"/>
        <v>29.441368897835932</v>
      </c>
      <c r="BB525" s="30">
        <f t="shared" si="813"/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 t="shared" si="814"/>
        <v>-75</v>
      </c>
      <c r="BE525" s="30">
        <f t="shared" si="815"/>
        <v>-6.9903998508714649E-3</v>
      </c>
      <c r="BF525" s="20">
        <f t="shared" si="816"/>
        <v>2680.9260191243079</v>
      </c>
      <c r="BG525" s="20">
        <f t="shared" si="817"/>
        <v>2.3820543262211551E-2</v>
      </c>
      <c r="BH525" s="26">
        <v>81519</v>
      </c>
      <c r="BI525">
        <f t="shared" si="779"/>
        <v>221</v>
      </c>
      <c r="BJ525" s="4">
        <v>169825</v>
      </c>
      <c r="BK525">
        <f t="shared" si="780"/>
        <v>291</v>
      </c>
      <c r="BL525" s="4">
        <v>125742</v>
      </c>
      <c r="BM525">
        <f t="shared" si="818"/>
        <v>225</v>
      </c>
      <c r="BN525" s="4">
        <v>48872</v>
      </c>
      <c r="BO525">
        <f t="shared" si="819"/>
        <v>100</v>
      </c>
      <c r="BP525" s="4">
        <v>21303</v>
      </c>
      <c r="BQ525">
        <f t="shared" si="820"/>
        <v>15</v>
      </c>
      <c r="BR525" s="8">
        <v>33</v>
      </c>
      <c r="BS525" s="15">
        <f t="shared" si="821"/>
        <v>0</v>
      </c>
      <c r="BT525" s="8">
        <v>314</v>
      </c>
      <c r="BU525" s="15">
        <f t="shared" si="822"/>
        <v>1</v>
      </c>
      <c r="BV525" s="8">
        <v>1443</v>
      </c>
      <c r="BW525" s="15">
        <f t="shared" si="823"/>
        <v>1</v>
      </c>
      <c r="BX525" s="8">
        <v>3304</v>
      </c>
      <c r="BY525" s="15">
        <f t="shared" si="824"/>
        <v>6</v>
      </c>
      <c r="BZ525" s="13">
        <v>1853</v>
      </c>
      <c r="CA525" s="16">
        <f t="shared" si="825"/>
        <v>0</v>
      </c>
    </row>
    <row r="526" spans="1:79" x14ac:dyDescent="0.2">
      <c r="A526" s="1">
        <v>44423</v>
      </c>
      <c r="B526">
        <v>44424</v>
      </c>
      <c r="C526" s="4">
        <v>447824</v>
      </c>
      <c r="D526">
        <f t="shared" si="776"/>
        <v>563</v>
      </c>
      <c r="E526" s="4">
        <v>6951</v>
      </c>
      <c r="F526">
        <f t="shared" si="777"/>
        <v>4</v>
      </c>
      <c r="G526" s="4">
        <v>430318</v>
      </c>
      <c r="H526">
        <f t="shared" si="778"/>
        <v>658</v>
      </c>
      <c r="I526">
        <f t="shared" si="775"/>
        <v>10555</v>
      </c>
      <c r="J526">
        <f t="shared" si="829"/>
        <v>-99</v>
      </c>
      <c r="K526">
        <f t="shared" si="826"/>
        <v>1.552172281967916E-2</v>
      </c>
      <c r="L526">
        <f t="shared" si="781"/>
        <v>0.96090874986601882</v>
      </c>
      <c r="M526">
        <f t="shared" si="782"/>
        <v>2.3569527314302046E-2</v>
      </c>
      <c r="N526">
        <f t="shared" si="783"/>
        <v>1.2571903247704456E-3</v>
      </c>
      <c r="O526">
        <f t="shared" si="827"/>
        <v>5.7545676881024313E-4</v>
      </c>
      <c r="P526">
        <f t="shared" si="784"/>
        <v>1.5291017340664345E-3</v>
      </c>
      <c r="Q526">
        <f t="shared" si="785"/>
        <v>-9.3794410232117473E-3</v>
      </c>
      <c r="R526">
        <f t="shared" si="786"/>
        <v>112688.47508807246</v>
      </c>
      <c r="S526">
        <f t="shared" si="828"/>
        <v>1749.119275289381</v>
      </c>
      <c r="T526">
        <f t="shared" si="787"/>
        <v>108283.34172118771</v>
      </c>
      <c r="U526">
        <f t="shared" si="788"/>
        <v>2656.0140915953698</v>
      </c>
      <c r="V526" s="4">
        <v>3519764</v>
      </c>
      <c r="W526">
        <f t="shared" si="789"/>
        <v>8231</v>
      </c>
      <c r="X526">
        <f t="shared" si="790"/>
        <v>-4086</v>
      </c>
      <c r="Y526" s="20">
        <f t="shared" si="791"/>
        <v>885698.03724207345</v>
      </c>
      <c r="Z526" s="4">
        <v>3068391</v>
      </c>
      <c r="AA526">
        <f t="shared" si="792"/>
        <v>7668</v>
      </c>
      <c r="AB526" s="17">
        <f t="shared" si="793"/>
        <v>0.87176043621106414</v>
      </c>
      <c r="AC526" s="16">
        <f t="shared" si="794"/>
        <v>-3797</v>
      </c>
      <c r="AD526">
        <f t="shared" si="795"/>
        <v>451373</v>
      </c>
      <c r="AE526">
        <f t="shared" si="796"/>
        <v>563</v>
      </c>
      <c r="AF526" s="17">
        <f t="shared" si="797"/>
        <v>0.12823956378893586</v>
      </c>
      <c r="AG526" s="16">
        <f t="shared" si="798"/>
        <v>-289</v>
      </c>
      <c r="AH526" s="20">
        <f t="shared" si="799"/>
        <v>6.8399951403231685E-2</v>
      </c>
      <c r="AI526" s="20">
        <f t="shared" si="800"/>
        <v>113581.52994464016</v>
      </c>
      <c r="AJ526" s="4">
        <v>9789</v>
      </c>
      <c r="AK526">
        <f t="shared" si="801"/>
        <v>-87</v>
      </c>
      <c r="AL526">
        <f t="shared" si="802"/>
        <v>-8.809234507897945E-3</v>
      </c>
      <c r="AM526" s="20">
        <f t="shared" si="803"/>
        <v>2463.2611977856063</v>
      </c>
      <c r="AN526" s="20">
        <f t="shared" si="804"/>
        <v>2.1859033906177428E-2</v>
      </c>
      <c r="AO526" s="4">
        <v>308</v>
      </c>
      <c r="AP526">
        <f t="shared" si="773"/>
        <v>-1</v>
      </c>
      <c r="AQ526">
        <f t="shared" si="774"/>
        <v>-3.2362459546925182E-3</v>
      </c>
      <c r="AR526" s="20">
        <f t="shared" si="805"/>
        <v>77.503774534474076</v>
      </c>
      <c r="AS526" s="4">
        <v>338</v>
      </c>
      <c r="AT526">
        <f t="shared" si="806"/>
        <v>-14</v>
      </c>
      <c r="AU526">
        <f t="shared" si="807"/>
        <v>-3.9772727272727293E-2</v>
      </c>
      <c r="AV526" s="20">
        <f t="shared" si="808"/>
        <v>85.052843482637144</v>
      </c>
      <c r="AW526" s="30">
        <f t="shared" si="809"/>
        <v>7.5476079888527634E-4</v>
      </c>
      <c r="AX526" s="4">
        <v>120</v>
      </c>
      <c r="AY526">
        <f t="shared" si="810"/>
        <v>3</v>
      </c>
      <c r="AZ526">
        <f t="shared" si="811"/>
        <v>2.564102564102555E-2</v>
      </c>
      <c r="BA526" s="20">
        <f t="shared" si="812"/>
        <v>30.196275792652237</v>
      </c>
      <c r="BB526" s="30">
        <f t="shared" si="813"/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 t="shared" si="814"/>
        <v>-99</v>
      </c>
      <c r="BE526" s="30">
        <f t="shared" si="815"/>
        <v>-9.2922845879481741E-3</v>
      </c>
      <c r="BF526" s="20">
        <f t="shared" si="816"/>
        <v>2656.0140915953698</v>
      </c>
      <c r="BG526" s="20">
        <f t="shared" si="817"/>
        <v>2.3569527314302046E-2</v>
      </c>
      <c r="BH526" s="26">
        <v>81672</v>
      </c>
      <c r="BI526">
        <f t="shared" si="779"/>
        <v>153</v>
      </c>
      <c r="BJ526" s="4">
        <v>170015</v>
      </c>
      <c r="BK526">
        <f t="shared" si="780"/>
        <v>190</v>
      </c>
      <c r="BL526" s="4">
        <v>125901</v>
      </c>
      <c r="BM526">
        <f t="shared" si="818"/>
        <v>159</v>
      </c>
      <c r="BN526" s="4">
        <v>48925</v>
      </c>
      <c r="BO526">
        <f t="shared" si="819"/>
        <v>53</v>
      </c>
      <c r="BP526" s="4">
        <v>21311</v>
      </c>
      <c r="BQ526">
        <f t="shared" si="820"/>
        <v>8</v>
      </c>
      <c r="BR526" s="8">
        <v>33</v>
      </c>
      <c r="BS526" s="15">
        <f t="shared" si="821"/>
        <v>0</v>
      </c>
      <c r="BT526" s="8">
        <v>314</v>
      </c>
      <c r="BU526" s="15">
        <f t="shared" si="822"/>
        <v>0</v>
      </c>
      <c r="BV526" s="8">
        <v>1443</v>
      </c>
      <c r="BW526" s="15">
        <f t="shared" si="823"/>
        <v>0</v>
      </c>
      <c r="BX526" s="8">
        <v>3307</v>
      </c>
      <c r="BY526" s="15">
        <f t="shared" si="824"/>
        <v>3</v>
      </c>
      <c r="BZ526" s="13">
        <v>1854</v>
      </c>
      <c r="CA526" s="16">
        <f t="shared" si="825"/>
        <v>1</v>
      </c>
    </row>
    <row r="527" spans="1:79" x14ac:dyDescent="0.2">
      <c r="A527" s="1">
        <v>44424</v>
      </c>
      <c r="B527">
        <v>44425</v>
      </c>
      <c r="C527" s="4">
        <v>448268</v>
      </c>
      <c r="D527">
        <f t="shared" si="776"/>
        <v>444</v>
      </c>
      <c r="E527" s="4">
        <v>6962</v>
      </c>
      <c r="F527">
        <f t="shared" si="777"/>
        <v>11</v>
      </c>
      <c r="G527" s="4">
        <v>430909</v>
      </c>
      <c r="H527">
        <f t="shared" si="778"/>
        <v>591</v>
      </c>
      <c r="I527">
        <f t="shared" si="775"/>
        <v>10397</v>
      </c>
      <c r="J527">
        <f t="shared" si="829"/>
        <v>-158</v>
      </c>
      <c r="K527">
        <f t="shared" si="826"/>
        <v>1.5530887772493241E-2</v>
      </c>
      <c r="L527">
        <f t="shared" si="781"/>
        <v>0.96127539775312987</v>
      </c>
      <c r="M527">
        <f t="shared" si="782"/>
        <v>2.3193714474376934E-2</v>
      </c>
      <c r="N527">
        <f t="shared" si="783"/>
        <v>9.9047890993780516E-4</v>
      </c>
      <c r="O527">
        <f t="shared" si="827"/>
        <v>1.5800057454754381E-3</v>
      </c>
      <c r="P527">
        <f t="shared" si="784"/>
        <v>1.3715192766918306E-3</v>
      </c>
      <c r="Q527">
        <f t="shared" si="785"/>
        <v>-1.5196691353274984E-2</v>
      </c>
      <c r="R527">
        <f t="shared" si="786"/>
        <v>112800.20130850527</v>
      </c>
      <c r="S527">
        <f t="shared" si="828"/>
        <v>1751.8872672370408</v>
      </c>
      <c r="T527">
        <f t="shared" si="787"/>
        <v>108432.05837946653</v>
      </c>
      <c r="U527">
        <f t="shared" si="788"/>
        <v>2616.2556618017111</v>
      </c>
      <c r="V527" s="4">
        <v>3525245</v>
      </c>
      <c r="W527">
        <f t="shared" si="789"/>
        <v>5481</v>
      </c>
      <c r="X527">
        <f t="shared" si="790"/>
        <v>-2750</v>
      </c>
      <c r="Y527" s="20">
        <f t="shared" si="791"/>
        <v>887077.25213890278</v>
      </c>
      <c r="Z527" s="4">
        <v>3073428</v>
      </c>
      <c r="AA527">
        <f t="shared" si="792"/>
        <v>5037</v>
      </c>
      <c r="AB527" s="17">
        <f t="shared" si="793"/>
        <v>0.8718338725393554</v>
      </c>
      <c r="AC527" s="16">
        <f t="shared" si="794"/>
        <v>-2631</v>
      </c>
      <c r="AD527">
        <f t="shared" si="795"/>
        <v>451817</v>
      </c>
      <c r="AE527">
        <f t="shared" si="796"/>
        <v>444</v>
      </c>
      <c r="AF527" s="17">
        <f t="shared" si="797"/>
        <v>0.12816612746064457</v>
      </c>
      <c r="AG527" s="16">
        <f t="shared" si="798"/>
        <v>-119</v>
      </c>
      <c r="AH527" s="20">
        <f t="shared" si="799"/>
        <v>8.1007115489874104E-2</v>
      </c>
      <c r="AI527" s="20">
        <f t="shared" si="800"/>
        <v>113693.25616507296</v>
      </c>
      <c r="AJ527" s="4">
        <v>9635</v>
      </c>
      <c r="AK527">
        <f t="shared" si="801"/>
        <v>-154</v>
      </c>
      <c r="AL527">
        <f t="shared" si="802"/>
        <v>-1.5731944018796629E-2</v>
      </c>
      <c r="AM527" s="20">
        <f t="shared" si="803"/>
        <v>2424.5093105183691</v>
      </c>
      <c r="AN527" s="20">
        <f t="shared" si="804"/>
        <v>2.1493838507321512E-2</v>
      </c>
      <c r="AO527" s="4">
        <v>302</v>
      </c>
      <c r="AP527">
        <f t="shared" si="773"/>
        <v>-6</v>
      </c>
      <c r="AQ527">
        <f t="shared" si="774"/>
        <v>-1.9480519480519431E-2</v>
      </c>
      <c r="AR527" s="20">
        <f t="shared" si="805"/>
        <v>75.993960744841459</v>
      </c>
      <c r="AS527" s="4">
        <v>344</v>
      </c>
      <c r="AT527">
        <f t="shared" si="806"/>
        <v>6</v>
      </c>
      <c r="AU527">
        <f t="shared" si="807"/>
        <v>1.7751479289940919E-2</v>
      </c>
      <c r="AV527" s="20">
        <f t="shared" si="808"/>
        <v>86.562657272269746</v>
      </c>
      <c r="AW527" s="30">
        <f t="shared" si="809"/>
        <v>7.6739807436622734E-4</v>
      </c>
      <c r="AX527" s="4">
        <v>116</v>
      </c>
      <c r="AY527">
        <f t="shared" si="810"/>
        <v>-4</v>
      </c>
      <c r="AZ527">
        <f t="shared" si="811"/>
        <v>-3.3333333333333326E-2</v>
      </c>
      <c r="BA527" s="20">
        <f t="shared" si="812"/>
        <v>29.189733266230498</v>
      </c>
      <c r="BB527" s="30">
        <f t="shared" si="813"/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 t="shared" si="814"/>
        <v>-158</v>
      </c>
      <c r="BE527" s="30">
        <f t="shared" si="815"/>
        <v>-1.4969208905731834E-2</v>
      </c>
      <c r="BF527" s="20">
        <f t="shared" si="816"/>
        <v>2616.2556618017111</v>
      </c>
      <c r="BG527" s="20">
        <f t="shared" si="817"/>
        <v>2.3193714474376934E-2</v>
      </c>
      <c r="BH527" s="26">
        <v>81797</v>
      </c>
      <c r="BI527">
        <f t="shared" si="779"/>
        <v>125</v>
      </c>
      <c r="BJ527" s="4">
        <v>170167</v>
      </c>
      <c r="BK527">
        <f t="shared" si="780"/>
        <v>152</v>
      </c>
      <c r="BL527" s="4">
        <v>126021</v>
      </c>
      <c r="BM527">
        <f t="shared" si="818"/>
        <v>120</v>
      </c>
      <c r="BN527" s="4">
        <v>48963</v>
      </c>
      <c r="BO527">
        <f t="shared" si="819"/>
        <v>38</v>
      </c>
      <c r="BP527" s="4">
        <v>21320</v>
      </c>
      <c r="BQ527">
        <f t="shared" si="820"/>
        <v>9</v>
      </c>
      <c r="BR527" s="8">
        <v>33</v>
      </c>
      <c r="BS527" s="15">
        <f t="shared" si="821"/>
        <v>0</v>
      </c>
      <c r="BT527" s="8">
        <v>314</v>
      </c>
      <c r="BU527" s="15">
        <f t="shared" si="822"/>
        <v>0</v>
      </c>
      <c r="BV527" s="8">
        <v>1446</v>
      </c>
      <c r="BW527" s="15">
        <f t="shared" si="823"/>
        <v>3</v>
      </c>
      <c r="BX527" s="8">
        <v>3311</v>
      </c>
      <c r="BY527" s="15">
        <f t="shared" si="824"/>
        <v>4</v>
      </c>
      <c r="BZ527" s="13">
        <v>1858</v>
      </c>
      <c r="CA527" s="16">
        <f t="shared" si="825"/>
        <v>4</v>
      </c>
    </row>
    <row r="528" spans="1:79" x14ac:dyDescent="0.2">
      <c r="A528" s="1">
        <v>44425</v>
      </c>
      <c r="B528">
        <v>44426</v>
      </c>
      <c r="C528" s="4">
        <v>448924</v>
      </c>
      <c r="D528">
        <f t="shared" si="776"/>
        <v>656</v>
      </c>
      <c r="E528" s="4">
        <v>6970</v>
      </c>
      <c r="F528">
        <f t="shared" si="777"/>
        <v>8</v>
      </c>
      <c r="G528" s="4">
        <v>431990</v>
      </c>
      <c r="H528">
        <f t="shared" si="778"/>
        <v>1081</v>
      </c>
      <c r="I528">
        <f t="shared" si="775"/>
        <v>9964</v>
      </c>
      <c r="J528">
        <f t="shared" si="829"/>
        <v>-433</v>
      </c>
      <c r="K528">
        <f t="shared" si="826"/>
        <v>1.5526013311830065E-2</v>
      </c>
      <c r="L528">
        <f t="shared" si="781"/>
        <v>0.96227869305272162</v>
      </c>
      <c r="M528">
        <f t="shared" si="782"/>
        <v>2.2195293635448317E-2</v>
      </c>
      <c r="N528">
        <f t="shared" si="783"/>
        <v>1.4612718411134179E-3</v>
      </c>
      <c r="O528">
        <f t="shared" si="827"/>
        <v>1.1477761836441894E-3</v>
      </c>
      <c r="P528">
        <f t="shared" si="784"/>
        <v>2.5023727401097249E-3</v>
      </c>
      <c r="Q528">
        <f t="shared" si="785"/>
        <v>-4.3456443195503812E-2</v>
      </c>
      <c r="R528">
        <f t="shared" si="786"/>
        <v>112965.27428283845</v>
      </c>
      <c r="S528">
        <f t="shared" si="828"/>
        <v>1753.9003522898843</v>
      </c>
      <c r="T528">
        <f t="shared" si="787"/>
        <v>108704.076497232</v>
      </c>
      <c r="U528">
        <f t="shared" si="788"/>
        <v>2507.2974333165575</v>
      </c>
      <c r="V528" s="4">
        <v>3535532</v>
      </c>
      <c r="W528">
        <f t="shared" si="789"/>
        <v>10287</v>
      </c>
      <c r="X528">
        <f t="shared" si="790"/>
        <v>4806</v>
      </c>
      <c r="Y528" s="20">
        <f t="shared" si="791"/>
        <v>889665.82788122795</v>
      </c>
      <c r="Z528" s="4">
        <v>3083059</v>
      </c>
      <c r="AA528">
        <f t="shared" si="792"/>
        <v>9631</v>
      </c>
      <c r="AB528" s="17">
        <f t="shared" si="793"/>
        <v>0.87202124036778628</v>
      </c>
      <c r="AC528" s="16">
        <f t="shared" si="794"/>
        <v>4594</v>
      </c>
      <c r="AD528">
        <f t="shared" si="795"/>
        <v>452473</v>
      </c>
      <c r="AE528">
        <f t="shared" si="796"/>
        <v>656</v>
      </c>
      <c r="AF528" s="17">
        <f t="shared" si="797"/>
        <v>0.12797875963221378</v>
      </c>
      <c r="AG528" s="16">
        <f t="shared" si="798"/>
        <v>212</v>
      </c>
      <c r="AH528" s="20">
        <f t="shared" si="799"/>
        <v>6.3769806551958783E-2</v>
      </c>
      <c r="AI528" s="20">
        <f t="shared" si="800"/>
        <v>113858.32913940614</v>
      </c>
      <c r="AJ528" s="4">
        <v>9772</v>
      </c>
      <c r="AK528">
        <f t="shared" si="801"/>
        <v>137</v>
      </c>
      <c r="AL528">
        <f t="shared" si="802"/>
        <v>1.4218993253762413E-2</v>
      </c>
      <c r="AM528" s="20">
        <f t="shared" si="803"/>
        <v>2458.9833920483138</v>
      </c>
      <c r="AN528" s="20">
        <f t="shared" si="804"/>
        <v>2.1767604316098046E-2</v>
      </c>
      <c r="AO528" s="4">
        <v>279</v>
      </c>
      <c r="AP528">
        <f t="shared" si="773"/>
        <v>-23</v>
      </c>
      <c r="AQ528">
        <f t="shared" si="774"/>
        <v>-7.6158940397350938E-2</v>
      </c>
      <c r="AR528" s="20">
        <f t="shared" si="805"/>
        <v>70.20634121791646</v>
      </c>
      <c r="AS528" s="4">
        <v>346</v>
      </c>
      <c r="AT528">
        <f t="shared" si="806"/>
        <v>2</v>
      </c>
      <c r="AU528">
        <f t="shared" si="807"/>
        <v>5.8139534883721034E-3</v>
      </c>
      <c r="AV528" s="20">
        <f t="shared" si="808"/>
        <v>87.065928535480623</v>
      </c>
      <c r="AW528" s="30">
        <f t="shared" si="809"/>
        <v>7.707317942457966E-4</v>
      </c>
      <c r="AX528" s="4">
        <v>112</v>
      </c>
      <c r="AY528">
        <f t="shared" si="810"/>
        <v>-4</v>
      </c>
      <c r="AZ528">
        <f t="shared" si="811"/>
        <v>-3.4482758620689613E-2</v>
      </c>
      <c r="BA528" s="20">
        <f t="shared" si="812"/>
        <v>28.183190739808754</v>
      </c>
      <c r="BB528" s="30">
        <f t="shared" si="813"/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 t="shared" si="814"/>
        <v>112</v>
      </c>
      <c r="BE528" s="30">
        <f t="shared" si="815"/>
        <v>1.0772338174473317E-2</v>
      </c>
      <c r="BF528" s="20">
        <f t="shared" si="816"/>
        <v>2644.4388525415197</v>
      </c>
      <c r="BG528" s="20">
        <f t="shared" si="817"/>
        <v>2.3409307588812361E-2</v>
      </c>
      <c r="BH528" s="26">
        <v>81932</v>
      </c>
      <c r="BI528">
        <f t="shared" si="779"/>
        <v>135</v>
      </c>
      <c r="BJ528" s="4">
        <v>170393</v>
      </c>
      <c r="BK528">
        <f t="shared" si="780"/>
        <v>226</v>
      </c>
      <c r="BL528" s="4">
        <v>126228</v>
      </c>
      <c r="BM528">
        <f t="shared" si="818"/>
        <v>207</v>
      </c>
      <c r="BN528" s="4">
        <v>49043</v>
      </c>
      <c r="BO528">
        <f t="shared" si="819"/>
        <v>80</v>
      </c>
      <c r="BP528" s="4">
        <v>21328</v>
      </c>
      <c r="BQ528">
        <f t="shared" si="820"/>
        <v>8</v>
      </c>
      <c r="BR528" s="8">
        <v>33</v>
      </c>
      <c r="BS528" s="15">
        <f t="shared" si="821"/>
        <v>0</v>
      </c>
      <c r="BT528" s="8">
        <v>314</v>
      </c>
      <c r="BU528" s="15">
        <f t="shared" si="822"/>
        <v>0</v>
      </c>
      <c r="BV528" s="8">
        <v>1452</v>
      </c>
      <c r="BW528" s="15">
        <f t="shared" si="823"/>
        <v>6</v>
      </c>
      <c r="BX528" s="8">
        <v>3312</v>
      </c>
      <c r="BY528" s="15">
        <f t="shared" si="824"/>
        <v>1</v>
      </c>
      <c r="BZ528" s="13">
        <v>1859</v>
      </c>
      <c r="CA528" s="16">
        <f t="shared" si="825"/>
        <v>1</v>
      </c>
    </row>
    <row r="529" spans="1:79" x14ac:dyDescent="0.2">
      <c r="A529" s="1">
        <v>44426</v>
      </c>
      <c r="B529">
        <v>44427</v>
      </c>
      <c r="C529" s="4">
        <v>449762</v>
      </c>
      <c r="D529">
        <f t="shared" si="776"/>
        <v>838</v>
      </c>
      <c r="E529" s="4">
        <v>6981</v>
      </c>
      <c r="F529">
        <f t="shared" si="777"/>
        <v>11</v>
      </c>
      <c r="G529" s="4">
        <v>432938</v>
      </c>
      <c r="H529">
        <f t="shared" si="778"/>
        <v>948</v>
      </c>
      <c r="I529">
        <f t="shared" si="775"/>
        <v>9843</v>
      </c>
      <c r="J529">
        <f t="shared" si="829"/>
        <v>-121</v>
      </c>
      <c r="K529">
        <f t="shared" si="826"/>
        <v>1.5521542504702487E-2</v>
      </c>
      <c r="L529">
        <f t="shared" si="781"/>
        <v>0.96259354947727904</v>
      </c>
      <c r="M529">
        <f t="shared" si="782"/>
        <v>2.1884908018018418E-2</v>
      </c>
      <c r="N529">
        <f t="shared" si="783"/>
        <v>1.8632076520470827E-3</v>
      </c>
      <c r="O529">
        <f t="shared" si="827"/>
        <v>1.5757054863200115E-3</v>
      </c>
      <c r="P529">
        <f t="shared" si="784"/>
        <v>2.1896899787036479E-3</v>
      </c>
      <c r="Q529">
        <f t="shared" si="785"/>
        <v>-1.2293000101595042E-2</v>
      </c>
      <c r="R529">
        <f t="shared" si="786"/>
        <v>113176.14494212379</v>
      </c>
      <c r="S529">
        <f t="shared" si="828"/>
        <v>1756.668344237544</v>
      </c>
      <c r="T529">
        <f t="shared" si="787"/>
        <v>108942.62707599395</v>
      </c>
      <c r="U529">
        <f t="shared" si="788"/>
        <v>2476.8495218922999</v>
      </c>
      <c r="V529" s="4">
        <v>3547018</v>
      </c>
      <c r="W529">
        <f t="shared" si="789"/>
        <v>11486</v>
      </c>
      <c r="X529">
        <f t="shared" si="790"/>
        <v>1199</v>
      </c>
      <c r="Y529" s="20">
        <f t="shared" si="791"/>
        <v>892556.114745848</v>
      </c>
      <c r="Z529" s="4">
        <v>3093707</v>
      </c>
      <c r="AA529">
        <f t="shared" si="792"/>
        <v>10648</v>
      </c>
      <c r="AB529" s="17">
        <f t="shared" si="793"/>
        <v>0.87219940806615581</v>
      </c>
      <c r="AC529" s="16">
        <f t="shared" si="794"/>
        <v>1017</v>
      </c>
      <c r="AD529">
        <f t="shared" si="795"/>
        <v>453311</v>
      </c>
      <c r="AE529">
        <f t="shared" si="796"/>
        <v>838</v>
      </c>
      <c r="AF529" s="17">
        <f t="shared" si="797"/>
        <v>0.12780059193384416</v>
      </c>
      <c r="AG529" s="16">
        <f t="shared" si="798"/>
        <v>182</v>
      </c>
      <c r="AH529" s="20">
        <f t="shared" si="799"/>
        <v>7.295838411979802E-2</v>
      </c>
      <c r="AI529" s="20">
        <f t="shared" si="800"/>
        <v>114069.19979869149</v>
      </c>
      <c r="AJ529" s="4">
        <v>9118</v>
      </c>
      <c r="AK529">
        <f t="shared" si="801"/>
        <v>-654</v>
      </c>
      <c r="AL529">
        <f t="shared" si="802"/>
        <v>-6.692591076545229E-2</v>
      </c>
      <c r="AM529" s="20">
        <f t="shared" si="803"/>
        <v>2294.413688978359</v>
      </c>
      <c r="AN529" s="20">
        <f t="shared" si="804"/>
        <v>2.0272944357237827E-2</v>
      </c>
      <c r="AO529" s="4">
        <v>281</v>
      </c>
      <c r="AP529">
        <f t="shared" si="773"/>
        <v>2</v>
      </c>
      <c r="AQ529">
        <f t="shared" si="774"/>
        <v>7.1684587813620748E-3</v>
      </c>
      <c r="AR529" s="20">
        <f t="shared" si="805"/>
        <v>70.709612481127323</v>
      </c>
      <c r="AS529" s="4">
        <v>337</v>
      </c>
      <c r="AT529">
        <f t="shared" si="806"/>
        <v>-9</v>
      </c>
      <c r="AU529">
        <f t="shared" si="807"/>
        <v>-2.6011560693641633E-2</v>
      </c>
      <c r="AV529" s="20">
        <f t="shared" si="808"/>
        <v>84.801207851031705</v>
      </c>
      <c r="AW529" s="30">
        <f t="shared" si="809"/>
        <v>7.4928517749387456E-4</v>
      </c>
      <c r="AX529" s="4">
        <v>107</v>
      </c>
      <c r="AY529">
        <f t="shared" si="810"/>
        <v>-5</v>
      </c>
      <c r="AZ529">
        <f t="shared" si="811"/>
        <v>-4.4642857142857095E-2</v>
      </c>
      <c r="BA529" s="20">
        <f t="shared" si="812"/>
        <v>26.92501258178158</v>
      </c>
      <c r="BB529" s="30">
        <f t="shared" si="813"/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 t="shared" si="814"/>
        <v>-666</v>
      </c>
      <c r="BE529" s="30">
        <f t="shared" si="815"/>
        <v>-6.3374250642306618E-2</v>
      </c>
      <c r="BF529" s="20">
        <f t="shared" si="816"/>
        <v>2476.8495218922999</v>
      </c>
      <c r="BG529" s="20">
        <f t="shared" si="817"/>
        <v>2.1884908018018418E-2</v>
      </c>
      <c r="BH529" s="26">
        <v>82125</v>
      </c>
      <c r="BI529">
        <f t="shared" si="779"/>
        <v>193</v>
      </c>
      <c r="BJ529" s="4">
        <v>170671</v>
      </c>
      <c r="BK529">
        <f t="shared" si="780"/>
        <v>278</v>
      </c>
      <c r="BL529" s="4">
        <v>126498</v>
      </c>
      <c r="BM529">
        <f t="shared" si="818"/>
        <v>270</v>
      </c>
      <c r="BN529" s="4">
        <v>49126</v>
      </c>
      <c r="BO529">
        <f t="shared" si="819"/>
        <v>83</v>
      </c>
      <c r="BP529" s="4">
        <v>21342</v>
      </c>
      <c r="BQ529">
        <f t="shared" si="820"/>
        <v>14</v>
      </c>
      <c r="BR529" s="8">
        <v>33</v>
      </c>
      <c r="BS529" s="15">
        <f t="shared" si="821"/>
        <v>0</v>
      </c>
      <c r="BT529" s="8">
        <v>315</v>
      </c>
      <c r="BU529" s="15">
        <f t="shared" si="822"/>
        <v>1</v>
      </c>
      <c r="BV529" s="8">
        <v>1453</v>
      </c>
      <c r="BW529" s="15">
        <f t="shared" si="823"/>
        <v>1</v>
      </c>
      <c r="BX529" s="8">
        <v>3317</v>
      </c>
      <c r="BY529" s="15">
        <f t="shared" si="824"/>
        <v>5</v>
      </c>
      <c r="BZ529" s="13">
        <v>1863</v>
      </c>
      <c r="CA529" s="16">
        <f t="shared" si="825"/>
        <v>4</v>
      </c>
    </row>
    <row r="530" spans="1:79" x14ac:dyDescent="0.2">
      <c r="A530" s="1">
        <v>44427</v>
      </c>
      <c r="B530">
        <v>44428</v>
      </c>
      <c r="C530" s="4">
        <v>450624</v>
      </c>
      <c r="D530">
        <f t="shared" si="776"/>
        <v>862</v>
      </c>
      <c r="E530" s="4">
        <v>6990</v>
      </c>
      <c r="F530">
        <f t="shared" si="777"/>
        <v>9</v>
      </c>
      <c r="G530" s="4">
        <v>433831</v>
      </c>
      <c r="H530">
        <f t="shared" si="778"/>
        <v>893</v>
      </c>
      <c r="I530">
        <f t="shared" si="775"/>
        <v>9803</v>
      </c>
      <c r="J530">
        <f t="shared" si="829"/>
        <v>-40</v>
      </c>
      <c r="K530">
        <f t="shared" si="826"/>
        <v>1.551182360460162E-2</v>
      </c>
      <c r="L530">
        <f t="shared" si="781"/>
        <v>0.96273389788382335</v>
      </c>
      <c r="M530">
        <f t="shared" si="782"/>
        <v>2.1754278511575062E-2</v>
      </c>
      <c r="N530">
        <f t="shared" si="783"/>
        <v>1.9129029967334186E-3</v>
      </c>
      <c r="O530">
        <f t="shared" si="827"/>
        <v>1.2875536480686696E-3</v>
      </c>
      <c r="P530">
        <f t="shared" si="784"/>
        <v>2.0584052315302504E-3</v>
      </c>
      <c r="Q530">
        <f t="shared" si="785"/>
        <v>-4.0803835560542694E-3</v>
      </c>
      <c r="R530">
        <f t="shared" si="786"/>
        <v>113393.05485656769</v>
      </c>
      <c r="S530">
        <f t="shared" si="828"/>
        <v>1758.9330649219928</v>
      </c>
      <c r="T530">
        <f t="shared" si="787"/>
        <v>109167.3376950176</v>
      </c>
      <c r="U530">
        <f t="shared" si="788"/>
        <v>2466.7840966280824</v>
      </c>
      <c r="V530" s="4">
        <v>3558032</v>
      </c>
      <c r="W530">
        <f t="shared" si="789"/>
        <v>11014</v>
      </c>
      <c r="X530">
        <f t="shared" si="790"/>
        <v>-472</v>
      </c>
      <c r="Y530" s="20">
        <f t="shared" si="791"/>
        <v>895327.62959235022</v>
      </c>
      <c r="Z530" s="4">
        <v>3103859</v>
      </c>
      <c r="AA530">
        <f t="shared" si="792"/>
        <v>10152</v>
      </c>
      <c r="AB530" s="17">
        <f t="shared" si="793"/>
        <v>0.87235275005958346</v>
      </c>
      <c r="AC530" s="16">
        <f t="shared" si="794"/>
        <v>-496</v>
      </c>
      <c r="AD530">
        <f t="shared" si="795"/>
        <v>454173</v>
      </c>
      <c r="AE530">
        <f t="shared" si="796"/>
        <v>862</v>
      </c>
      <c r="AF530" s="17">
        <f t="shared" si="797"/>
        <v>0.12764724994041651</v>
      </c>
      <c r="AG530" s="16">
        <f t="shared" si="798"/>
        <v>24</v>
      </c>
      <c r="AH530" s="20">
        <f t="shared" si="799"/>
        <v>7.8264027601234798E-2</v>
      </c>
      <c r="AI530" s="20">
        <f t="shared" si="800"/>
        <v>114286.10971313537</v>
      </c>
      <c r="AJ530" s="4">
        <v>9112</v>
      </c>
      <c r="AK530">
        <f t="shared" si="801"/>
        <v>-6</v>
      </c>
      <c r="AL530">
        <f t="shared" si="802"/>
        <v>-6.5803904364991617E-4</v>
      </c>
      <c r="AM530" s="20">
        <f t="shared" si="803"/>
        <v>2292.9038751887265</v>
      </c>
      <c r="AN530" s="20">
        <f t="shared" si="804"/>
        <v>2.0220849311177388E-2</v>
      </c>
      <c r="AO530" s="4">
        <v>261</v>
      </c>
      <c r="AP530">
        <f t="shared" si="773"/>
        <v>-20</v>
      </c>
      <c r="AQ530">
        <f t="shared" si="774"/>
        <v>-7.1174377224199281E-2</v>
      </c>
      <c r="AR530" s="20">
        <f t="shared" si="805"/>
        <v>65.676899849018611</v>
      </c>
      <c r="AS530" s="4">
        <v>320</v>
      </c>
      <c r="AT530">
        <f t="shared" si="806"/>
        <v>-17</v>
      </c>
      <c r="AU530">
        <f t="shared" si="807"/>
        <v>-5.0445103857566731E-2</v>
      </c>
      <c r="AV530" s="20">
        <f t="shared" si="808"/>
        <v>80.523402113739309</v>
      </c>
      <c r="AW530" s="30">
        <f t="shared" si="809"/>
        <v>7.1012640249964488E-4</v>
      </c>
      <c r="AX530" s="4">
        <v>110</v>
      </c>
      <c r="AY530">
        <f t="shared" si="810"/>
        <v>3</v>
      </c>
      <c r="AZ530">
        <f t="shared" si="811"/>
        <v>2.8037383177569986E-2</v>
      </c>
      <c r="BA530" s="20">
        <f t="shared" si="812"/>
        <v>27.679919476597885</v>
      </c>
      <c r="BB530" s="30">
        <f t="shared" si="813"/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 t="shared" si="814"/>
        <v>-40</v>
      </c>
      <c r="BE530" s="30">
        <f t="shared" si="815"/>
        <v>-4.063801686477686E-3</v>
      </c>
      <c r="BF530" s="20">
        <f t="shared" si="816"/>
        <v>2466.7840966280824</v>
      </c>
      <c r="BG530" s="20">
        <f t="shared" si="817"/>
        <v>2.1754278511575062E-2</v>
      </c>
      <c r="BH530" s="26">
        <v>82348</v>
      </c>
      <c r="BI530">
        <f t="shared" si="779"/>
        <v>223</v>
      </c>
      <c r="BJ530" s="4">
        <v>170978</v>
      </c>
      <c r="BK530">
        <f t="shared" si="780"/>
        <v>307</v>
      </c>
      <c r="BL530" s="4">
        <v>126734</v>
      </c>
      <c r="BM530">
        <f t="shared" si="818"/>
        <v>236</v>
      </c>
      <c r="BN530" s="4">
        <v>49209</v>
      </c>
      <c r="BO530">
        <f t="shared" si="819"/>
        <v>83</v>
      </c>
      <c r="BP530" s="4">
        <v>21355</v>
      </c>
      <c r="BQ530">
        <f t="shared" si="820"/>
        <v>13</v>
      </c>
      <c r="BR530" s="8">
        <v>33</v>
      </c>
      <c r="BS530" s="15">
        <f t="shared" si="821"/>
        <v>0</v>
      </c>
      <c r="BT530" s="8">
        <v>315</v>
      </c>
      <c r="BU530" s="15">
        <f t="shared" si="822"/>
        <v>0</v>
      </c>
      <c r="BV530" s="8">
        <v>1457</v>
      </c>
      <c r="BW530" s="15">
        <f t="shared" si="823"/>
        <v>4</v>
      </c>
      <c r="BX530" s="8">
        <v>3321</v>
      </c>
      <c r="BY530" s="15">
        <f t="shared" si="824"/>
        <v>4</v>
      </c>
      <c r="BZ530" s="13">
        <v>1864</v>
      </c>
      <c r="CA530" s="16">
        <f t="shared" si="825"/>
        <v>1</v>
      </c>
    </row>
    <row r="531" spans="1:79" x14ac:dyDescent="0.2">
      <c r="A531" s="1">
        <v>44428</v>
      </c>
      <c r="B531">
        <v>44429</v>
      </c>
      <c r="C531" s="4">
        <v>451293</v>
      </c>
      <c r="D531">
        <f t="shared" si="776"/>
        <v>669</v>
      </c>
      <c r="E531" s="4">
        <v>6998</v>
      </c>
      <c r="F531">
        <f t="shared" si="777"/>
        <v>8</v>
      </c>
      <c r="G531" s="4">
        <v>434756</v>
      </c>
      <c r="H531">
        <f t="shared" si="778"/>
        <v>925</v>
      </c>
      <c r="I531">
        <f t="shared" si="775"/>
        <v>9539</v>
      </c>
      <c r="J531">
        <f t="shared" si="829"/>
        <v>-264</v>
      </c>
      <c r="K531">
        <f t="shared" si="826"/>
        <v>1.5506555607997465E-2</v>
      </c>
      <c r="L531">
        <f t="shared" si="781"/>
        <v>0.9633564003873315</v>
      </c>
      <c r="M531">
        <f t="shared" si="782"/>
        <v>2.1137044004671025E-2</v>
      </c>
      <c r="N531">
        <f t="shared" si="783"/>
        <v>1.4824072165976429E-3</v>
      </c>
      <c r="O531">
        <f t="shared" si="827"/>
        <v>1.1431837667905116E-3</v>
      </c>
      <c r="P531">
        <f t="shared" si="784"/>
        <v>2.1276302109689113E-3</v>
      </c>
      <c r="Q531">
        <f t="shared" si="785"/>
        <v>-2.7675857008072124E-2</v>
      </c>
      <c r="R531">
        <f t="shared" si="786"/>
        <v>113561.39909411172</v>
      </c>
      <c r="S531">
        <f t="shared" si="828"/>
        <v>1760.9461499748363</v>
      </c>
      <c r="T531">
        <f t="shared" si="787"/>
        <v>109400.10065425263</v>
      </c>
      <c r="U531">
        <f t="shared" si="788"/>
        <v>2400.3522898842475</v>
      </c>
      <c r="V531" s="4">
        <v>3568382</v>
      </c>
      <c r="W531">
        <f t="shared" si="789"/>
        <v>10350</v>
      </c>
      <c r="X531">
        <f t="shared" si="790"/>
        <v>-664</v>
      </c>
      <c r="Y531" s="20">
        <f t="shared" si="791"/>
        <v>897932.05837946653</v>
      </c>
      <c r="Z531" s="4">
        <v>3113540</v>
      </c>
      <c r="AA531">
        <f t="shared" si="792"/>
        <v>9681</v>
      </c>
      <c r="AB531" s="17">
        <f t="shared" si="793"/>
        <v>0.87253550768947941</v>
      </c>
      <c r="AC531" s="16">
        <f t="shared" si="794"/>
        <v>-471</v>
      </c>
      <c r="AD531">
        <f t="shared" si="795"/>
        <v>454842</v>
      </c>
      <c r="AE531">
        <f t="shared" si="796"/>
        <v>669</v>
      </c>
      <c r="AF531" s="17">
        <f t="shared" si="797"/>
        <v>0.12746449231052057</v>
      </c>
      <c r="AG531" s="16">
        <f t="shared" si="798"/>
        <v>-193</v>
      </c>
      <c r="AH531" s="20">
        <f t="shared" si="799"/>
        <v>6.4637681159420285E-2</v>
      </c>
      <c r="AI531" s="20">
        <f t="shared" si="800"/>
        <v>114454.45395067941</v>
      </c>
      <c r="AJ531" s="4">
        <v>8869</v>
      </c>
      <c r="AK531">
        <f t="shared" si="801"/>
        <v>-243</v>
      </c>
      <c r="AL531">
        <f t="shared" si="802"/>
        <v>-2.6668129938542617E-2</v>
      </c>
      <c r="AM531" s="20">
        <f t="shared" si="803"/>
        <v>2231.7564167086057</v>
      </c>
      <c r="AN531" s="20">
        <f t="shared" si="804"/>
        <v>1.9652420932742144E-2</v>
      </c>
      <c r="AO531" s="4">
        <v>252</v>
      </c>
      <c r="AP531">
        <f t="shared" si="773"/>
        <v>-9</v>
      </c>
      <c r="AQ531">
        <f t="shared" si="774"/>
        <v>-3.4482758620689613E-2</v>
      </c>
      <c r="AR531" s="20">
        <f t="shared" si="805"/>
        <v>63.4121791645697</v>
      </c>
      <c r="AS531" s="4">
        <v>309</v>
      </c>
      <c r="AT531">
        <f t="shared" si="806"/>
        <v>-11</v>
      </c>
      <c r="AU531">
        <f t="shared" si="807"/>
        <v>-3.4375000000000044E-2</v>
      </c>
      <c r="AV531" s="20">
        <f t="shared" si="808"/>
        <v>77.755410166079514</v>
      </c>
      <c r="AW531" s="30">
        <f t="shared" si="809"/>
        <v>6.8469929735227452E-4</v>
      </c>
      <c r="AX531" s="4">
        <v>109</v>
      </c>
      <c r="AY531">
        <f t="shared" si="810"/>
        <v>-1</v>
      </c>
      <c r="AZ531">
        <f t="shared" si="811"/>
        <v>-9.0909090909090384E-3</v>
      </c>
      <c r="BA531" s="20">
        <f t="shared" si="812"/>
        <v>27.42828384499245</v>
      </c>
      <c r="BB531" s="30">
        <f t="shared" si="813"/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 t="shared" si="814"/>
        <v>-264</v>
      </c>
      <c r="BE531" s="30">
        <f t="shared" si="815"/>
        <v>-2.6930531469958163E-2</v>
      </c>
      <c r="BF531" s="20">
        <f t="shared" si="816"/>
        <v>2400.3522898842475</v>
      </c>
      <c r="BG531" s="20">
        <f t="shared" si="817"/>
        <v>2.1137044004671025E-2</v>
      </c>
      <c r="BH531" s="26">
        <v>82495</v>
      </c>
      <c r="BI531">
        <f t="shared" si="779"/>
        <v>147</v>
      </c>
      <c r="BJ531" s="4">
        <v>171235</v>
      </c>
      <c r="BK531">
        <f t="shared" si="780"/>
        <v>257</v>
      </c>
      <c r="BL531" s="4">
        <v>126909</v>
      </c>
      <c r="BM531">
        <f t="shared" si="818"/>
        <v>175</v>
      </c>
      <c r="BN531" s="4">
        <v>49285</v>
      </c>
      <c r="BO531">
        <f t="shared" si="819"/>
        <v>76</v>
      </c>
      <c r="BP531" s="4">
        <v>21369</v>
      </c>
      <c r="BQ531">
        <f t="shared" si="820"/>
        <v>14</v>
      </c>
      <c r="BR531" s="8">
        <v>33</v>
      </c>
      <c r="BS531" s="15">
        <f t="shared" si="821"/>
        <v>0</v>
      </c>
      <c r="BT531" s="8">
        <v>317</v>
      </c>
      <c r="BU531" s="15">
        <f t="shared" si="822"/>
        <v>2</v>
      </c>
      <c r="BV531" s="8">
        <v>1461</v>
      </c>
      <c r="BW531" s="15">
        <f t="shared" si="823"/>
        <v>4</v>
      </c>
      <c r="BX531" s="8">
        <v>3321</v>
      </c>
      <c r="BY531" s="15">
        <f t="shared" si="824"/>
        <v>0</v>
      </c>
      <c r="BZ531" s="13">
        <v>1866</v>
      </c>
      <c r="CA531" s="16">
        <f t="shared" si="825"/>
        <v>2</v>
      </c>
    </row>
    <row r="532" spans="1:79" x14ac:dyDescent="0.2">
      <c r="A532" s="1">
        <v>44429</v>
      </c>
      <c r="B532">
        <v>44430</v>
      </c>
      <c r="C532" s="4">
        <v>451984</v>
      </c>
      <c r="D532">
        <f t="shared" si="776"/>
        <v>691</v>
      </c>
      <c r="E532" s="4">
        <v>7003</v>
      </c>
      <c r="F532">
        <f t="shared" si="777"/>
        <v>5</v>
      </c>
      <c r="G532" s="4">
        <v>435603</v>
      </c>
      <c r="H532">
        <f t="shared" si="778"/>
        <v>847</v>
      </c>
      <c r="I532">
        <f t="shared" si="775"/>
        <v>9378</v>
      </c>
      <c r="J532">
        <f t="shared" si="829"/>
        <v>-161</v>
      </c>
      <c r="K532">
        <f t="shared" si="826"/>
        <v>1.5493911288895183E-2</v>
      </c>
      <c r="L532">
        <f t="shared" si="781"/>
        <v>0.96375756663952705</v>
      </c>
      <c r="M532">
        <f t="shared" si="782"/>
        <v>2.0748522071577756E-2</v>
      </c>
      <c r="N532">
        <f t="shared" si="783"/>
        <v>1.5288151792983823E-3</v>
      </c>
      <c r="O532">
        <f t="shared" si="827"/>
        <v>7.1397972297586744E-4</v>
      </c>
      <c r="P532">
        <f t="shared" si="784"/>
        <v>1.9444310530460074E-3</v>
      </c>
      <c r="Q532">
        <f t="shared" si="785"/>
        <v>-1.7167839624653444E-2</v>
      </c>
      <c r="R532">
        <f t="shared" si="786"/>
        <v>113735.27931555107</v>
      </c>
      <c r="S532">
        <f t="shared" si="828"/>
        <v>1762.2043281328636</v>
      </c>
      <c r="T532">
        <f t="shared" si="787"/>
        <v>109613.23603422244</v>
      </c>
      <c r="U532">
        <f t="shared" si="788"/>
        <v>2359.8389531957723</v>
      </c>
      <c r="V532" s="4">
        <v>3579157</v>
      </c>
      <c r="W532">
        <f t="shared" si="789"/>
        <v>10775</v>
      </c>
      <c r="X532">
        <f t="shared" si="790"/>
        <v>425</v>
      </c>
      <c r="Y532" s="20">
        <f t="shared" si="791"/>
        <v>900643.43231001508</v>
      </c>
      <c r="Z532" s="4">
        <v>3123624</v>
      </c>
      <c r="AA532">
        <f t="shared" si="792"/>
        <v>10084</v>
      </c>
      <c r="AB532" s="17">
        <f t="shared" si="793"/>
        <v>0.87272617546534004</v>
      </c>
      <c r="AC532" s="16">
        <f t="shared" si="794"/>
        <v>403</v>
      </c>
      <c r="AD532">
        <f t="shared" si="795"/>
        <v>455533</v>
      </c>
      <c r="AE532">
        <f t="shared" si="796"/>
        <v>691</v>
      </c>
      <c r="AF532" s="17">
        <f t="shared" si="797"/>
        <v>0.12727382453465999</v>
      </c>
      <c r="AG532" s="16">
        <f t="shared" si="798"/>
        <v>22</v>
      </c>
      <c r="AH532" s="20">
        <f t="shared" si="799"/>
        <v>6.4129930394431559E-2</v>
      </c>
      <c r="AI532" s="20">
        <f t="shared" si="800"/>
        <v>114628.33417211876</v>
      </c>
      <c r="AJ532" s="4">
        <v>8712</v>
      </c>
      <c r="AK532">
        <f t="shared" si="801"/>
        <v>-157</v>
      </c>
      <c r="AL532">
        <f t="shared" si="802"/>
        <v>-1.7702108467696487E-2</v>
      </c>
      <c r="AM532" s="20">
        <f t="shared" si="803"/>
        <v>2192.2496225465525</v>
      </c>
      <c r="AN532" s="20">
        <f t="shared" si="804"/>
        <v>1.9275018584728663E-2</v>
      </c>
      <c r="AO532" s="4">
        <v>246</v>
      </c>
      <c r="AP532">
        <f t="shared" si="773"/>
        <v>-6</v>
      </c>
      <c r="AQ532">
        <f t="shared" si="774"/>
        <v>-2.3809523809523836E-2</v>
      </c>
      <c r="AR532" s="20">
        <f t="shared" si="805"/>
        <v>61.902365374937091</v>
      </c>
      <c r="AS532" s="4">
        <v>312</v>
      </c>
      <c r="AT532">
        <f t="shared" si="806"/>
        <v>3</v>
      </c>
      <c r="AU532">
        <f t="shared" si="807"/>
        <v>9.7087378640776656E-3</v>
      </c>
      <c r="AV532" s="20">
        <f t="shared" si="808"/>
        <v>78.510317060895815</v>
      </c>
      <c r="AW532" s="30">
        <f t="shared" si="809"/>
        <v>6.9028992176714218E-4</v>
      </c>
      <c r="AX532" s="4">
        <v>108</v>
      </c>
      <c r="AY532">
        <f t="shared" si="810"/>
        <v>-1</v>
      </c>
      <c r="AZ532">
        <f t="shared" si="811"/>
        <v>-9.1743119266054496E-3</v>
      </c>
      <c r="BA532" s="20">
        <f t="shared" si="812"/>
        <v>27.176648213387015</v>
      </c>
      <c r="BB532" s="30">
        <f t="shared" si="813"/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 t="shared" si="814"/>
        <v>-161</v>
      </c>
      <c r="BE532" s="30">
        <f t="shared" si="815"/>
        <v>-1.6878079463256146E-2</v>
      </c>
      <c r="BF532" s="20">
        <f t="shared" si="816"/>
        <v>2359.8389531957723</v>
      </c>
      <c r="BG532" s="20">
        <f t="shared" si="817"/>
        <v>2.0748522071577756E-2</v>
      </c>
      <c r="BH532" s="26">
        <v>82682</v>
      </c>
      <c r="BI532">
        <f t="shared" si="779"/>
        <v>187</v>
      </c>
      <c r="BJ532" s="4">
        <v>171462</v>
      </c>
      <c r="BK532">
        <f t="shared" si="780"/>
        <v>227</v>
      </c>
      <c r="BL532" s="4">
        <v>127093</v>
      </c>
      <c r="BM532">
        <f t="shared" si="818"/>
        <v>184</v>
      </c>
      <c r="BN532" s="4">
        <v>49350</v>
      </c>
      <c r="BO532">
        <f t="shared" si="819"/>
        <v>65</v>
      </c>
      <c r="BP532" s="4">
        <v>21397</v>
      </c>
      <c r="BQ532">
        <f t="shared" si="820"/>
        <v>28</v>
      </c>
      <c r="BR532" s="8">
        <v>33</v>
      </c>
      <c r="BS532" s="15">
        <f t="shared" si="821"/>
        <v>0</v>
      </c>
      <c r="BT532" s="8">
        <v>317</v>
      </c>
      <c r="BU532" s="15">
        <f t="shared" si="822"/>
        <v>0</v>
      </c>
      <c r="BV532" s="8">
        <v>1462</v>
      </c>
      <c r="BW532" s="15">
        <f t="shared" si="823"/>
        <v>1</v>
      </c>
      <c r="BX532" s="8">
        <v>3324</v>
      </c>
      <c r="BY532" s="15">
        <f t="shared" si="824"/>
        <v>3</v>
      </c>
      <c r="BZ532" s="13">
        <v>1867</v>
      </c>
      <c r="CA532" s="16">
        <f t="shared" si="825"/>
        <v>1</v>
      </c>
    </row>
    <row r="533" spans="1:79" x14ac:dyDescent="0.2">
      <c r="A533" s="1">
        <v>44430</v>
      </c>
      <c r="B533">
        <v>44431</v>
      </c>
      <c r="C533" s="4">
        <v>452598</v>
      </c>
      <c r="D533">
        <f t="shared" si="776"/>
        <v>614</v>
      </c>
      <c r="E533" s="4">
        <v>7009</v>
      </c>
      <c r="F533">
        <f t="shared" si="777"/>
        <v>6</v>
      </c>
      <c r="G533" s="4">
        <v>436285</v>
      </c>
      <c r="H533">
        <f t="shared" si="778"/>
        <v>682</v>
      </c>
      <c r="I533">
        <f t="shared" si="775"/>
        <v>9304</v>
      </c>
      <c r="J533">
        <f t="shared" si="829"/>
        <v>-74</v>
      </c>
      <c r="K533">
        <f t="shared" si="826"/>
        <v>1.5486148856159329E-2</v>
      </c>
      <c r="L533">
        <f t="shared" si="781"/>
        <v>0.96395697727343033</v>
      </c>
      <c r="M533">
        <f t="shared" si="782"/>
        <v>2.0556873870410386E-2</v>
      </c>
      <c r="N533">
        <f t="shared" si="783"/>
        <v>1.3566122696079081E-3</v>
      </c>
      <c r="O533">
        <f t="shared" si="827"/>
        <v>8.5604223141674991E-4</v>
      </c>
      <c r="P533">
        <f t="shared" si="784"/>
        <v>1.5631983680392404E-3</v>
      </c>
      <c r="Q533">
        <f t="shared" si="785"/>
        <v>-7.9535683576956156E-3</v>
      </c>
      <c r="R533">
        <f t="shared" si="786"/>
        <v>113889.78359335681</v>
      </c>
      <c r="S533">
        <f t="shared" si="828"/>
        <v>1763.7141419224961</v>
      </c>
      <c r="T533">
        <f t="shared" si="787"/>
        <v>109784.85153497735</v>
      </c>
      <c r="U533">
        <f t="shared" si="788"/>
        <v>2341.2179164569702</v>
      </c>
      <c r="V533" s="4">
        <v>3587112</v>
      </c>
      <c r="W533">
        <f t="shared" si="789"/>
        <v>7955</v>
      </c>
      <c r="X533">
        <f t="shared" si="790"/>
        <v>-2820</v>
      </c>
      <c r="Y533" s="20">
        <f t="shared" si="791"/>
        <v>902645.19375943625</v>
      </c>
      <c r="Z533" s="4">
        <v>3130965</v>
      </c>
      <c r="AA533">
        <f t="shared" si="792"/>
        <v>7341</v>
      </c>
      <c r="AB533" s="17">
        <f t="shared" si="793"/>
        <v>0.87283725738142548</v>
      </c>
      <c r="AC533" s="16">
        <f t="shared" si="794"/>
        <v>-2743</v>
      </c>
      <c r="AD533">
        <f t="shared" si="795"/>
        <v>456147</v>
      </c>
      <c r="AE533">
        <f t="shared" si="796"/>
        <v>614</v>
      </c>
      <c r="AF533" s="17">
        <f t="shared" si="797"/>
        <v>0.12716274261857449</v>
      </c>
      <c r="AG533" s="16">
        <f t="shared" si="798"/>
        <v>-77</v>
      </c>
      <c r="AH533" s="20">
        <f t="shared" si="799"/>
        <v>7.7184160905091143E-2</v>
      </c>
      <c r="AI533" s="20">
        <f t="shared" si="800"/>
        <v>114782.8384499245</v>
      </c>
      <c r="AJ533" s="4">
        <v>8655</v>
      </c>
      <c r="AK533">
        <f t="shared" si="801"/>
        <v>-57</v>
      </c>
      <c r="AL533">
        <f t="shared" si="802"/>
        <v>-6.5426997245179308E-3</v>
      </c>
      <c r="AM533" s="20">
        <f t="shared" si="803"/>
        <v>2177.9063915450429</v>
      </c>
      <c r="AN533" s="20">
        <f t="shared" si="804"/>
        <v>1.9122930282502355E-2</v>
      </c>
      <c r="AO533" s="4">
        <v>257</v>
      </c>
      <c r="AP533">
        <f t="shared" si="773"/>
        <v>11</v>
      </c>
      <c r="AQ533">
        <f t="shared" si="774"/>
        <v>4.471544715447151E-2</v>
      </c>
      <c r="AR533" s="20">
        <f t="shared" si="805"/>
        <v>64.670357322596871</v>
      </c>
      <c r="AS533" s="4">
        <v>287</v>
      </c>
      <c r="AT533">
        <f t="shared" si="806"/>
        <v>-25</v>
      </c>
      <c r="AU533">
        <f t="shared" si="807"/>
        <v>-8.0128205128205177E-2</v>
      </c>
      <c r="AV533" s="20">
        <f t="shared" si="808"/>
        <v>72.219426270759939</v>
      </c>
      <c r="AW533" s="30">
        <f t="shared" si="809"/>
        <v>6.3411681006102542E-4</v>
      </c>
      <c r="AX533" s="4">
        <v>105</v>
      </c>
      <c r="AY533">
        <f t="shared" si="810"/>
        <v>-3</v>
      </c>
      <c r="AZ533">
        <f t="shared" si="811"/>
        <v>-2.777777777777779E-2</v>
      </c>
      <c r="BA533" s="20">
        <f t="shared" si="812"/>
        <v>26.421741318570707</v>
      </c>
      <c r="BB533" s="30">
        <f t="shared" si="813"/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 t="shared" si="814"/>
        <v>-74</v>
      </c>
      <c r="BE533" s="30">
        <f t="shared" si="815"/>
        <v>-7.890808274685468E-3</v>
      </c>
      <c r="BF533" s="20">
        <f t="shared" si="816"/>
        <v>2341.2179164569702</v>
      </c>
      <c r="BG533" s="20">
        <f t="shared" si="817"/>
        <v>2.0556873870410386E-2</v>
      </c>
      <c r="BH533" s="26">
        <v>82838</v>
      </c>
      <c r="BI533">
        <f t="shared" si="779"/>
        <v>156</v>
      </c>
      <c r="BJ533" s="4">
        <v>171667</v>
      </c>
      <c r="BK533">
        <f t="shared" si="780"/>
        <v>205</v>
      </c>
      <c r="BL533" s="4">
        <v>127266</v>
      </c>
      <c r="BM533">
        <f t="shared" si="818"/>
        <v>173</v>
      </c>
      <c r="BN533" s="4">
        <v>49417</v>
      </c>
      <c r="BO533">
        <f t="shared" si="819"/>
        <v>67</v>
      </c>
      <c r="BP533" s="4">
        <v>21410</v>
      </c>
      <c r="BQ533">
        <f t="shared" si="820"/>
        <v>13</v>
      </c>
      <c r="BR533" s="8">
        <v>34</v>
      </c>
      <c r="BS533" s="15">
        <f t="shared" si="821"/>
        <v>1</v>
      </c>
      <c r="BT533" s="8">
        <v>317</v>
      </c>
      <c r="BU533" s="15">
        <f t="shared" si="822"/>
        <v>0</v>
      </c>
      <c r="BV533" s="8">
        <v>1463</v>
      </c>
      <c r="BW533" s="15">
        <f t="shared" si="823"/>
        <v>1</v>
      </c>
      <c r="BX533" s="8">
        <v>3327</v>
      </c>
      <c r="BY533" s="15">
        <f t="shared" si="824"/>
        <v>3</v>
      </c>
      <c r="BZ533" s="13">
        <v>1868</v>
      </c>
      <c r="CA533" s="16">
        <f t="shared" si="825"/>
        <v>1</v>
      </c>
    </row>
    <row r="534" spans="1:79" x14ac:dyDescent="0.2">
      <c r="A534" s="1">
        <v>44431</v>
      </c>
      <c r="B534">
        <v>44432</v>
      </c>
      <c r="C534" s="4">
        <v>452986</v>
      </c>
      <c r="D534">
        <f t="shared" si="776"/>
        <v>388</v>
      </c>
      <c r="E534" s="4">
        <v>7015</v>
      </c>
      <c r="F534">
        <f t="shared" si="777"/>
        <v>6</v>
      </c>
      <c r="G534" s="4">
        <v>436866</v>
      </c>
      <c r="H534">
        <f t="shared" si="778"/>
        <v>581</v>
      </c>
      <c r="I534">
        <f t="shared" si="775"/>
        <v>9105</v>
      </c>
      <c r="J534">
        <f t="shared" si="829"/>
        <v>-199</v>
      </c>
      <c r="K534">
        <f t="shared" si="826"/>
        <v>1.5486129814166442E-2</v>
      </c>
      <c r="L534">
        <f t="shared" si="781"/>
        <v>0.96441391124670517</v>
      </c>
      <c r="M534">
        <f t="shared" si="782"/>
        <v>2.0099958939128363E-2</v>
      </c>
      <c r="N534">
        <f t="shared" si="783"/>
        <v>8.5653861267235632E-4</v>
      </c>
      <c r="O534">
        <f t="shared" si="827"/>
        <v>8.5531004989308627E-4</v>
      </c>
      <c r="P534">
        <f t="shared" si="784"/>
        <v>1.3299272545814964E-3</v>
      </c>
      <c r="Q534">
        <f t="shared" si="785"/>
        <v>-2.185612300933553E-2</v>
      </c>
      <c r="R534">
        <f t="shared" si="786"/>
        <v>113987.41821841973</v>
      </c>
      <c r="S534">
        <f t="shared" si="828"/>
        <v>1765.2239557121288</v>
      </c>
      <c r="T534">
        <f t="shared" si="787"/>
        <v>109931.05183694011</v>
      </c>
      <c r="U534">
        <f t="shared" si="788"/>
        <v>2291.1424257674885</v>
      </c>
      <c r="V534" s="4">
        <v>3592540</v>
      </c>
      <c r="W534">
        <f t="shared" si="789"/>
        <v>5428</v>
      </c>
      <c r="X534">
        <f t="shared" si="790"/>
        <v>-2527</v>
      </c>
      <c r="Y534" s="20">
        <f t="shared" si="791"/>
        <v>904011.0719677906</v>
      </c>
      <c r="Z534" s="4">
        <v>3136005</v>
      </c>
      <c r="AA534">
        <f t="shared" si="792"/>
        <v>5040</v>
      </c>
      <c r="AB534" s="17">
        <f t="shared" si="793"/>
        <v>0.87292138709659461</v>
      </c>
      <c r="AC534" s="16">
        <f t="shared" si="794"/>
        <v>-2301</v>
      </c>
      <c r="AD534">
        <f t="shared" si="795"/>
        <v>456535</v>
      </c>
      <c r="AE534">
        <f t="shared" si="796"/>
        <v>388</v>
      </c>
      <c r="AF534" s="17">
        <f t="shared" si="797"/>
        <v>0.12707861290340539</v>
      </c>
      <c r="AG534" s="16">
        <f t="shared" si="798"/>
        <v>-226</v>
      </c>
      <c r="AH534" s="20">
        <f t="shared" si="799"/>
        <v>7.1481208548268241E-2</v>
      </c>
      <c r="AI534" s="20">
        <f t="shared" si="800"/>
        <v>114880.47307498741</v>
      </c>
      <c r="AJ534" s="4">
        <v>8468</v>
      </c>
      <c r="AK534">
        <f t="shared" si="801"/>
        <v>-187</v>
      </c>
      <c r="AL534">
        <f t="shared" si="802"/>
        <v>-2.1606008087810546E-2</v>
      </c>
      <c r="AM534" s="20">
        <f t="shared" si="803"/>
        <v>2130.8505284348262</v>
      </c>
      <c r="AN534" s="20">
        <f t="shared" si="804"/>
        <v>1.8693734464199776E-2</v>
      </c>
      <c r="AO534" s="4">
        <v>250</v>
      </c>
      <c r="AP534">
        <f t="shared" ref="AP534:AP597" si="830">AO534-AO533</f>
        <v>-7</v>
      </c>
      <c r="AQ534">
        <f t="shared" ref="AQ534:AQ597" si="831">IFERROR(AO534/AO533,0)-1</f>
        <v>-2.7237354085603127E-2</v>
      </c>
      <c r="AR534" s="20">
        <f t="shared" si="805"/>
        <v>62.90890790135883</v>
      </c>
      <c r="AS534" s="4">
        <v>281</v>
      </c>
      <c r="AT534">
        <f t="shared" si="806"/>
        <v>-6</v>
      </c>
      <c r="AU534">
        <f t="shared" si="807"/>
        <v>-2.0905923344947785E-2</v>
      </c>
      <c r="AV534" s="20">
        <f t="shared" si="808"/>
        <v>70.709612481127323</v>
      </c>
      <c r="AW534" s="30">
        <f t="shared" si="809"/>
        <v>6.2032822206425811E-4</v>
      </c>
      <c r="AX534" s="4">
        <v>106</v>
      </c>
      <c r="AY534">
        <f t="shared" si="810"/>
        <v>1</v>
      </c>
      <c r="AZ534">
        <f t="shared" si="811"/>
        <v>9.52380952380949E-3</v>
      </c>
      <c r="BA534" s="20">
        <f t="shared" si="812"/>
        <v>26.673376950176145</v>
      </c>
      <c r="BB534" s="30">
        <f t="shared" si="813"/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 t="shared" si="814"/>
        <v>-199</v>
      </c>
      <c r="BE534" s="30">
        <f t="shared" si="815"/>
        <v>-2.1388650042992285E-2</v>
      </c>
      <c r="BF534" s="20">
        <f t="shared" si="816"/>
        <v>2291.1424257674885</v>
      </c>
      <c r="BG534" s="20">
        <f t="shared" si="817"/>
        <v>2.0099958939128363E-2</v>
      </c>
      <c r="BH534" s="26">
        <v>82957</v>
      </c>
      <c r="BI534">
        <f t="shared" si="779"/>
        <v>119</v>
      </c>
      <c r="BJ534" s="4">
        <v>171795</v>
      </c>
      <c r="BK534">
        <f t="shared" si="780"/>
        <v>128</v>
      </c>
      <c r="BL534" s="4">
        <v>127361</v>
      </c>
      <c r="BM534">
        <f t="shared" si="818"/>
        <v>95</v>
      </c>
      <c r="BN534" s="4">
        <v>49456</v>
      </c>
      <c r="BO534">
        <f t="shared" si="819"/>
        <v>39</v>
      </c>
      <c r="BP534" s="4">
        <v>21417</v>
      </c>
      <c r="BQ534">
        <f t="shared" si="820"/>
        <v>7</v>
      </c>
      <c r="BR534" s="8">
        <v>34</v>
      </c>
      <c r="BS534" s="15">
        <f t="shared" si="821"/>
        <v>0</v>
      </c>
      <c r="BT534" s="8">
        <v>317</v>
      </c>
      <c r="BU534" s="15">
        <f t="shared" si="822"/>
        <v>0</v>
      </c>
      <c r="BV534" s="8">
        <v>1464</v>
      </c>
      <c r="BW534" s="15">
        <f t="shared" si="823"/>
        <v>1</v>
      </c>
      <c r="BX534" s="8">
        <v>3329</v>
      </c>
      <c r="BY534" s="15">
        <f t="shared" si="824"/>
        <v>2</v>
      </c>
      <c r="BZ534" s="13">
        <v>1871</v>
      </c>
      <c r="CA534" s="16">
        <f t="shared" si="825"/>
        <v>3</v>
      </c>
    </row>
    <row r="535" spans="1:79" x14ac:dyDescent="0.2">
      <c r="A535" s="1">
        <v>44432</v>
      </c>
      <c r="B535">
        <v>44433</v>
      </c>
      <c r="C535" s="4">
        <v>453466</v>
      </c>
      <c r="D535">
        <f t="shared" si="776"/>
        <v>480</v>
      </c>
      <c r="E535" s="4">
        <v>7018</v>
      </c>
      <c r="F535">
        <f t="shared" si="777"/>
        <v>3</v>
      </c>
      <c r="G535" s="4">
        <v>437762</v>
      </c>
      <c r="H535">
        <f t="shared" si="778"/>
        <v>896</v>
      </c>
      <c r="I535">
        <f t="shared" si="775"/>
        <v>8686</v>
      </c>
      <c r="J535">
        <f t="shared" si="829"/>
        <v>-419</v>
      </c>
      <c r="K535">
        <f t="shared" si="826"/>
        <v>1.5476353243683098E-2</v>
      </c>
      <c r="L535">
        <f t="shared" si="781"/>
        <v>0.96536895820193791</v>
      </c>
      <c r="M535">
        <f t="shared" si="782"/>
        <v>1.9154688554378938E-2</v>
      </c>
      <c r="N535">
        <f t="shared" si="783"/>
        <v>1.0585137584736232E-3</v>
      </c>
      <c r="O535">
        <f t="shared" si="827"/>
        <v>4.274722143060701E-4</v>
      </c>
      <c r="P535">
        <f t="shared" si="784"/>
        <v>2.0467742746058362E-3</v>
      </c>
      <c r="Q535">
        <f t="shared" si="785"/>
        <v>-4.8238544784711027E-2</v>
      </c>
      <c r="R535">
        <f t="shared" si="786"/>
        <v>114108.20332159034</v>
      </c>
      <c r="S535">
        <f t="shared" si="828"/>
        <v>1765.9788626069451</v>
      </c>
      <c r="T535">
        <f t="shared" si="787"/>
        <v>110156.51736285858</v>
      </c>
      <c r="U535">
        <f t="shared" si="788"/>
        <v>2185.707096124811</v>
      </c>
      <c r="V535" s="4">
        <v>3601406</v>
      </c>
      <c r="W535">
        <f t="shared" si="789"/>
        <v>8866</v>
      </c>
      <c r="X535">
        <f t="shared" si="790"/>
        <v>3438</v>
      </c>
      <c r="Y535" s="20">
        <f t="shared" si="791"/>
        <v>906242.07347760443</v>
      </c>
      <c r="Z535" s="4">
        <v>3144391</v>
      </c>
      <c r="AA535">
        <f t="shared" si="792"/>
        <v>8386</v>
      </c>
      <c r="AB535" s="17">
        <f t="shared" si="793"/>
        <v>0.87310095001785415</v>
      </c>
      <c r="AC535" s="16">
        <f t="shared" si="794"/>
        <v>3346</v>
      </c>
      <c r="AD535">
        <f t="shared" si="795"/>
        <v>457015</v>
      </c>
      <c r="AE535">
        <f t="shared" si="796"/>
        <v>480</v>
      </c>
      <c r="AF535" s="17">
        <f t="shared" si="797"/>
        <v>0.12689904998214585</v>
      </c>
      <c r="AG535" s="16">
        <f t="shared" si="798"/>
        <v>92</v>
      </c>
      <c r="AH535" s="20">
        <f t="shared" si="799"/>
        <v>5.4139408978118655E-2</v>
      </c>
      <c r="AI535" s="20">
        <f t="shared" si="800"/>
        <v>115001.25817815802</v>
      </c>
      <c r="AJ535" s="4">
        <v>8066</v>
      </c>
      <c r="AK535">
        <f t="shared" si="801"/>
        <v>-402</v>
      </c>
      <c r="AL535">
        <f t="shared" si="802"/>
        <v>-4.7472838923004246E-2</v>
      </c>
      <c r="AM535" s="20">
        <f t="shared" si="803"/>
        <v>2029.6930045294412</v>
      </c>
      <c r="AN535" s="20">
        <f t="shared" si="804"/>
        <v>1.778744161635051E-2</v>
      </c>
      <c r="AO535" s="4">
        <v>238</v>
      </c>
      <c r="AP535">
        <f t="shared" si="830"/>
        <v>-12</v>
      </c>
      <c r="AQ535">
        <f t="shared" si="831"/>
        <v>-4.8000000000000043E-2</v>
      </c>
      <c r="AR535" s="20">
        <f t="shared" si="805"/>
        <v>59.889280322093605</v>
      </c>
      <c r="AS535" s="4">
        <v>279</v>
      </c>
      <c r="AT535">
        <f t="shared" si="806"/>
        <v>-2</v>
      </c>
      <c r="AU535">
        <f t="shared" si="807"/>
        <v>-7.1174377224199059E-3</v>
      </c>
      <c r="AV535" s="20">
        <f t="shared" si="808"/>
        <v>70.20634121791646</v>
      </c>
      <c r="AW535" s="30">
        <f t="shared" si="809"/>
        <v>6.1526112211279349E-4</v>
      </c>
      <c r="AX535" s="4">
        <v>103</v>
      </c>
      <c r="AY535">
        <f t="shared" si="810"/>
        <v>-3</v>
      </c>
      <c r="AZ535">
        <f t="shared" si="811"/>
        <v>-2.8301886792452824E-2</v>
      </c>
      <c r="BA535" s="20">
        <f t="shared" si="812"/>
        <v>25.918470055359837</v>
      </c>
      <c r="BB535" s="30">
        <f t="shared" si="813"/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 t="shared" si="814"/>
        <v>-419</v>
      </c>
      <c r="BE535" s="30">
        <f t="shared" si="815"/>
        <v>-4.6018671059857241E-2</v>
      </c>
      <c r="BF535" s="20">
        <f t="shared" si="816"/>
        <v>2185.707096124811</v>
      </c>
      <c r="BG535" s="20">
        <f t="shared" si="817"/>
        <v>1.9154688554378938E-2</v>
      </c>
      <c r="BH535" s="26">
        <v>83045</v>
      </c>
      <c r="BI535">
        <f t="shared" si="779"/>
        <v>88</v>
      </c>
      <c r="BJ535" s="4">
        <v>171992</v>
      </c>
      <c r="BK535">
        <f t="shared" si="780"/>
        <v>197</v>
      </c>
      <c r="BL535" s="4">
        <v>127496</v>
      </c>
      <c r="BM535">
        <f t="shared" si="818"/>
        <v>135</v>
      </c>
      <c r="BN535" s="4">
        <v>49505</v>
      </c>
      <c r="BO535">
        <f t="shared" si="819"/>
        <v>49</v>
      </c>
      <c r="BP535" s="4">
        <v>21428</v>
      </c>
      <c r="BQ535">
        <f t="shared" si="820"/>
        <v>11</v>
      </c>
      <c r="BR535" s="8">
        <v>34</v>
      </c>
      <c r="BS535" s="15">
        <f t="shared" si="821"/>
        <v>0</v>
      </c>
      <c r="BT535" s="8">
        <v>317</v>
      </c>
      <c r="BU535" s="15">
        <f t="shared" si="822"/>
        <v>0</v>
      </c>
      <c r="BV535" s="8">
        <v>1465</v>
      </c>
      <c r="BW535" s="15">
        <f t="shared" si="823"/>
        <v>1</v>
      </c>
      <c r="BX535" s="8">
        <v>3331</v>
      </c>
      <c r="BY535" s="15">
        <f t="shared" si="824"/>
        <v>2</v>
      </c>
      <c r="BZ535" s="13">
        <v>1871</v>
      </c>
      <c r="CA535" s="16">
        <f t="shared" si="825"/>
        <v>0</v>
      </c>
    </row>
    <row r="536" spans="1:79" x14ac:dyDescent="0.2">
      <c r="A536" s="1">
        <v>44433</v>
      </c>
      <c r="B536">
        <v>44434</v>
      </c>
      <c r="C536" s="4">
        <v>454330</v>
      </c>
      <c r="D536">
        <f t="shared" si="776"/>
        <v>864</v>
      </c>
      <c r="E536" s="4">
        <v>7023</v>
      </c>
      <c r="F536">
        <f t="shared" si="777"/>
        <v>5</v>
      </c>
      <c r="G536" s="4">
        <v>438725</v>
      </c>
      <c r="H536">
        <f t="shared" si="778"/>
        <v>963</v>
      </c>
      <c r="I536">
        <f t="shared" ref="I536:I550" si="832">+IFERROR(C536-E536-G536,"")</f>
        <v>8582</v>
      </c>
      <c r="J536">
        <f t="shared" si="829"/>
        <v>-104</v>
      </c>
      <c r="K536">
        <f t="shared" si="826"/>
        <v>1.5457927057425219E-2</v>
      </c>
      <c r="L536">
        <f t="shared" si="781"/>
        <v>0.96565271938899033</v>
      </c>
      <c r="M536">
        <f t="shared" si="782"/>
        <v>1.8889353553584398E-2</v>
      </c>
      <c r="N536">
        <f t="shared" si="783"/>
        <v>1.9017014064666652E-3</v>
      </c>
      <c r="O536">
        <f t="shared" si="827"/>
        <v>7.1194646162608575E-4</v>
      </c>
      <c r="P536">
        <f t="shared" si="784"/>
        <v>2.1949968659182861E-3</v>
      </c>
      <c r="Q536">
        <f t="shared" si="785"/>
        <v>-1.2118387322302493E-2</v>
      </c>
      <c r="R536">
        <f t="shared" si="786"/>
        <v>114325.61650729743</v>
      </c>
      <c r="S536">
        <f t="shared" si="828"/>
        <v>1767.2370407649723</v>
      </c>
      <c r="T536">
        <f t="shared" si="787"/>
        <v>110398.84247609461</v>
      </c>
      <c r="U536">
        <f t="shared" si="788"/>
        <v>2159.5369904378458</v>
      </c>
      <c r="V536" s="4">
        <v>3613343</v>
      </c>
      <c r="W536">
        <f t="shared" si="789"/>
        <v>11937</v>
      </c>
      <c r="X536">
        <f t="shared" si="790"/>
        <v>3071</v>
      </c>
      <c r="Y536" s="20">
        <f t="shared" si="791"/>
        <v>909245.84801207844</v>
      </c>
      <c r="Z536" s="4">
        <v>3155464</v>
      </c>
      <c r="AA536">
        <f t="shared" si="792"/>
        <v>11073</v>
      </c>
      <c r="AB536" s="17">
        <f t="shared" si="793"/>
        <v>0.8732810585654337</v>
      </c>
      <c r="AC536" s="16">
        <f t="shared" si="794"/>
        <v>2687</v>
      </c>
      <c r="AD536">
        <f t="shared" si="795"/>
        <v>457879</v>
      </c>
      <c r="AE536">
        <f t="shared" si="796"/>
        <v>864</v>
      </c>
      <c r="AF536" s="17">
        <f t="shared" si="797"/>
        <v>0.12671894143456627</v>
      </c>
      <c r="AG536" s="16">
        <f t="shared" si="798"/>
        <v>384</v>
      </c>
      <c r="AH536" s="20">
        <f t="shared" si="799"/>
        <v>7.2379994973611458E-2</v>
      </c>
      <c r="AI536" s="20">
        <f t="shared" si="800"/>
        <v>115218.67136386511</v>
      </c>
      <c r="AJ536" s="4">
        <v>7955</v>
      </c>
      <c r="AK536">
        <f t="shared" si="801"/>
        <v>-111</v>
      </c>
      <c r="AL536">
        <f t="shared" si="802"/>
        <v>-1.3761467889908285E-2</v>
      </c>
      <c r="AM536" s="20">
        <f t="shared" si="803"/>
        <v>2001.761449421238</v>
      </c>
      <c r="AN536" s="20">
        <f t="shared" si="804"/>
        <v>1.7509299407919354E-2</v>
      </c>
      <c r="AO536" s="4">
        <v>239</v>
      </c>
      <c r="AP536">
        <f t="shared" si="830"/>
        <v>1</v>
      </c>
      <c r="AQ536">
        <f t="shared" si="831"/>
        <v>4.2016806722688926E-3</v>
      </c>
      <c r="AR536" s="20">
        <f t="shared" si="805"/>
        <v>60.140915953699043</v>
      </c>
      <c r="AS536" s="4">
        <v>279</v>
      </c>
      <c r="AT536">
        <f t="shared" si="806"/>
        <v>0</v>
      </c>
      <c r="AU536">
        <f t="shared" si="807"/>
        <v>0</v>
      </c>
      <c r="AV536" s="20">
        <f t="shared" si="808"/>
        <v>70.20634121791646</v>
      </c>
      <c r="AW536" s="30">
        <f t="shared" si="809"/>
        <v>6.1409107917152728E-4</v>
      </c>
      <c r="AX536" s="4">
        <v>109</v>
      </c>
      <c r="AY536">
        <f t="shared" si="810"/>
        <v>6</v>
      </c>
      <c r="AZ536">
        <f t="shared" si="811"/>
        <v>5.8252427184465994E-2</v>
      </c>
      <c r="BA536" s="20">
        <f t="shared" si="812"/>
        <v>27.42828384499245</v>
      </c>
      <c r="BB536" s="30">
        <f t="shared" si="813"/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 t="shared" si="814"/>
        <v>-104</v>
      </c>
      <c r="BE536" s="30">
        <f t="shared" si="815"/>
        <v>-1.1973290352290999E-2</v>
      </c>
      <c r="BF536" s="20">
        <f t="shared" si="816"/>
        <v>2159.5369904378458</v>
      </c>
      <c r="BG536" s="20">
        <f t="shared" si="817"/>
        <v>1.8889353553584398E-2</v>
      </c>
      <c r="BH536" s="26">
        <v>83236</v>
      </c>
      <c r="BI536">
        <f t="shared" si="779"/>
        <v>191</v>
      </c>
      <c r="BJ536" s="4">
        <v>172306</v>
      </c>
      <c r="BK536">
        <f t="shared" si="780"/>
        <v>314</v>
      </c>
      <c r="BL536" s="4">
        <v>127755</v>
      </c>
      <c r="BM536">
        <f t="shared" si="818"/>
        <v>259</v>
      </c>
      <c r="BN536" s="4">
        <v>49592</v>
      </c>
      <c r="BO536">
        <f t="shared" si="819"/>
        <v>87</v>
      </c>
      <c r="BP536" s="4">
        <v>21441</v>
      </c>
      <c r="BQ536">
        <f t="shared" si="820"/>
        <v>13</v>
      </c>
      <c r="BR536" s="8">
        <v>34</v>
      </c>
      <c r="BS536" s="15">
        <f t="shared" si="821"/>
        <v>0</v>
      </c>
      <c r="BT536" s="8">
        <v>317</v>
      </c>
      <c r="BU536" s="15">
        <f t="shared" si="822"/>
        <v>0</v>
      </c>
      <c r="BV536" s="8">
        <v>1466</v>
      </c>
      <c r="BW536" s="15">
        <f t="shared" si="823"/>
        <v>1</v>
      </c>
      <c r="BX536" s="8">
        <v>3334</v>
      </c>
      <c r="BY536" s="15">
        <f t="shared" si="824"/>
        <v>3</v>
      </c>
      <c r="BZ536" s="13">
        <v>1872</v>
      </c>
      <c r="CA536" s="16">
        <f t="shared" si="825"/>
        <v>1</v>
      </c>
    </row>
    <row r="537" spans="1:79" x14ac:dyDescent="0.2">
      <c r="A537" s="1">
        <v>44434</v>
      </c>
      <c r="B537">
        <v>44435</v>
      </c>
      <c r="C537" s="4">
        <v>454878</v>
      </c>
      <c r="D537">
        <f t="shared" ref="D537:D600" si="833">IFERROR(C537-C536,"")</f>
        <v>548</v>
      </c>
      <c r="E537" s="4">
        <v>7031</v>
      </c>
      <c r="F537">
        <f t="shared" ref="F537:F600" si="834">E537-E536</f>
        <v>8</v>
      </c>
      <c r="G537" s="4">
        <v>439602</v>
      </c>
      <c r="H537">
        <f t="shared" ref="H537:H600" si="835">G537-G536</f>
        <v>877</v>
      </c>
      <c r="I537">
        <f t="shared" si="832"/>
        <v>8245</v>
      </c>
      <c r="J537">
        <f t="shared" si="829"/>
        <v>-337</v>
      </c>
      <c r="K537">
        <f t="shared" si="826"/>
        <v>1.5456891738004476E-2</v>
      </c>
      <c r="L537">
        <f t="shared" si="781"/>
        <v>0.96641736905280096</v>
      </c>
      <c r="M537">
        <f t="shared" si="782"/>
        <v>1.8125739209194552E-2</v>
      </c>
      <c r="N537">
        <f t="shared" si="783"/>
        <v>1.2047186278518636E-3</v>
      </c>
      <c r="O537">
        <f t="shared" si="827"/>
        <v>1.1378182335371925E-3</v>
      </c>
      <c r="P537">
        <f t="shared" si="784"/>
        <v>1.9949863740383348E-3</v>
      </c>
      <c r="Q537">
        <f t="shared" si="785"/>
        <v>-4.0873256519102487E-2</v>
      </c>
      <c r="R537">
        <f t="shared" si="786"/>
        <v>114463.5128334172</v>
      </c>
      <c r="S537">
        <f t="shared" si="828"/>
        <v>1769.2501258178156</v>
      </c>
      <c r="T537">
        <f t="shared" si="787"/>
        <v>110619.52692501257</v>
      </c>
      <c r="U537">
        <f t="shared" si="788"/>
        <v>2074.7357825868144</v>
      </c>
      <c r="V537" s="4">
        <v>3623590</v>
      </c>
      <c r="W537">
        <f t="shared" si="789"/>
        <v>10247</v>
      </c>
      <c r="X537">
        <f t="shared" si="790"/>
        <v>-1690</v>
      </c>
      <c r="Y537" s="20">
        <f t="shared" si="791"/>
        <v>911824.35832913942</v>
      </c>
      <c r="Z537" s="4">
        <v>3165163</v>
      </c>
      <c r="AA537">
        <f t="shared" si="792"/>
        <v>9699</v>
      </c>
      <c r="AB537" s="17">
        <f t="shared" si="793"/>
        <v>0.87348817057117389</v>
      </c>
      <c r="AC537" s="16">
        <f t="shared" si="794"/>
        <v>-1374</v>
      </c>
      <c r="AD537">
        <f t="shared" si="795"/>
        <v>458427</v>
      </c>
      <c r="AE537">
        <f t="shared" si="796"/>
        <v>548</v>
      </c>
      <c r="AF537" s="17">
        <f t="shared" si="797"/>
        <v>0.12651182942882611</v>
      </c>
      <c r="AG537" s="16">
        <f t="shared" si="798"/>
        <v>-316</v>
      </c>
      <c r="AH537" s="20">
        <f t="shared" si="799"/>
        <v>5.3479067044012882E-2</v>
      </c>
      <c r="AI537" s="20">
        <f t="shared" si="800"/>
        <v>115356.56768998489</v>
      </c>
      <c r="AJ537" s="4">
        <v>7619</v>
      </c>
      <c r="AK537">
        <f t="shared" si="801"/>
        <v>-336</v>
      </c>
      <c r="AL537">
        <f t="shared" si="802"/>
        <v>-4.2237586423632956E-2</v>
      </c>
      <c r="AM537" s="20">
        <f t="shared" si="803"/>
        <v>1917.2118772018116</v>
      </c>
      <c r="AN537" s="20">
        <f t="shared" si="804"/>
        <v>1.6749546032122899E-2</v>
      </c>
      <c r="AO537" s="4">
        <v>232</v>
      </c>
      <c r="AP537">
        <f t="shared" si="830"/>
        <v>-7</v>
      </c>
      <c r="AQ537">
        <f t="shared" si="831"/>
        <v>-2.9288702928870314E-2</v>
      </c>
      <c r="AR537" s="20">
        <f t="shared" si="805"/>
        <v>58.379466532460995</v>
      </c>
      <c r="AS537" s="4">
        <v>288</v>
      </c>
      <c r="AT537">
        <f t="shared" si="806"/>
        <v>9</v>
      </c>
      <c r="AU537">
        <f t="shared" si="807"/>
        <v>3.2258064516129004E-2</v>
      </c>
      <c r="AV537" s="20">
        <f t="shared" si="808"/>
        <v>72.471061902365378</v>
      </c>
      <c r="AW537" s="30">
        <f t="shared" si="809"/>
        <v>6.3313679711922758E-4</v>
      </c>
      <c r="AX537" s="4">
        <v>106</v>
      </c>
      <c r="AY537">
        <f t="shared" si="810"/>
        <v>-3</v>
      </c>
      <c r="AZ537">
        <f t="shared" si="811"/>
        <v>-2.752293577981646E-2</v>
      </c>
      <c r="BA537" s="20">
        <f t="shared" si="812"/>
        <v>26.673376950176145</v>
      </c>
      <c r="BB537" s="30">
        <f t="shared" si="813"/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 t="shared" si="814"/>
        <v>-337</v>
      </c>
      <c r="BE537" s="30">
        <f t="shared" si="815"/>
        <v>-3.9268235842460975E-2</v>
      </c>
      <c r="BF537" s="20">
        <f t="shared" si="816"/>
        <v>2074.7357825868144</v>
      </c>
      <c r="BG537" s="20">
        <f t="shared" si="817"/>
        <v>1.8125739209194552E-2</v>
      </c>
      <c r="BH537" s="26">
        <v>83343</v>
      </c>
      <c r="BI537">
        <f t="shared" ref="BI537:BI600" si="836">IFERROR((BH537-BH536), 0)</f>
        <v>107</v>
      </c>
      <c r="BJ537" s="4">
        <v>172523</v>
      </c>
      <c r="BK537">
        <f t="shared" ref="BK537:BK600" si="837">IFERROR((BJ537-BJ536),0)</f>
        <v>217</v>
      </c>
      <c r="BL537" s="4">
        <v>127909</v>
      </c>
      <c r="BM537">
        <f t="shared" si="818"/>
        <v>154</v>
      </c>
      <c r="BN537" s="4">
        <v>49652</v>
      </c>
      <c r="BO537">
        <f t="shared" si="819"/>
        <v>60</v>
      </c>
      <c r="BP537" s="4">
        <v>21451</v>
      </c>
      <c r="BQ537">
        <f t="shared" si="820"/>
        <v>10</v>
      </c>
      <c r="BR537" s="8">
        <v>34</v>
      </c>
      <c r="BS537" s="15">
        <f t="shared" si="821"/>
        <v>0</v>
      </c>
      <c r="BT537" s="8">
        <v>318</v>
      </c>
      <c r="BU537" s="15">
        <f t="shared" si="822"/>
        <v>1</v>
      </c>
      <c r="BV537" s="8">
        <v>1468</v>
      </c>
      <c r="BW537" s="15">
        <f t="shared" si="823"/>
        <v>2</v>
      </c>
      <c r="BX537" s="8">
        <v>3337</v>
      </c>
      <c r="BY537" s="15">
        <f t="shared" si="824"/>
        <v>3</v>
      </c>
      <c r="BZ537" s="13">
        <v>1874</v>
      </c>
      <c r="CA537" s="16">
        <f t="shared" si="825"/>
        <v>2</v>
      </c>
    </row>
    <row r="538" spans="1:79" x14ac:dyDescent="0.2">
      <c r="A538" s="1">
        <v>44435</v>
      </c>
      <c r="B538">
        <v>44436</v>
      </c>
      <c r="C538" s="4">
        <v>455527</v>
      </c>
      <c r="D538">
        <f t="shared" si="833"/>
        <v>649</v>
      </c>
      <c r="E538" s="4">
        <v>7039</v>
      </c>
      <c r="F538">
        <f t="shared" si="834"/>
        <v>8</v>
      </c>
      <c r="G538" s="4">
        <v>440407</v>
      </c>
      <c r="H538">
        <f t="shared" si="835"/>
        <v>805</v>
      </c>
      <c r="I538">
        <f t="shared" si="832"/>
        <v>8081</v>
      </c>
      <c r="J538">
        <f t="shared" si="829"/>
        <v>-164</v>
      </c>
      <c r="K538">
        <f t="shared" si="826"/>
        <v>1.5452432018299683E-2</v>
      </c>
      <c r="L538">
        <f t="shared" ref="L538:L601" si="838">+IFERROR(G538/C538,"")</f>
        <v>0.96680767550551339</v>
      </c>
      <c r="M538">
        <f t="shared" ref="M538:M601" si="839">+IFERROR(I538/C538,"")</f>
        <v>1.7739892476186923E-2</v>
      </c>
      <c r="N538">
        <f t="shared" ref="N538:N601" si="840">+IFERROR(D538/C538,"")</f>
        <v>1.4247234521773682E-3</v>
      </c>
      <c r="O538">
        <f t="shared" si="827"/>
        <v>1.136525074584458E-3</v>
      </c>
      <c r="P538">
        <f t="shared" ref="P538:P601" si="841">+IFERROR(H538/G538,"")</f>
        <v>1.8278546889581681E-3</v>
      </c>
      <c r="Q538">
        <f t="shared" ref="Q538:Q601" si="842">+IFERROR(J538/I538,"")</f>
        <v>-2.0294518005197378E-2</v>
      </c>
      <c r="R538">
        <f t="shared" ref="R538:R601" si="843">+IFERROR(C538/3.974,"")</f>
        <v>114626.82435832913</v>
      </c>
      <c r="S538">
        <f t="shared" si="828"/>
        <v>1771.2632108706591</v>
      </c>
      <c r="T538">
        <f t="shared" ref="T538:T601" si="844">+IFERROR(G538/3.974,"")</f>
        <v>110822.09360845495</v>
      </c>
      <c r="U538">
        <f t="shared" ref="U538:U601" si="845">+IFERROR(I538/3.974,"")</f>
        <v>2033.4675390035227</v>
      </c>
      <c r="V538" s="4">
        <v>3635106</v>
      </c>
      <c r="W538">
        <f t="shared" ref="W538:W601" si="846">V538-V537</f>
        <v>11516</v>
      </c>
      <c r="X538">
        <f t="shared" ref="X538:X601" si="847">IFERROR(W538-W537,0)</f>
        <v>1269</v>
      </c>
      <c r="Y538" s="20">
        <f t="shared" ref="Y538:Y601" si="848">IFERROR(V538/3.974,0)</f>
        <v>914722.19426270761</v>
      </c>
      <c r="Z538" s="4">
        <v>3176030</v>
      </c>
      <c r="AA538">
        <f t="shared" ref="AA538:AA601" si="849">Z538-Z537</f>
        <v>10867</v>
      </c>
      <c r="AB538" s="17">
        <f t="shared" ref="AB538:AB601" si="850">IFERROR(Z538/V538,0)</f>
        <v>0.873710422749708</v>
      </c>
      <c r="AC538" s="16">
        <f t="shared" ref="AC538:AC601" si="851">IFERROR(AA538-AA537,0)</f>
        <v>1168</v>
      </c>
      <c r="AD538">
        <f t="shared" ref="AD538:AD601" si="852">V538-Z538</f>
        <v>459076</v>
      </c>
      <c r="AE538">
        <f t="shared" ref="AE538:AE601" si="853">AD538-AD537</f>
        <v>649</v>
      </c>
      <c r="AF538" s="17">
        <f t="shared" ref="AF538:AF601" si="854">IFERROR(AD538/V538,0)</f>
        <v>0.12628957725029202</v>
      </c>
      <c r="AG538" s="16">
        <f t="shared" ref="AG538:AG601" si="855">IFERROR(AE538-AE537,0)</f>
        <v>101</v>
      </c>
      <c r="AH538" s="20">
        <f t="shared" ref="AH538:AH601" si="856">IFERROR(AE538/W538,0)</f>
        <v>5.6356373740882253E-2</v>
      </c>
      <c r="AI538" s="20">
        <f t="shared" ref="AI538:AI601" si="857">IFERROR(AD538/3.974,0)</f>
        <v>115519.87921489682</v>
      </c>
      <c r="AJ538" s="4">
        <v>7474</v>
      </c>
      <c r="AK538">
        <f t="shared" ref="AK538:AK601" si="858">AJ538-AJ537</f>
        <v>-145</v>
      </c>
      <c r="AL538">
        <f t="shared" ref="AL538:AL601" si="859">IFERROR(AJ538/AJ537,0)-1</f>
        <v>-1.9031368946055949E-2</v>
      </c>
      <c r="AM538" s="20">
        <f t="shared" ref="AM538:AM601" si="860">IFERROR(AJ538/3.974,0)</f>
        <v>1880.7247106190237</v>
      </c>
      <c r="AN538" s="20">
        <f t="shared" ref="AN538:AN601" si="861">IFERROR(AJ538/C538," ")</f>
        <v>1.6407369925383129E-2</v>
      </c>
      <c r="AO538" s="4">
        <v>230</v>
      </c>
      <c r="AP538">
        <f t="shared" si="830"/>
        <v>-2</v>
      </c>
      <c r="AQ538">
        <f t="shared" si="831"/>
        <v>-8.6206896551723755E-3</v>
      </c>
      <c r="AR538" s="20">
        <f t="shared" ref="AR538:AR601" si="862">IFERROR(AO538/3.974,0)</f>
        <v>57.876195269250125</v>
      </c>
      <c r="AS538" s="4">
        <v>279</v>
      </c>
      <c r="AT538">
        <f t="shared" ref="AT538:AT601" si="863">AS538-AS537</f>
        <v>-9</v>
      </c>
      <c r="AU538">
        <f t="shared" ref="AU538:AU601" si="864">IFERROR(AS538/AS537,0)-1</f>
        <v>-3.125E-2</v>
      </c>
      <c r="AV538" s="20">
        <f t="shared" ref="AV538:AV601" si="865">IFERROR(AS538/3.974,0)</f>
        <v>70.20634121791646</v>
      </c>
      <c r="AW538" s="30">
        <f t="shared" ref="AW538:AW601" si="866">IFERROR(AS538/C538," ")</f>
        <v>6.1247741626731234E-4</v>
      </c>
      <c r="AX538" s="4">
        <v>98</v>
      </c>
      <c r="AY538">
        <f t="shared" ref="AY538:AY601" si="867">AX538-AX537</f>
        <v>-8</v>
      </c>
      <c r="AZ538">
        <f t="shared" ref="AZ538:AZ601" si="868">IFERROR(AX538/AX537,0)-1</f>
        <v>-7.547169811320753E-2</v>
      </c>
      <c r="BA538" s="20">
        <f t="shared" ref="BA538:BA601" si="869">IFERROR(AX538/3.974,0)</f>
        <v>24.660291897332662</v>
      </c>
      <c r="BB538" s="30">
        <f t="shared" ref="BB538:BB601" si="870"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 t="shared" ref="BD538:BD601" si="871">IFERROR(BC538-BC537,0)</f>
        <v>-164</v>
      </c>
      <c r="BE538" s="30">
        <f t="shared" ref="BE538:BE601" si="872">IFERROR(BC538/BC537,0)-1</f>
        <v>-1.989084293511223E-2</v>
      </c>
      <c r="BF538" s="20">
        <f t="shared" ref="BF538:BF601" si="873">IFERROR(BC538/3.974,0)</f>
        <v>2033.4675390035227</v>
      </c>
      <c r="BG538" s="20">
        <f t="shared" ref="BG538:BG601" si="874">IFERROR(BC538/C538," ")</f>
        <v>1.7739892476186923E-2</v>
      </c>
      <c r="BH538" s="26">
        <v>83512</v>
      </c>
      <c r="BI538">
        <f t="shared" si="836"/>
        <v>169</v>
      </c>
      <c r="BJ538" s="4">
        <v>172738</v>
      </c>
      <c r="BK538">
        <f t="shared" si="837"/>
        <v>215</v>
      </c>
      <c r="BL538" s="4">
        <v>128093</v>
      </c>
      <c r="BM538">
        <f t="shared" ref="BM538:BM601" si="875">IFERROR((BL538-BL537),0)</f>
        <v>184</v>
      </c>
      <c r="BN538" s="4">
        <v>49722</v>
      </c>
      <c r="BO538">
        <f t="shared" ref="BO538:BO601" si="876">IFERROR((BN538-BN537),0)</f>
        <v>70</v>
      </c>
      <c r="BP538" s="4">
        <v>21462</v>
      </c>
      <c r="BQ538">
        <f t="shared" ref="BQ538:BQ601" si="877">IFERROR((BP538-BP537),0)</f>
        <v>11</v>
      </c>
      <c r="BR538" s="8">
        <v>34</v>
      </c>
      <c r="BS538" s="15">
        <f t="shared" ref="BS538:BS601" si="878">IFERROR((BR538-BR537),0)</f>
        <v>0</v>
      </c>
      <c r="BT538" s="8">
        <v>318</v>
      </c>
      <c r="BU538" s="15">
        <f t="shared" ref="BU538:BU601" si="879">IFERROR((BT538-BT537),0)</f>
        <v>0</v>
      </c>
      <c r="BV538" s="8">
        <v>1470</v>
      </c>
      <c r="BW538" s="15">
        <f t="shared" ref="BW538:BW601" si="880">IFERROR((BV538-BV537),0)</f>
        <v>2</v>
      </c>
      <c r="BX538" s="8">
        <v>3340</v>
      </c>
      <c r="BY538" s="15">
        <f t="shared" ref="BY538:BY601" si="881">IFERROR((BX538-BX537),0)</f>
        <v>3</v>
      </c>
      <c r="BZ538" s="13">
        <v>1877</v>
      </c>
      <c r="CA538" s="16">
        <f t="shared" ref="CA538:CA601" si="882">IFERROR((BZ538-BZ537),0)</f>
        <v>3</v>
      </c>
    </row>
    <row r="539" spans="1:79" x14ac:dyDescent="0.2">
      <c r="A539" s="1">
        <v>44436</v>
      </c>
      <c r="B539">
        <v>44437</v>
      </c>
      <c r="C539" s="4">
        <v>456203</v>
      </c>
      <c r="D539">
        <f t="shared" si="833"/>
        <v>676</v>
      </c>
      <c r="E539" s="4">
        <v>7043</v>
      </c>
      <c r="F539">
        <f t="shared" si="834"/>
        <v>4</v>
      </c>
      <c r="G539" s="4">
        <v>441134</v>
      </c>
      <c r="H539">
        <f t="shared" si="835"/>
        <v>727</v>
      </c>
      <c r="I539">
        <f t="shared" si="832"/>
        <v>8026</v>
      </c>
      <c r="J539">
        <f t="shared" si="829"/>
        <v>-55</v>
      </c>
      <c r="K539">
        <f t="shared" si="826"/>
        <v>1.543830268542732E-2</v>
      </c>
      <c r="L539">
        <f t="shared" si="838"/>
        <v>0.96696865211320404</v>
      </c>
      <c r="M539">
        <f t="shared" si="839"/>
        <v>1.7593045201368687E-2</v>
      </c>
      <c r="N539">
        <f t="shared" si="840"/>
        <v>1.4817964809525584E-3</v>
      </c>
      <c r="O539">
        <f t="shared" si="827"/>
        <v>5.6793979838137159E-4</v>
      </c>
      <c r="P539">
        <f t="shared" si="841"/>
        <v>1.6480253165704751E-3</v>
      </c>
      <c r="Q539">
        <f t="shared" si="842"/>
        <v>-6.8527286319461748E-3</v>
      </c>
      <c r="R539">
        <f t="shared" si="843"/>
        <v>114796.9300452944</v>
      </c>
      <c r="S539">
        <f t="shared" si="828"/>
        <v>1772.2697533970809</v>
      </c>
      <c r="T539">
        <f t="shared" si="844"/>
        <v>111005.03271263211</v>
      </c>
      <c r="U539">
        <f t="shared" si="845"/>
        <v>2019.6275792652239</v>
      </c>
      <c r="V539" s="4">
        <v>3645494</v>
      </c>
      <c r="W539">
        <f t="shared" si="846"/>
        <v>10388</v>
      </c>
      <c r="X539">
        <f t="shared" si="847"/>
        <v>-1128</v>
      </c>
      <c r="Y539" s="20">
        <f t="shared" si="848"/>
        <v>917336.18520382477</v>
      </c>
      <c r="Z539" s="4">
        <v>3185742</v>
      </c>
      <c r="AA539">
        <f t="shared" si="849"/>
        <v>9712</v>
      </c>
      <c r="AB539" s="17">
        <f t="shared" si="850"/>
        <v>0.8738848562087882</v>
      </c>
      <c r="AC539" s="16">
        <f t="shared" si="851"/>
        <v>-1155</v>
      </c>
      <c r="AD539">
        <f t="shared" si="852"/>
        <v>459752</v>
      </c>
      <c r="AE539">
        <f t="shared" si="853"/>
        <v>676</v>
      </c>
      <c r="AF539" s="17">
        <f t="shared" si="854"/>
        <v>0.12611514379121183</v>
      </c>
      <c r="AG539" s="16">
        <f t="shared" si="855"/>
        <v>27</v>
      </c>
      <c r="AH539" s="20">
        <f t="shared" si="856"/>
        <v>6.5075086638428953E-2</v>
      </c>
      <c r="AI539" s="20">
        <f t="shared" si="857"/>
        <v>115689.9849018621</v>
      </c>
      <c r="AJ539" s="4">
        <v>7415</v>
      </c>
      <c r="AK539">
        <f t="shared" si="858"/>
        <v>-59</v>
      </c>
      <c r="AL539">
        <f t="shared" si="859"/>
        <v>-7.894032646507898E-3</v>
      </c>
      <c r="AM539" s="20">
        <f t="shared" si="860"/>
        <v>1865.8782083543028</v>
      </c>
      <c r="AN539" s="20">
        <f t="shared" si="861"/>
        <v>1.6253729151276954E-2</v>
      </c>
      <c r="AO539" s="4">
        <v>229</v>
      </c>
      <c r="AP539">
        <f t="shared" si="830"/>
        <v>-1</v>
      </c>
      <c r="AQ539">
        <f t="shared" si="831"/>
        <v>-4.3478260869564966E-3</v>
      </c>
      <c r="AR539" s="20">
        <f t="shared" si="862"/>
        <v>57.624559637644687</v>
      </c>
      <c r="AS539" s="4">
        <v>284</v>
      </c>
      <c r="AT539">
        <f t="shared" si="863"/>
        <v>5</v>
      </c>
      <c r="AU539">
        <f t="shared" si="864"/>
        <v>1.7921146953405076E-2</v>
      </c>
      <c r="AV539" s="20">
        <f t="shared" si="865"/>
        <v>71.464519375943624</v>
      </c>
      <c r="AW539" s="30">
        <f t="shared" si="866"/>
        <v>6.2252988253036479E-4</v>
      </c>
      <c r="AX539" s="4">
        <v>98</v>
      </c>
      <c r="AY539">
        <f t="shared" si="867"/>
        <v>0</v>
      </c>
      <c r="AZ539">
        <f t="shared" si="868"/>
        <v>0</v>
      </c>
      <c r="BA539" s="20">
        <f t="shared" si="869"/>
        <v>24.660291897332662</v>
      </c>
      <c r="BB539" s="30">
        <f t="shared" si="870"/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 t="shared" si="871"/>
        <v>-55</v>
      </c>
      <c r="BE539" s="30">
        <f t="shared" si="872"/>
        <v>-6.8060883554015295E-3</v>
      </c>
      <c r="BF539" s="20">
        <f t="shared" si="873"/>
        <v>2019.6275792652239</v>
      </c>
      <c r="BG539" s="20">
        <f t="shared" si="874"/>
        <v>1.7593045201368687E-2</v>
      </c>
      <c r="BH539" s="26">
        <v>83671</v>
      </c>
      <c r="BI539">
        <f t="shared" si="836"/>
        <v>159</v>
      </c>
      <c r="BJ539" s="4">
        <v>172983</v>
      </c>
      <c r="BK539">
        <f t="shared" si="837"/>
        <v>245</v>
      </c>
      <c r="BL539" s="4">
        <v>128299</v>
      </c>
      <c r="BM539">
        <f t="shared" si="875"/>
        <v>206</v>
      </c>
      <c r="BN539" s="4">
        <v>49773</v>
      </c>
      <c r="BO539">
        <f t="shared" si="876"/>
        <v>51</v>
      </c>
      <c r="BP539" s="4">
        <v>21477</v>
      </c>
      <c r="BQ539">
        <f t="shared" si="877"/>
        <v>15</v>
      </c>
      <c r="BR539" s="8">
        <v>34</v>
      </c>
      <c r="BS539" s="15">
        <f t="shared" si="878"/>
        <v>0</v>
      </c>
      <c r="BT539" s="8">
        <v>318</v>
      </c>
      <c r="BU539" s="15">
        <f t="shared" si="879"/>
        <v>0</v>
      </c>
      <c r="BV539" s="8">
        <v>1471</v>
      </c>
      <c r="BW539" s="15">
        <f t="shared" si="880"/>
        <v>1</v>
      </c>
      <c r="BX539" s="8">
        <v>3342</v>
      </c>
      <c r="BY539" s="15">
        <f t="shared" si="881"/>
        <v>2</v>
      </c>
      <c r="BZ539" s="13">
        <v>1878</v>
      </c>
      <c r="CA539" s="16">
        <f t="shared" si="882"/>
        <v>1</v>
      </c>
    </row>
    <row r="540" spans="1:79" x14ac:dyDescent="0.2">
      <c r="A540" s="1">
        <v>44437</v>
      </c>
      <c r="B540">
        <v>44438</v>
      </c>
      <c r="C540" s="4">
        <v>456666</v>
      </c>
      <c r="D540">
        <f t="shared" si="833"/>
        <v>463</v>
      </c>
      <c r="E540" s="4">
        <v>7046</v>
      </c>
      <c r="F540">
        <f t="shared" si="834"/>
        <v>3</v>
      </c>
      <c r="G540" s="4">
        <v>441655</v>
      </c>
      <c r="H540">
        <f t="shared" si="835"/>
        <v>521</v>
      </c>
      <c r="I540">
        <f t="shared" si="832"/>
        <v>7965</v>
      </c>
      <c r="J540">
        <f t="shared" si="829"/>
        <v>-61</v>
      </c>
      <c r="K540">
        <f t="shared" si="826"/>
        <v>1.5429219604700152E-2</v>
      </c>
      <c r="L540">
        <f t="shared" si="838"/>
        <v>0.96712914909364833</v>
      </c>
      <c r="M540">
        <f t="shared" si="839"/>
        <v>1.7441631301651536E-2</v>
      </c>
      <c r="N540">
        <f t="shared" si="840"/>
        <v>1.013870093241012E-3</v>
      </c>
      <c r="O540">
        <f t="shared" si="827"/>
        <v>4.257734885041158E-4</v>
      </c>
      <c r="P540">
        <f t="shared" si="841"/>
        <v>1.1796538021759066E-3</v>
      </c>
      <c r="Q540">
        <f t="shared" si="842"/>
        <v>-7.6585059635907093E-3</v>
      </c>
      <c r="R540">
        <f t="shared" si="843"/>
        <v>114913.43734272773</v>
      </c>
      <c r="S540">
        <f t="shared" si="828"/>
        <v>1773.0246602918971</v>
      </c>
      <c r="T540">
        <f t="shared" si="844"/>
        <v>111136.13487669853</v>
      </c>
      <c r="U540">
        <f t="shared" si="845"/>
        <v>2004.2778057372923</v>
      </c>
      <c r="V540" s="4">
        <v>3652689</v>
      </c>
      <c r="W540">
        <f t="shared" si="846"/>
        <v>7195</v>
      </c>
      <c r="X540">
        <f t="shared" si="847"/>
        <v>-3193</v>
      </c>
      <c r="Y540" s="20">
        <f t="shared" si="848"/>
        <v>919146.70357322588</v>
      </c>
      <c r="Z540" s="4">
        <v>3192474</v>
      </c>
      <c r="AA540">
        <f t="shared" si="849"/>
        <v>6732</v>
      </c>
      <c r="AB540" s="17">
        <f t="shared" si="850"/>
        <v>0.87400651958050635</v>
      </c>
      <c r="AC540" s="16">
        <f t="shared" si="851"/>
        <v>-2980</v>
      </c>
      <c r="AD540">
        <f t="shared" si="852"/>
        <v>460215</v>
      </c>
      <c r="AE540">
        <f t="shared" si="853"/>
        <v>463</v>
      </c>
      <c r="AF540" s="17">
        <f t="shared" si="854"/>
        <v>0.12599348041949368</v>
      </c>
      <c r="AG540" s="16">
        <f t="shared" si="855"/>
        <v>-213</v>
      </c>
      <c r="AH540" s="20">
        <f t="shared" si="856"/>
        <v>6.4350243224461437E-2</v>
      </c>
      <c r="AI540" s="20">
        <f t="shared" si="857"/>
        <v>115806.49219929542</v>
      </c>
      <c r="AJ540" s="4">
        <v>7344</v>
      </c>
      <c r="AK540">
        <f t="shared" si="858"/>
        <v>-71</v>
      </c>
      <c r="AL540">
        <f t="shared" si="859"/>
        <v>-9.5751854349291898E-3</v>
      </c>
      <c r="AM540" s="20">
        <f t="shared" si="860"/>
        <v>1848.012078510317</v>
      </c>
      <c r="AN540" s="20">
        <f t="shared" si="861"/>
        <v>1.6081775301861754E-2</v>
      </c>
      <c r="AO540" s="4">
        <v>242</v>
      </c>
      <c r="AP540">
        <f t="shared" si="830"/>
        <v>13</v>
      </c>
      <c r="AQ540">
        <f t="shared" si="831"/>
        <v>5.6768558951965087E-2</v>
      </c>
      <c r="AR540" s="20">
        <f t="shared" si="862"/>
        <v>60.895822848515344</v>
      </c>
      <c r="AS540" s="4">
        <v>283</v>
      </c>
      <c r="AT540">
        <f t="shared" si="863"/>
        <v>-1</v>
      </c>
      <c r="AU540">
        <f t="shared" si="864"/>
        <v>-3.5211267605633756E-3</v>
      </c>
      <c r="AV540" s="20">
        <f t="shared" si="865"/>
        <v>71.2128837443382</v>
      </c>
      <c r="AW540" s="30">
        <f t="shared" si="866"/>
        <v>6.1970893388165534E-4</v>
      </c>
      <c r="AX540" s="4">
        <v>96</v>
      </c>
      <c r="AY540">
        <f t="shared" si="867"/>
        <v>-2</v>
      </c>
      <c r="AZ540">
        <f t="shared" si="868"/>
        <v>-2.0408163265306145E-2</v>
      </c>
      <c r="BA540" s="20">
        <f t="shared" si="869"/>
        <v>24.157020634121789</v>
      </c>
      <c r="BB540" s="30">
        <f t="shared" si="870"/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 t="shared" si="871"/>
        <v>-61</v>
      </c>
      <c r="BE540" s="30">
        <f t="shared" si="872"/>
        <v>-7.6002990281585081E-3</v>
      </c>
      <c r="BF540" s="20">
        <f t="shared" si="873"/>
        <v>2004.2778057372923</v>
      </c>
      <c r="BG540" s="20">
        <f t="shared" si="874"/>
        <v>1.7441631301651536E-2</v>
      </c>
      <c r="BH540" s="26">
        <v>83763</v>
      </c>
      <c r="BI540">
        <f t="shared" si="836"/>
        <v>92</v>
      </c>
      <c r="BJ540" s="4">
        <v>173155</v>
      </c>
      <c r="BK540">
        <f t="shared" si="837"/>
        <v>172</v>
      </c>
      <c r="BL540" s="4">
        <v>128440</v>
      </c>
      <c r="BM540">
        <f t="shared" si="875"/>
        <v>141</v>
      </c>
      <c r="BN540" s="4">
        <v>49818</v>
      </c>
      <c r="BO540">
        <f t="shared" si="876"/>
        <v>45</v>
      </c>
      <c r="BP540" s="4">
        <v>21490</v>
      </c>
      <c r="BQ540">
        <f t="shared" si="877"/>
        <v>13</v>
      </c>
      <c r="BR540" s="8">
        <v>34</v>
      </c>
      <c r="BS540" s="15">
        <f t="shared" si="878"/>
        <v>0</v>
      </c>
      <c r="BT540" s="8">
        <v>319</v>
      </c>
      <c r="BU540" s="15">
        <f t="shared" si="879"/>
        <v>1</v>
      </c>
      <c r="BV540" s="8">
        <v>1471</v>
      </c>
      <c r="BW540" s="15">
        <f t="shared" si="880"/>
        <v>0</v>
      </c>
      <c r="BX540" s="8">
        <v>3344</v>
      </c>
      <c r="BY540" s="15">
        <f t="shared" si="881"/>
        <v>2</v>
      </c>
      <c r="BZ540" s="13">
        <v>1878</v>
      </c>
      <c r="CA540" s="16">
        <f t="shared" si="882"/>
        <v>0</v>
      </c>
    </row>
    <row r="541" spans="1:79" x14ac:dyDescent="0.2">
      <c r="A541" s="1">
        <v>44438</v>
      </c>
      <c r="B541">
        <v>44439</v>
      </c>
      <c r="C541" s="4">
        <v>457037</v>
      </c>
      <c r="D541">
        <f t="shared" si="833"/>
        <v>371</v>
      </c>
      <c r="E541" s="4">
        <v>7054</v>
      </c>
      <c r="F541">
        <f t="shared" si="834"/>
        <v>8</v>
      </c>
      <c r="G541" s="4">
        <v>442093</v>
      </c>
      <c r="H541">
        <f t="shared" si="835"/>
        <v>438</v>
      </c>
      <c r="I541">
        <f t="shared" si="832"/>
        <v>7890</v>
      </c>
      <c r="J541">
        <f t="shared" si="829"/>
        <v>-75</v>
      </c>
      <c r="K541">
        <f t="shared" si="826"/>
        <v>1.5434198981701701E-2</v>
      </c>
      <c r="L541">
        <f t="shared" si="838"/>
        <v>0.96730242846859227</v>
      </c>
      <c r="M541">
        <f t="shared" si="839"/>
        <v>1.726337254970604E-2</v>
      </c>
      <c r="N541">
        <f t="shared" si="840"/>
        <v>8.117504709684336E-4</v>
      </c>
      <c r="O541">
        <f t="shared" si="827"/>
        <v>1.1341083073433513E-3</v>
      </c>
      <c r="P541">
        <f t="shared" si="841"/>
        <v>9.9074176700377522E-4</v>
      </c>
      <c r="Q541">
        <f t="shared" si="842"/>
        <v>-9.5057034220532317E-3</v>
      </c>
      <c r="R541">
        <f t="shared" si="843"/>
        <v>115006.79416205334</v>
      </c>
      <c r="S541">
        <f t="shared" si="828"/>
        <v>1775.0377453447406</v>
      </c>
      <c r="T541">
        <f t="shared" si="844"/>
        <v>111246.35128334172</v>
      </c>
      <c r="U541">
        <f t="shared" si="845"/>
        <v>1985.4051333668847</v>
      </c>
      <c r="V541" s="4">
        <v>3657722</v>
      </c>
      <c r="W541">
        <f t="shared" si="846"/>
        <v>5033</v>
      </c>
      <c r="X541">
        <f t="shared" si="847"/>
        <v>-2162</v>
      </c>
      <c r="Y541" s="20">
        <f t="shared" si="848"/>
        <v>920413.18570709613</v>
      </c>
      <c r="Z541" s="4">
        <v>3197136</v>
      </c>
      <c r="AA541">
        <f t="shared" si="849"/>
        <v>4662</v>
      </c>
      <c r="AB541" s="17">
        <f t="shared" si="850"/>
        <v>0.87407845648193061</v>
      </c>
      <c r="AC541" s="16">
        <f t="shared" si="851"/>
        <v>-2070</v>
      </c>
      <c r="AD541">
        <f t="shared" si="852"/>
        <v>460586</v>
      </c>
      <c r="AE541">
        <f t="shared" si="853"/>
        <v>371</v>
      </c>
      <c r="AF541" s="17">
        <f t="shared" si="854"/>
        <v>0.12592154351806945</v>
      </c>
      <c r="AG541" s="16">
        <f t="shared" si="855"/>
        <v>-92</v>
      </c>
      <c r="AH541" s="20">
        <f t="shared" si="856"/>
        <v>7.37134909596662E-2</v>
      </c>
      <c r="AI541" s="20">
        <f t="shared" si="857"/>
        <v>115899.84901862103</v>
      </c>
      <c r="AJ541" s="4">
        <v>7261</v>
      </c>
      <c r="AK541">
        <f t="shared" si="858"/>
        <v>-83</v>
      </c>
      <c r="AL541">
        <f t="shared" si="859"/>
        <v>-1.1301742919390012E-2</v>
      </c>
      <c r="AM541" s="20">
        <f t="shared" si="860"/>
        <v>1827.1263210870659</v>
      </c>
      <c r="AN541" s="20">
        <f t="shared" si="861"/>
        <v>1.58871163603822E-2</v>
      </c>
      <c r="AO541" s="4">
        <v>239</v>
      </c>
      <c r="AP541">
        <f t="shared" si="830"/>
        <v>-3</v>
      </c>
      <c r="AQ541">
        <f t="shared" si="831"/>
        <v>-1.2396694214875992E-2</v>
      </c>
      <c r="AR541" s="20">
        <f t="shared" si="862"/>
        <v>60.140915953699043</v>
      </c>
      <c r="AS541" s="4">
        <v>295</v>
      </c>
      <c r="AT541">
        <f t="shared" si="863"/>
        <v>12</v>
      </c>
      <c r="AU541">
        <f t="shared" si="864"/>
        <v>4.2402826855123754E-2</v>
      </c>
      <c r="AV541" s="20">
        <f t="shared" si="865"/>
        <v>74.232511323603418</v>
      </c>
      <c r="AW541" s="30">
        <f t="shared" si="866"/>
        <v>6.4546196478622081E-4</v>
      </c>
      <c r="AX541" s="4">
        <v>95</v>
      </c>
      <c r="AY541">
        <f t="shared" si="867"/>
        <v>-1</v>
      </c>
      <c r="AZ541">
        <f t="shared" si="868"/>
        <v>-1.041666666666663E-2</v>
      </c>
      <c r="BA541" s="20">
        <f t="shared" si="869"/>
        <v>23.905385002516354</v>
      </c>
      <c r="BB541" s="30">
        <f t="shared" si="870"/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 t="shared" si="871"/>
        <v>-75</v>
      </c>
      <c r="BE541" s="30">
        <f t="shared" si="872"/>
        <v>-9.4161958568738102E-3</v>
      </c>
      <c r="BF541" s="20">
        <f t="shared" si="873"/>
        <v>1985.4051333668847</v>
      </c>
      <c r="BG541" s="20">
        <f t="shared" si="874"/>
        <v>1.726337254970604E-2</v>
      </c>
      <c r="BH541" s="26">
        <v>83861</v>
      </c>
      <c r="BI541">
        <f t="shared" si="836"/>
        <v>98</v>
      </c>
      <c r="BJ541" s="4">
        <v>173276</v>
      </c>
      <c r="BK541">
        <f t="shared" si="837"/>
        <v>121</v>
      </c>
      <c r="BL541" s="4">
        <v>128556</v>
      </c>
      <c r="BM541">
        <f t="shared" si="875"/>
        <v>116</v>
      </c>
      <c r="BN541" s="4">
        <v>49848</v>
      </c>
      <c r="BO541">
        <f t="shared" si="876"/>
        <v>30</v>
      </c>
      <c r="BP541" s="4">
        <v>21496</v>
      </c>
      <c r="BQ541">
        <f t="shared" si="877"/>
        <v>6</v>
      </c>
      <c r="BR541" s="8">
        <v>34</v>
      </c>
      <c r="BS541" s="15">
        <f t="shared" si="878"/>
        <v>0</v>
      </c>
      <c r="BT541" s="8">
        <v>320</v>
      </c>
      <c r="BU541" s="15">
        <f t="shared" si="879"/>
        <v>1</v>
      </c>
      <c r="BV541" s="8">
        <v>1474</v>
      </c>
      <c r="BW541" s="15">
        <f t="shared" si="880"/>
        <v>3</v>
      </c>
      <c r="BX541" s="8">
        <v>3348</v>
      </c>
      <c r="BY541" s="15">
        <f t="shared" si="881"/>
        <v>4</v>
      </c>
      <c r="BZ541" s="13">
        <v>1878</v>
      </c>
      <c r="CA541" s="16">
        <f t="shared" si="882"/>
        <v>0</v>
      </c>
    </row>
    <row r="542" spans="1:79" x14ac:dyDescent="0.2">
      <c r="A542" s="1">
        <v>44439</v>
      </c>
      <c r="B542">
        <v>44440</v>
      </c>
      <c r="C542" s="4">
        <v>457487</v>
      </c>
      <c r="D542">
        <f t="shared" si="833"/>
        <v>450</v>
      </c>
      <c r="E542" s="4">
        <v>7061</v>
      </c>
      <c r="F542">
        <f t="shared" si="834"/>
        <v>7</v>
      </c>
      <c r="G542" s="4">
        <v>442947</v>
      </c>
      <c r="H542">
        <f t="shared" si="835"/>
        <v>854</v>
      </c>
      <c r="I542">
        <f t="shared" si="832"/>
        <v>7479</v>
      </c>
      <c r="J542">
        <f t="shared" si="829"/>
        <v>-411</v>
      </c>
      <c r="K542">
        <f t="shared" si="826"/>
        <v>1.5434318352215473E-2</v>
      </c>
      <c r="L542">
        <f t="shared" si="838"/>
        <v>0.96821767613068788</v>
      </c>
      <c r="M542">
        <f t="shared" si="839"/>
        <v>1.6348005517096659E-2</v>
      </c>
      <c r="N542">
        <f t="shared" si="840"/>
        <v>9.8363450764721175E-4</v>
      </c>
      <c r="O542">
        <f t="shared" si="827"/>
        <v>9.9136099702591706E-4</v>
      </c>
      <c r="P542">
        <f t="shared" si="841"/>
        <v>1.9279959001867041E-3</v>
      </c>
      <c r="Q542">
        <f t="shared" si="842"/>
        <v>-5.4953870838347373E-2</v>
      </c>
      <c r="R542">
        <f t="shared" si="843"/>
        <v>115120.03019627578</v>
      </c>
      <c r="S542">
        <f t="shared" si="828"/>
        <v>1776.7991947659789</v>
      </c>
      <c r="T542">
        <f t="shared" si="844"/>
        <v>111461.24811273276</v>
      </c>
      <c r="U542">
        <f t="shared" si="845"/>
        <v>1881.9828887770507</v>
      </c>
      <c r="V542" s="4">
        <v>3667145</v>
      </c>
      <c r="W542">
        <f t="shared" si="846"/>
        <v>9423</v>
      </c>
      <c r="X542">
        <f t="shared" si="847"/>
        <v>4390</v>
      </c>
      <c r="Y542" s="20">
        <f t="shared" si="848"/>
        <v>922784.34826371411</v>
      </c>
      <c r="Z542" s="4">
        <v>3206109</v>
      </c>
      <c r="AA542">
        <f t="shared" si="849"/>
        <v>8973</v>
      </c>
      <c r="AB542" s="17">
        <f t="shared" si="850"/>
        <v>0.87427930992638692</v>
      </c>
      <c r="AC542" s="16">
        <f t="shared" si="851"/>
        <v>4311</v>
      </c>
      <c r="AD542">
        <f t="shared" si="852"/>
        <v>461036</v>
      </c>
      <c r="AE542">
        <f t="shared" si="853"/>
        <v>450</v>
      </c>
      <c r="AF542" s="17">
        <f t="shared" si="854"/>
        <v>0.12572069007361311</v>
      </c>
      <c r="AG542" s="16">
        <f t="shared" si="855"/>
        <v>79</v>
      </c>
      <c r="AH542" s="20">
        <f t="shared" si="856"/>
        <v>4.775549188156638E-2</v>
      </c>
      <c r="AI542" s="20">
        <f t="shared" si="857"/>
        <v>116013.08505284348</v>
      </c>
      <c r="AJ542" s="4">
        <v>6865</v>
      </c>
      <c r="AK542">
        <f t="shared" si="858"/>
        <v>-396</v>
      </c>
      <c r="AL542">
        <f t="shared" si="859"/>
        <v>-5.4537942432171915E-2</v>
      </c>
      <c r="AM542" s="20">
        <f t="shared" si="860"/>
        <v>1727.4786109713134</v>
      </c>
      <c r="AN542" s="20">
        <f t="shared" si="861"/>
        <v>1.5005890877773577E-2</v>
      </c>
      <c r="AO542" s="4">
        <v>239</v>
      </c>
      <c r="AP542">
        <f t="shared" si="830"/>
        <v>0</v>
      </c>
      <c r="AQ542">
        <f t="shared" si="831"/>
        <v>0</v>
      </c>
      <c r="AR542" s="20">
        <f t="shared" si="862"/>
        <v>60.140915953699043</v>
      </c>
      <c r="AS542" s="4">
        <v>279</v>
      </c>
      <c r="AT542">
        <f t="shared" si="863"/>
        <v>-16</v>
      </c>
      <c r="AU542">
        <f t="shared" si="864"/>
        <v>-5.4237288135593253E-2</v>
      </c>
      <c r="AV542" s="20">
        <f t="shared" si="865"/>
        <v>70.20634121791646</v>
      </c>
      <c r="AW542" s="30">
        <f t="shared" si="866"/>
        <v>6.0985339474127129E-4</v>
      </c>
      <c r="AX542" s="4">
        <v>97</v>
      </c>
      <c r="AY542">
        <f t="shared" si="867"/>
        <v>2</v>
      </c>
      <c r="AZ542">
        <f t="shared" si="868"/>
        <v>2.1052631578947434E-2</v>
      </c>
      <c r="BA542" s="20">
        <f t="shared" si="869"/>
        <v>24.408656265727227</v>
      </c>
      <c r="BB542" s="30">
        <f t="shared" si="870"/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 t="shared" si="871"/>
        <v>-410</v>
      </c>
      <c r="BE542" s="30">
        <f t="shared" si="872"/>
        <v>-5.1964512040557631E-2</v>
      </c>
      <c r="BF542" s="20">
        <f t="shared" si="873"/>
        <v>1882.2345244086562</v>
      </c>
      <c r="BG542" s="20">
        <f t="shared" si="874"/>
        <v>1.63501913715581E-2</v>
      </c>
      <c r="BH542" s="26">
        <v>83959</v>
      </c>
      <c r="BI542">
        <f t="shared" si="836"/>
        <v>98</v>
      </c>
      <c r="BJ542" s="4">
        <v>173449</v>
      </c>
      <c r="BK542">
        <f t="shared" si="837"/>
        <v>173</v>
      </c>
      <c r="BL542" s="4">
        <v>128681</v>
      </c>
      <c r="BM542">
        <f t="shared" si="875"/>
        <v>125</v>
      </c>
      <c r="BN542" s="4">
        <v>49892</v>
      </c>
      <c r="BO542">
        <f t="shared" si="876"/>
        <v>44</v>
      </c>
      <c r="BP542" s="4">
        <v>21506</v>
      </c>
      <c r="BQ542">
        <f t="shared" si="877"/>
        <v>10</v>
      </c>
      <c r="BR542" s="8">
        <v>34</v>
      </c>
      <c r="BS542" s="15">
        <f t="shared" si="878"/>
        <v>0</v>
      </c>
      <c r="BT542" s="8">
        <v>321</v>
      </c>
      <c r="BU542" s="15">
        <f t="shared" si="879"/>
        <v>1</v>
      </c>
      <c r="BV542" s="8">
        <v>1475</v>
      </c>
      <c r="BW542" s="15">
        <f t="shared" si="880"/>
        <v>1</v>
      </c>
      <c r="BX542" s="8">
        <v>3351</v>
      </c>
      <c r="BY542" s="15">
        <f t="shared" si="881"/>
        <v>3</v>
      </c>
      <c r="BZ542" s="13">
        <v>1880</v>
      </c>
      <c r="CA542" s="16">
        <f t="shared" si="882"/>
        <v>2</v>
      </c>
    </row>
    <row r="543" spans="1:79" x14ac:dyDescent="0.2">
      <c r="A543" s="1">
        <v>44440</v>
      </c>
      <c r="B543">
        <v>44441</v>
      </c>
      <c r="C543" s="4">
        <v>458157</v>
      </c>
      <c r="D543">
        <f t="shared" si="833"/>
        <v>670</v>
      </c>
      <c r="E543" s="4">
        <v>7066</v>
      </c>
      <c r="F543">
        <f t="shared" si="834"/>
        <v>5</v>
      </c>
      <c r="G543" s="4">
        <v>443737</v>
      </c>
      <c r="H543">
        <f t="shared" si="835"/>
        <v>790</v>
      </c>
      <c r="I543">
        <f t="shared" si="832"/>
        <v>7354</v>
      </c>
      <c r="J543">
        <f t="shared" si="829"/>
        <v>-125</v>
      </c>
      <c r="K543">
        <f t="shared" ref="K543:K606" si="883">+IFERROR(E543/C543,"")</f>
        <v>1.5422660790951573E-2</v>
      </c>
      <c r="L543">
        <f t="shared" si="838"/>
        <v>0.96852607294006199</v>
      </c>
      <c r="M543">
        <f t="shared" si="839"/>
        <v>1.6051266268986397E-2</v>
      </c>
      <c r="N543">
        <f t="shared" si="840"/>
        <v>1.4623807995948986E-3</v>
      </c>
      <c r="O543">
        <f t="shared" ref="O543:O606" si="884">+IFERROR(F543/E543,"")</f>
        <v>7.0761392584206052E-4</v>
      </c>
      <c r="P543">
        <f t="shared" si="841"/>
        <v>1.7803338464000072E-3</v>
      </c>
      <c r="Q543">
        <f t="shared" si="842"/>
        <v>-1.6997552352461247E-2</v>
      </c>
      <c r="R543">
        <f t="shared" si="843"/>
        <v>115288.62606945143</v>
      </c>
      <c r="S543">
        <f t="shared" ref="S543:S606" si="885">+IFERROR(E543/3.974,"")</f>
        <v>1778.0573729240059</v>
      </c>
      <c r="T543">
        <f t="shared" si="844"/>
        <v>111660.04026170105</v>
      </c>
      <c r="U543">
        <f t="shared" si="845"/>
        <v>1850.5284348263713</v>
      </c>
      <c r="V543" s="4">
        <v>3677348</v>
      </c>
      <c r="W543">
        <f t="shared" si="846"/>
        <v>10203</v>
      </c>
      <c r="X543">
        <f t="shared" si="847"/>
        <v>780</v>
      </c>
      <c r="Y543" s="20">
        <f t="shared" si="848"/>
        <v>925351.78661298438</v>
      </c>
      <c r="Z543" s="4">
        <v>3215642</v>
      </c>
      <c r="AA543">
        <f t="shared" si="849"/>
        <v>9533</v>
      </c>
      <c r="AB543" s="17">
        <f t="shared" si="850"/>
        <v>0.87444593223159739</v>
      </c>
      <c r="AC543" s="16">
        <f t="shared" si="851"/>
        <v>560</v>
      </c>
      <c r="AD543">
        <f t="shared" si="852"/>
        <v>461706</v>
      </c>
      <c r="AE543">
        <f t="shared" si="853"/>
        <v>670</v>
      </c>
      <c r="AF543" s="17">
        <f t="shared" si="854"/>
        <v>0.12555406776840267</v>
      </c>
      <c r="AG543" s="16">
        <f t="shared" si="855"/>
        <v>220</v>
      </c>
      <c r="AH543" s="20">
        <f t="shared" si="856"/>
        <v>6.5666960697833968E-2</v>
      </c>
      <c r="AI543" s="20">
        <f t="shared" si="857"/>
        <v>116181.68092601912</v>
      </c>
      <c r="AJ543" s="4">
        <v>6725</v>
      </c>
      <c r="AK543">
        <f t="shared" si="858"/>
        <v>-140</v>
      </c>
      <c r="AL543">
        <f t="shared" si="859"/>
        <v>-2.039329934450107E-2</v>
      </c>
      <c r="AM543" s="20">
        <f t="shared" si="860"/>
        <v>1692.2496225465525</v>
      </c>
      <c r="AN543" s="20">
        <f t="shared" si="861"/>
        <v>1.4678374443695066E-2</v>
      </c>
      <c r="AO543" s="4">
        <v>239</v>
      </c>
      <c r="AP543">
        <f t="shared" si="830"/>
        <v>0</v>
      </c>
      <c r="AQ543">
        <f t="shared" si="831"/>
        <v>0</v>
      </c>
      <c r="AR543" s="20">
        <f t="shared" si="862"/>
        <v>60.140915953699043</v>
      </c>
      <c r="AS543" s="4">
        <v>295</v>
      </c>
      <c r="AT543">
        <f t="shared" si="863"/>
        <v>16</v>
      </c>
      <c r="AU543">
        <f t="shared" si="864"/>
        <v>5.7347670250896154E-2</v>
      </c>
      <c r="AV543" s="20">
        <f t="shared" si="865"/>
        <v>74.232511323603418</v>
      </c>
      <c r="AW543" s="30">
        <f t="shared" si="866"/>
        <v>6.4388408340372409E-4</v>
      </c>
      <c r="AX543" s="4">
        <v>95</v>
      </c>
      <c r="AY543">
        <f t="shared" si="867"/>
        <v>-2</v>
      </c>
      <c r="AZ543">
        <f t="shared" si="868"/>
        <v>-2.0618556701030966E-2</v>
      </c>
      <c r="BA543" s="20">
        <f t="shared" si="869"/>
        <v>23.905385002516354</v>
      </c>
      <c r="BB543" s="30">
        <f t="shared" si="870"/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 t="shared" si="871"/>
        <v>-126</v>
      </c>
      <c r="BE543" s="30">
        <f t="shared" si="872"/>
        <v>-1.6844919786096257E-2</v>
      </c>
      <c r="BF543" s="20">
        <f t="shared" si="873"/>
        <v>1850.5284348263713</v>
      </c>
      <c r="BG543" s="20">
        <f t="shared" si="874"/>
        <v>1.6051266268986397E-2</v>
      </c>
      <c r="BH543" s="26">
        <v>84110</v>
      </c>
      <c r="BI543">
        <f t="shared" si="836"/>
        <v>151</v>
      </c>
      <c r="BJ543" s="4">
        <v>173682</v>
      </c>
      <c r="BK543">
        <f t="shared" si="837"/>
        <v>233</v>
      </c>
      <c r="BL543" s="4">
        <v>128870</v>
      </c>
      <c r="BM543">
        <f t="shared" si="875"/>
        <v>189</v>
      </c>
      <c r="BN543" s="4">
        <v>49972</v>
      </c>
      <c r="BO543">
        <f t="shared" si="876"/>
        <v>80</v>
      </c>
      <c r="BP543" s="4">
        <v>21523</v>
      </c>
      <c r="BQ543">
        <f t="shared" si="877"/>
        <v>17</v>
      </c>
      <c r="BR543" s="8">
        <v>34</v>
      </c>
      <c r="BS543" s="15">
        <f t="shared" si="878"/>
        <v>0</v>
      </c>
      <c r="BT543" s="8">
        <v>323</v>
      </c>
      <c r="BU543" s="15">
        <f t="shared" si="879"/>
        <v>2</v>
      </c>
      <c r="BV543" s="8">
        <v>1475</v>
      </c>
      <c r="BW543" s="15">
        <f t="shared" si="880"/>
        <v>0</v>
      </c>
      <c r="BX543" s="8">
        <v>3353</v>
      </c>
      <c r="BY543" s="15">
        <f t="shared" si="881"/>
        <v>2</v>
      </c>
      <c r="BZ543" s="13">
        <v>1881</v>
      </c>
      <c r="CA543" s="16">
        <f t="shared" si="882"/>
        <v>1</v>
      </c>
    </row>
    <row r="544" spans="1:79" x14ac:dyDescent="0.2">
      <c r="A544" s="1">
        <v>44441</v>
      </c>
      <c r="B544">
        <v>44442</v>
      </c>
      <c r="C544" s="4">
        <v>458638</v>
      </c>
      <c r="D544">
        <f t="shared" si="833"/>
        <v>481</v>
      </c>
      <c r="E544" s="4">
        <v>7069</v>
      </c>
      <c r="F544">
        <f t="shared" si="834"/>
        <v>3</v>
      </c>
      <c r="G544" s="4">
        <v>444476</v>
      </c>
      <c r="H544">
        <f t="shared" si="835"/>
        <v>739</v>
      </c>
      <c r="I544">
        <f t="shared" si="832"/>
        <v>7093</v>
      </c>
      <c r="J544">
        <f t="shared" si="829"/>
        <v>-261</v>
      </c>
      <c r="K544">
        <f t="shared" si="883"/>
        <v>1.5413027267692603E-2</v>
      </c>
      <c r="L544">
        <f t="shared" si="838"/>
        <v>0.96912161661266616</v>
      </c>
      <c r="M544">
        <f t="shared" si="839"/>
        <v>1.5465356119641199E-2</v>
      </c>
      <c r="N544">
        <f t="shared" si="840"/>
        <v>1.048757407803104E-3</v>
      </c>
      <c r="O544">
        <f t="shared" si="884"/>
        <v>4.243881737162258E-4</v>
      </c>
      <c r="P544">
        <f t="shared" si="841"/>
        <v>1.6626319531313277E-3</v>
      </c>
      <c r="Q544">
        <f t="shared" si="842"/>
        <v>-3.6796841956858874E-2</v>
      </c>
      <c r="R544">
        <f t="shared" si="843"/>
        <v>115409.66280825365</v>
      </c>
      <c r="S544">
        <f t="shared" si="885"/>
        <v>1778.8122798188222</v>
      </c>
      <c r="T544">
        <f t="shared" si="844"/>
        <v>111845.99899345747</v>
      </c>
      <c r="U544">
        <f t="shared" si="845"/>
        <v>1784.8515349773527</v>
      </c>
      <c r="V544" s="4">
        <v>3686021</v>
      </c>
      <c r="W544">
        <f t="shared" si="846"/>
        <v>8673</v>
      </c>
      <c r="X544">
        <f t="shared" si="847"/>
        <v>-1530</v>
      </c>
      <c r="Y544" s="20">
        <f t="shared" si="848"/>
        <v>927534.22244589834</v>
      </c>
      <c r="Z544" s="4">
        <v>3223834</v>
      </c>
      <c r="AA544">
        <f t="shared" si="849"/>
        <v>8192</v>
      </c>
      <c r="AB544" s="17">
        <f t="shared" si="850"/>
        <v>0.87461086087138407</v>
      </c>
      <c r="AC544" s="16">
        <f t="shared" si="851"/>
        <v>-1341</v>
      </c>
      <c r="AD544">
        <f t="shared" si="852"/>
        <v>462187</v>
      </c>
      <c r="AE544">
        <f t="shared" si="853"/>
        <v>481</v>
      </c>
      <c r="AF544" s="17">
        <f t="shared" si="854"/>
        <v>0.12538913912861593</v>
      </c>
      <c r="AG544" s="16">
        <f t="shared" si="855"/>
        <v>-189</v>
      </c>
      <c r="AH544" s="20">
        <f t="shared" si="856"/>
        <v>5.5459471924362964E-2</v>
      </c>
      <c r="AI544" s="20">
        <f t="shared" si="857"/>
        <v>116302.71766482134</v>
      </c>
      <c r="AJ544" s="4">
        <v>6477</v>
      </c>
      <c r="AK544">
        <f t="shared" si="858"/>
        <v>-248</v>
      </c>
      <c r="AL544">
        <f t="shared" si="859"/>
        <v>-3.6877323420074326E-2</v>
      </c>
      <c r="AM544" s="20">
        <f t="shared" si="860"/>
        <v>1629.8439859084046</v>
      </c>
      <c r="AN544" s="20">
        <f t="shared" si="861"/>
        <v>1.4122248919627245E-2</v>
      </c>
      <c r="AO544" s="4">
        <v>236</v>
      </c>
      <c r="AP544">
        <f t="shared" si="830"/>
        <v>-3</v>
      </c>
      <c r="AQ544">
        <f t="shared" si="831"/>
        <v>-1.2552301255230103E-2</v>
      </c>
      <c r="AR544" s="20">
        <f t="shared" si="862"/>
        <v>59.386009058882735</v>
      </c>
      <c r="AS544" s="4">
        <v>282</v>
      </c>
      <c r="AT544">
        <f t="shared" si="863"/>
        <v>-13</v>
      </c>
      <c r="AU544">
        <f t="shared" si="864"/>
        <v>-4.4067796610169463E-2</v>
      </c>
      <c r="AV544" s="20">
        <f t="shared" si="865"/>
        <v>70.961248112732761</v>
      </c>
      <c r="AW544" s="30">
        <f t="shared" si="866"/>
        <v>6.1486401039599864E-4</v>
      </c>
      <c r="AX544" s="4">
        <v>98</v>
      </c>
      <c r="AY544">
        <f t="shared" si="867"/>
        <v>3</v>
      </c>
      <c r="AZ544">
        <f t="shared" si="868"/>
        <v>3.1578947368421151E-2</v>
      </c>
      <c r="BA544" s="20">
        <f t="shared" si="869"/>
        <v>24.660291897332662</v>
      </c>
      <c r="BB544" s="30">
        <f t="shared" si="870"/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 t="shared" si="871"/>
        <v>-261</v>
      </c>
      <c r="BE544" s="30">
        <f t="shared" si="872"/>
        <v>-3.5490889311939111E-2</v>
      </c>
      <c r="BF544" s="20">
        <f t="shared" si="873"/>
        <v>1784.8515349773527</v>
      </c>
      <c r="BG544" s="20">
        <f t="shared" si="874"/>
        <v>1.5465356119641199E-2</v>
      </c>
      <c r="BH544" s="26">
        <v>84236</v>
      </c>
      <c r="BI544">
        <f t="shared" si="836"/>
        <v>126</v>
      </c>
      <c r="BJ544" s="4">
        <v>173822</v>
      </c>
      <c r="BK544">
        <f t="shared" si="837"/>
        <v>140</v>
      </c>
      <c r="BL544" s="4">
        <v>129009</v>
      </c>
      <c r="BM544">
        <f t="shared" si="875"/>
        <v>139</v>
      </c>
      <c r="BN544" s="4">
        <v>50034</v>
      </c>
      <c r="BO544">
        <f t="shared" si="876"/>
        <v>62</v>
      </c>
      <c r="BP544" s="4">
        <v>21537</v>
      </c>
      <c r="BQ544">
        <f t="shared" si="877"/>
        <v>14</v>
      </c>
      <c r="BR544" s="8">
        <v>34</v>
      </c>
      <c r="BS544" s="15">
        <f t="shared" si="878"/>
        <v>0</v>
      </c>
      <c r="BT544" s="8">
        <v>323</v>
      </c>
      <c r="BU544" s="15">
        <f t="shared" si="879"/>
        <v>0</v>
      </c>
      <c r="BV544" s="8">
        <v>1475</v>
      </c>
      <c r="BW544" s="15">
        <f t="shared" si="880"/>
        <v>0</v>
      </c>
      <c r="BX544" s="8">
        <v>3355</v>
      </c>
      <c r="BY544" s="15">
        <f t="shared" si="881"/>
        <v>2</v>
      </c>
      <c r="BZ544" s="13">
        <v>1882</v>
      </c>
      <c r="CA544" s="16">
        <f t="shared" si="882"/>
        <v>1</v>
      </c>
    </row>
    <row r="545" spans="1:79" x14ac:dyDescent="0.2">
      <c r="A545" s="1">
        <v>44442</v>
      </c>
      <c r="B545">
        <v>44443</v>
      </c>
      <c r="C545" s="4">
        <v>459077</v>
      </c>
      <c r="D545">
        <f t="shared" si="833"/>
        <v>439</v>
      </c>
      <c r="E545" s="4">
        <v>7073</v>
      </c>
      <c r="F545">
        <f t="shared" si="834"/>
        <v>4</v>
      </c>
      <c r="G545" s="4">
        <v>445207</v>
      </c>
      <c r="H545">
        <f t="shared" si="835"/>
        <v>731</v>
      </c>
      <c r="I545">
        <f t="shared" si="832"/>
        <v>6797</v>
      </c>
      <c r="J545">
        <f t="shared" si="829"/>
        <v>-296</v>
      </c>
      <c r="K545">
        <f t="shared" si="883"/>
        <v>1.5407001439845603E-2</v>
      </c>
      <c r="L545">
        <f t="shared" si="838"/>
        <v>0.9697872034538868</v>
      </c>
      <c r="M545">
        <f t="shared" si="839"/>
        <v>1.4805795106267576E-2</v>
      </c>
      <c r="N545">
        <f t="shared" si="840"/>
        <v>9.5626659579983318E-4</v>
      </c>
      <c r="O545">
        <f t="shared" si="884"/>
        <v>5.6553089212498236E-4</v>
      </c>
      <c r="P545">
        <f t="shared" si="841"/>
        <v>1.6419328537062535E-3</v>
      </c>
      <c r="Q545">
        <f t="shared" si="842"/>
        <v>-4.3548624393114611E-2</v>
      </c>
      <c r="R545">
        <f t="shared" si="843"/>
        <v>115520.13085052843</v>
      </c>
      <c r="S545">
        <f t="shared" si="885"/>
        <v>1779.8188223452439</v>
      </c>
      <c r="T545">
        <f t="shared" si="844"/>
        <v>112029.94464016105</v>
      </c>
      <c r="U545">
        <f t="shared" si="845"/>
        <v>1710.3673880221438</v>
      </c>
      <c r="V545" s="4">
        <v>3694522</v>
      </c>
      <c r="W545">
        <f t="shared" si="846"/>
        <v>8501</v>
      </c>
      <c r="X545">
        <f t="shared" si="847"/>
        <v>-172</v>
      </c>
      <c r="Y545" s="20">
        <f t="shared" si="848"/>
        <v>929673.37695017608</v>
      </c>
      <c r="Z545" s="4">
        <v>3231896</v>
      </c>
      <c r="AA545">
        <f t="shared" si="849"/>
        <v>8062</v>
      </c>
      <c r="AB545" s="17">
        <f t="shared" si="850"/>
        <v>0.87478055347890737</v>
      </c>
      <c r="AC545" s="16">
        <f t="shared" si="851"/>
        <v>-130</v>
      </c>
      <c r="AD545">
        <f t="shared" si="852"/>
        <v>462626</v>
      </c>
      <c r="AE545">
        <f t="shared" si="853"/>
        <v>439</v>
      </c>
      <c r="AF545" s="17">
        <f t="shared" si="854"/>
        <v>0.12521944652109257</v>
      </c>
      <c r="AG545" s="16">
        <f t="shared" si="855"/>
        <v>-42</v>
      </c>
      <c r="AH545" s="20">
        <f t="shared" si="856"/>
        <v>5.1640983413716035E-2</v>
      </c>
      <c r="AI545" s="20">
        <f t="shared" si="857"/>
        <v>116413.18570709611</v>
      </c>
      <c r="AJ545" s="4">
        <v>6181</v>
      </c>
      <c r="AK545">
        <f t="shared" si="858"/>
        <v>-296</v>
      </c>
      <c r="AL545">
        <f t="shared" si="859"/>
        <v>-4.5700169831712212E-2</v>
      </c>
      <c r="AM545" s="20">
        <f t="shared" si="860"/>
        <v>1555.3598389531958</v>
      </c>
      <c r="AN545" s="20">
        <f t="shared" si="861"/>
        <v>1.3463972274803573E-2</v>
      </c>
      <c r="AO545" s="4">
        <v>251</v>
      </c>
      <c r="AP545">
        <f t="shared" si="830"/>
        <v>15</v>
      </c>
      <c r="AQ545">
        <f t="shared" si="831"/>
        <v>6.3559322033898358E-2</v>
      </c>
      <c r="AR545" s="20">
        <f t="shared" si="862"/>
        <v>63.160543532964262</v>
      </c>
      <c r="AS545" s="4">
        <v>263</v>
      </c>
      <c r="AT545">
        <f t="shared" si="863"/>
        <v>-19</v>
      </c>
      <c r="AU545">
        <f t="shared" si="864"/>
        <v>-6.7375886524822737E-2</v>
      </c>
      <c r="AV545" s="20">
        <f t="shared" si="865"/>
        <v>66.180171112229488</v>
      </c>
      <c r="AW545" s="30">
        <f t="shared" si="866"/>
        <v>5.7288864395297517E-4</v>
      </c>
      <c r="AX545" s="4">
        <v>102</v>
      </c>
      <c r="AY545">
        <f t="shared" si="867"/>
        <v>4</v>
      </c>
      <c r="AZ545">
        <f t="shared" si="868"/>
        <v>4.081632653061229E-2</v>
      </c>
      <c r="BA545" s="20">
        <f t="shared" si="869"/>
        <v>25.666834423754402</v>
      </c>
      <c r="BB545" s="30">
        <f t="shared" si="870"/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 t="shared" si="871"/>
        <v>-296</v>
      </c>
      <c r="BE545" s="30">
        <f t="shared" si="872"/>
        <v>-4.1731284364866728E-2</v>
      </c>
      <c r="BF545" s="20">
        <f t="shared" si="873"/>
        <v>1710.3673880221438</v>
      </c>
      <c r="BG545" s="20">
        <f t="shared" si="874"/>
        <v>1.4805795106267576E-2</v>
      </c>
      <c r="BH545" s="26">
        <v>84341</v>
      </c>
      <c r="BI545">
        <f t="shared" si="836"/>
        <v>105</v>
      </c>
      <c r="BJ545" s="4">
        <v>173959</v>
      </c>
      <c r="BK545">
        <f t="shared" si="837"/>
        <v>137</v>
      </c>
      <c r="BL545" s="4">
        <v>129126</v>
      </c>
      <c r="BM545">
        <f t="shared" si="875"/>
        <v>117</v>
      </c>
      <c r="BN545" s="4">
        <v>50100</v>
      </c>
      <c r="BO545">
        <f t="shared" si="876"/>
        <v>66</v>
      </c>
      <c r="BP545" s="4">
        <v>21551</v>
      </c>
      <c r="BQ545">
        <f t="shared" si="877"/>
        <v>14</v>
      </c>
      <c r="BR545" s="8">
        <v>34</v>
      </c>
      <c r="BS545" s="15">
        <f t="shared" si="878"/>
        <v>0</v>
      </c>
      <c r="BT545" s="8">
        <v>323</v>
      </c>
      <c r="BU545" s="15">
        <f t="shared" si="879"/>
        <v>0</v>
      </c>
      <c r="BV545" s="8">
        <v>1478</v>
      </c>
      <c r="BW545" s="15">
        <f t="shared" si="880"/>
        <v>3</v>
      </c>
      <c r="BX545" s="8">
        <v>3356</v>
      </c>
      <c r="BY545" s="15">
        <f t="shared" si="881"/>
        <v>1</v>
      </c>
      <c r="BZ545" s="13">
        <v>1882</v>
      </c>
      <c r="CA545" s="16">
        <f t="shared" si="882"/>
        <v>0</v>
      </c>
    </row>
    <row r="546" spans="1:79" x14ac:dyDescent="0.2">
      <c r="A546" s="1">
        <v>44443</v>
      </c>
      <c r="B546">
        <v>44444</v>
      </c>
      <c r="C546" s="4">
        <v>459519</v>
      </c>
      <c r="D546">
        <f t="shared" si="833"/>
        <v>442</v>
      </c>
      <c r="E546" s="4">
        <v>7081</v>
      </c>
      <c r="F546">
        <f t="shared" si="834"/>
        <v>8</v>
      </c>
      <c r="G546" s="4">
        <v>445901</v>
      </c>
      <c r="H546">
        <f t="shared" si="835"/>
        <v>694</v>
      </c>
      <c r="I546">
        <f t="shared" si="832"/>
        <v>6537</v>
      </c>
      <c r="J546">
        <f t="shared" si="829"/>
        <v>-260</v>
      </c>
      <c r="K546">
        <f t="shared" si="883"/>
        <v>1.54095913335466E-2</v>
      </c>
      <c r="L546">
        <f t="shared" si="838"/>
        <v>0.97036466392031673</v>
      </c>
      <c r="M546">
        <f t="shared" si="839"/>
        <v>1.4225744746136722E-2</v>
      </c>
      <c r="N546">
        <f t="shared" si="840"/>
        <v>9.6187535227052639E-4</v>
      </c>
      <c r="O546">
        <f t="shared" si="884"/>
        <v>1.1297839288236125E-3</v>
      </c>
      <c r="P546">
        <f t="shared" si="841"/>
        <v>1.5563992904254532E-3</v>
      </c>
      <c r="Q546">
        <f t="shared" si="842"/>
        <v>-3.9773596450971394E-2</v>
      </c>
      <c r="R546">
        <f t="shared" si="843"/>
        <v>115631.35379969803</v>
      </c>
      <c r="S546">
        <f t="shared" si="885"/>
        <v>1781.8319073980874</v>
      </c>
      <c r="T546">
        <f t="shared" si="844"/>
        <v>112204.57976849521</v>
      </c>
      <c r="U546">
        <f t="shared" si="845"/>
        <v>1644.9421238047307</v>
      </c>
      <c r="V546" s="4">
        <v>3703356</v>
      </c>
      <c r="W546">
        <f t="shared" si="846"/>
        <v>8834</v>
      </c>
      <c r="X546">
        <f t="shared" si="847"/>
        <v>333</v>
      </c>
      <c r="Y546" s="20">
        <f t="shared" si="848"/>
        <v>931896.32611977856</v>
      </c>
      <c r="Z546" s="4">
        <v>3240288</v>
      </c>
      <c r="AA546">
        <f t="shared" si="849"/>
        <v>8392</v>
      </c>
      <c r="AB546" s="17">
        <f t="shared" si="850"/>
        <v>0.87495990123552803</v>
      </c>
      <c r="AC546" s="16">
        <f t="shared" si="851"/>
        <v>330</v>
      </c>
      <c r="AD546">
        <f t="shared" si="852"/>
        <v>463068</v>
      </c>
      <c r="AE546">
        <f t="shared" si="853"/>
        <v>442</v>
      </c>
      <c r="AF546" s="17">
        <f t="shared" si="854"/>
        <v>0.125040098764472</v>
      </c>
      <c r="AG546" s="16">
        <f t="shared" si="855"/>
        <v>3</v>
      </c>
      <c r="AH546" s="20">
        <f t="shared" si="856"/>
        <v>5.003395970115463E-2</v>
      </c>
      <c r="AI546" s="20">
        <f t="shared" si="857"/>
        <v>116524.40865626572</v>
      </c>
      <c r="AJ546" s="4">
        <v>5941</v>
      </c>
      <c r="AK546">
        <f t="shared" si="858"/>
        <v>-240</v>
      </c>
      <c r="AL546">
        <f t="shared" si="859"/>
        <v>-3.8828668500242691E-2</v>
      </c>
      <c r="AM546" s="20">
        <f t="shared" si="860"/>
        <v>1494.9672873678912</v>
      </c>
      <c r="AN546" s="20">
        <f t="shared" si="861"/>
        <v>1.292873635257737E-2</v>
      </c>
      <c r="AO546" s="4">
        <v>248</v>
      </c>
      <c r="AP546">
        <f t="shared" si="830"/>
        <v>-3</v>
      </c>
      <c r="AQ546">
        <f t="shared" si="831"/>
        <v>-1.195219123505975E-2</v>
      </c>
      <c r="AR546" s="20">
        <f t="shared" si="862"/>
        <v>62.405636638147961</v>
      </c>
      <c r="AS546" s="4">
        <v>253</v>
      </c>
      <c r="AT546">
        <f t="shared" si="863"/>
        <v>-10</v>
      </c>
      <c r="AU546">
        <f t="shared" si="864"/>
        <v>-3.802281368821292E-2</v>
      </c>
      <c r="AV546" s="20">
        <f t="shared" si="865"/>
        <v>63.663814796175139</v>
      </c>
      <c r="AW546" s="30">
        <f t="shared" si="866"/>
        <v>5.5057571068878547E-4</v>
      </c>
      <c r="AX546" s="4">
        <v>95</v>
      </c>
      <c r="AY546">
        <f t="shared" si="867"/>
        <v>-7</v>
      </c>
      <c r="AZ546">
        <f t="shared" si="868"/>
        <v>-6.8627450980392135E-2</v>
      </c>
      <c r="BA546" s="20">
        <f t="shared" si="869"/>
        <v>23.905385002516354</v>
      </c>
      <c r="BB546" s="30">
        <f t="shared" si="870"/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 t="shared" si="871"/>
        <v>-260</v>
      </c>
      <c r="BE546" s="30">
        <f t="shared" si="872"/>
        <v>-3.8252170075033121E-2</v>
      </c>
      <c r="BF546" s="20">
        <f t="shared" si="873"/>
        <v>1644.9421238047307</v>
      </c>
      <c r="BG546" s="20">
        <f t="shared" si="874"/>
        <v>1.4225744746136722E-2</v>
      </c>
      <c r="BH546" s="26">
        <v>84437</v>
      </c>
      <c r="BI546">
        <f t="shared" si="836"/>
        <v>96</v>
      </c>
      <c r="BJ546" s="4">
        <v>174119</v>
      </c>
      <c r="BK546">
        <f t="shared" si="837"/>
        <v>160</v>
      </c>
      <c r="BL546" s="4">
        <v>129249</v>
      </c>
      <c r="BM546">
        <f t="shared" si="875"/>
        <v>123</v>
      </c>
      <c r="BN546" s="4">
        <v>50150</v>
      </c>
      <c r="BO546">
        <f t="shared" si="876"/>
        <v>50</v>
      </c>
      <c r="BP546" s="4">
        <v>21564</v>
      </c>
      <c r="BQ546">
        <f t="shared" si="877"/>
        <v>13</v>
      </c>
      <c r="BR546" s="8">
        <v>34</v>
      </c>
      <c r="BS546" s="15">
        <f t="shared" si="878"/>
        <v>0</v>
      </c>
      <c r="BT546" s="8">
        <v>323</v>
      </c>
      <c r="BU546" s="15">
        <f t="shared" si="879"/>
        <v>0</v>
      </c>
      <c r="BV546" s="8">
        <v>1481</v>
      </c>
      <c r="BW546" s="15">
        <f t="shared" si="880"/>
        <v>3</v>
      </c>
      <c r="BX546" s="8">
        <v>3359</v>
      </c>
      <c r="BY546" s="15">
        <f t="shared" si="881"/>
        <v>3</v>
      </c>
      <c r="BZ546" s="13">
        <v>1884</v>
      </c>
      <c r="CA546" s="16">
        <f t="shared" si="882"/>
        <v>2</v>
      </c>
    </row>
    <row r="547" spans="1:79" x14ac:dyDescent="0.2">
      <c r="A547" s="1">
        <v>44444</v>
      </c>
      <c r="B547">
        <v>44445</v>
      </c>
      <c r="C547" s="4">
        <v>459844</v>
      </c>
      <c r="D547">
        <f t="shared" si="833"/>
        <v>325</v>
      </c>
      <c r="E547" s="4">
        <v>7086</v>
      </c>
      <c r="F547">
        <f t="shared" si="834"/>
        <v>5</v>
      </c>
      <c r="G547" s="4">
        <v>446387</v>
      </c>
      <c r="H547">
        <f t="shared" si="835"/>
        <v>486</v>
      </c>
      <c r="I547">
        <f t="shared" si="832"/>
        <v>6371</v>
      </c>
      <c r="J547">
        <f t="shared" si="829"/>
        <v>-166</v>
      </c>
      <c r="K547">
        <f t="shared" si="883"/>
        <v>1.5409573681509381E-2</v>
      </c>
      <c r="L547">
        <f t="shared" si="838"/>
        <v>0.97073572776854755</v>
      </c>
      <c r="M547">
        <f t="shared" si="839"/>
        <v>1.3854698549943024E-2</v>
      </c>
      <c r="N547">
        <f t="shared" si="840"/>
        <v>7.0676142343925337E-4</v>
      </c>
      <c r="O547">
        <f t="shared" si="884"/>
        <v>7.056167090036692E-4</v>
      </c>
      <c r="P547">
        <f t="shared" si="841"/>
        <v>1.0887413835976407E-3</v>
      </c>
      <c r="Q547">
        <f t="shared" si="842"/>
        <v>-2.6055564275623919E-2</v>
      </c>
      <c r="R547">
        <f t="shared" si="843"/>
        <v>115713.1353799698</v>
      </c>
      <c r="S547">
        <f t="shared" si="885"/>
        <v>1783.0900855561147</v>
      </c>
      <c r="T547">
        <f t="shared" si="844"/>
        <v>112326.87468545545</v>
      </c>
      <c r="U547">
        <f t="shared" si="845"/>
        <v>1603.1706089582285</v>
      </c>
      <c r="V547" s="4">
        <v>3708931</v>
      </c>
      <c r="W547">
        <f t="shared" si="846"/>
        <v>5575</v>
      </c>
      <c r="X547">
        <f t="shared" si="847"/>
        <v>-3259</v>
      </c>
      <c r="Y547" s="20">
        <f t="shared" si="848"/>
        <v>933299.19476597884</v>
      </c>
      <c r="Z547" s="4">
        <v>3245538</v>
      </c>
      <c r="AA547">
        <f t="shared" si="849"/>
        <v>5250</v>
      </c>
      <c r="AB547" s="17">
        <f t="shared" si="850"/>
        <v>0.87506022624847968</v>
      </c>
      <c r="AC547" s="16">
        <f t="shared" si="851"/>
        <v>-3142</v>
      </c>
      <c r="AD547">
        <f t="shared" si="852"/>
        <v>463393</v>
      </c>
      <c r="AE547">
        <f t="shared" si="853"/>
        <v>325</v>
      </c>
      <c r="AF547" s="17">
        <f t="shared" si="854"/>
        <v>0.12493977375152032</v>
      </c>
      <c r="AG547" s="16">
        <f t="shared" si="855"/>
        <v>-117</v>
      </c>
      <c r="AH547" s="20">
        <f t="shared" si="856"/>
        <v>5.829596412556054E-2</v>
      </c>
      <c r="AI547" s="20">
        <f t="shared" si="857"/>
        <v>116606.19023653748</v>
      </c>
      <c r="AJ547" s="4">
        <v>5779</v>
      </c>
      <c r="AK547">
        <f t="shared" si="858"/>
        <v>-162</v>
      </c>
      <c r="AL547">
        <f t="shared" si="859"/>
        <v>-2.7268136677327082E-2</v>
      </c>
      <c r="AM547" s="20">
        <f t="shared" si="860"/>
        <v>1454.2023150478108</v>
      </c>
      <c r="AN547" s="20">
        <f t="shared" si="861"/>
        <v>1.2567305434016754E-2</v>
      </c>
      <c r="AO547" s="4">
        <v>246</v>
      </c>
      <c r="AP547">
        <f t="shared" si="830"/>
        <v>-2</v>
      </c>
      <c r="AQ547">
        <f t="shared" si="831"/>
        <v>-8.0645161290322509E-3</v>
      </c>
      <c r="AR547" s="20">
        <f t="shared" si="862"/>
        <v>61.902365374937091</v>
      </c>
      <c r="AS547" s="4">
        <v>255</v>
      </c>
      <c r="AT547">
        <f t="shared" si="863"/>
        <v>2</v>
      </c>
      <c r="AU547">
        <f t="shared" si="864"/>
        <v>7.905138339920903E-3</v>
      </c>
      <c r="AV547" s="20">
        <f t="shared" si="865"/>
        <v>64.167086059386008</v>
      </c>
      <c r="AW547" s="30">
        <f t="shared" si="866"/>
        <v>5.545358860831064E-4</v>
      </c>
      <c r="AX547" s="4">
        <v>91</v>
      </c>
      <c r="AY547">
        <f t="shared" si="867"/>
        <v>-4</v>
      </c>
      <c r="AZ547">
        <f t="shared" si="868"/>
        <v>-4.2105263157894757E-2</v>
      </c>
      <c r="BA547" s="20">
        <f t="shared" si="869"/>
        <v>22.898842476094615</v>
      </c>
      <c r="BB547" s="30">
        <f t="shared" si="870"/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 t="shared" si="871"/>
        <v>-166</v>
      </c>
      <c r="BE547" s="30">
        <f t="shared" si="872"/>
        <v>-2.5393911580235629E-2</v>
      </c>
      <c r="BF547" s="20">
        <f t="shared" si="873"/>
        <v>1603.1706089582285</v>
      </c>
      <c r="BG547" s="20">
        <f t="shared" si="874"/>
        <v>1.3854698549943024E-2</v>
      </c>
      <c r="BH547" s="26">
        <v>84749</v>
      </c>
      <c r="BI547">
        <f t="shared" si="836"/>
        <v>312</v>
      </c>
      <c r="BJ547" s="4">
        <v>174124</v>
      </c>
      <c r="BK547">
        <f t="shared" si="837"/>
        <v>5</v>
      </c>
      <c r="BL547" s="4">
        <v>129253</v>
      </c>
      <c r="BM547">
        <f t="shared" si="875"/>
        <v>4</v>
      </c>
      <c r="BN547" s="4">
        <v>50153</v>
      </c>
      <c r="BO547">
        <f t="shared" si="876"/>
        <v>3</v>
      </c>
      <c r="BP547" s="4">
        <v>21565</v>
      </c>
      <c r="BQ547">
        <f t="shared" si="877"/>
        <v>1</v>
      </c>
      <c r="BR547" s="8">
        <v>34</v>
      </c>
      <c r="BS547" s="15">
        <f t="shared" si="878"/>
        <v>0</v>
      </c>
      <c r="BT547" s="8">
        <v>324</v>
      </c>
      <c r="BU547" s="15">
        <f t="shared" si="879"/>
        <v>1</v>
      </c>
      <c r="BV547" s="8">
        <v>1484</v>
      </c>
      <c r="BW547" s="15">
        <f t="shared" si="880"/>
        <v>3</v>
      </c>
      <c r="BX547" s="8">
        <v>3360</v>
      </c>
      <c r="BY547" s="15">
        <f t="shared" si="881"/>
        <v>1</v>
      </c>
      <c r="BZ547" s="13">
        <v>1884</v>
      </c>
      <c r="CA547" s="16">
        <f t="shared" si="882"/>
        <v>0</v>
      </c>
    </row>
    <row r="548" spans="1:79" x14ac:dyDescent="0.2">
      <c r="A548" s="1">
        <v>44445</v>
      </c>
      <c r="B548">
        <v>44446</v>
      </c>
      <c r="C548" s="4">
        <v>460073</v>
      </c>
      <c r="D548">
        <f t="shared" si="833"/>
        <v>229</v>
      </c>
      <c r="E548" s="4">
        <v>7095</v>
      </c>
      <c r="F548">
        <f t="shared" si="834"/>
        <v>9</v>
      </c>
      <c r="G548" s="4">
        <v>446796</v>
      </c>
      <c r="H548">
        <f t="shared" si="835"/>
        <v>409</v>
      </c>
      <c r="I548">
        <f t="shared" si="832"/>
        <v>6182</v>
      </c>
      <c r="J548">
        <f t="shared" si="829"/>
        <v>-189</v>
      </c>
      <c r="K548">
        <f t="shared" si="883"/>
        <v>1.5421465723917727E-2</v>
      </c>
      <c r="L548">
        <f t="shared" si="838"/>
        <v>0.97114153623446708</v>
      </c>
      <c r="M548">
        <f t="shared" si="839"/>
        <v>1.3436998041615135E-2</v>
      </c>
      <c r="N548">
        <f t="shared" si="840"/>
        <v>4.9774709665640021E-4</v>
      </c>
      <c r="O548">
        <f t="shared" si="884"/>
        <v>1.2684989429175475E-3</v>
      </c>
      <c r="P548">
        <f t="shared" si="841"/>
        <v>9.1540658376529783E-4</v>
      </c>
      <c r="Q548">
        <f t="shared" si="842"/>
        <v>-3.057263021675833E-2</v>
      </c>
      <c r="R548">
        <f t="shared" si="843"/>
        <v>115770.75993960744</v>
      </c>
      <c r="S548">
        <f t="shared" si="885"/>
        <v>1785.3548062405637</v>
      </c>
      <c r="T548">
        <f t="shared" si="844"/>
        <v>112429.79365878207</v>
      </c>
      <c r="U548">
        <f t="shared" si="845"/>
        <v>1555.611474584801</v>
      </c>
      <c r="V548" s="4">
        <v>3712565</v>
      </c>
      <c r="W548">
        <f t="shared" si="846"/>
        <v>3634</v>
      </c>
      <c r="X548">
        <f t="shared" si="847"/>
        <v>-1941</v>
      </c>
      <c r="Y548" s="20">
        <f t="shared" si="848"/>
        <v>934213.63865123293</v>
      </c>
      <c r="Z548" s="4">
        <v>3248943</v>
      </c>
      <c r="AA548">
        <f t="shared" si="849"/>
        <v>3405</v>
      </c>
      <c r="AB548" s="17">
        <f t="shared" si="850"/>
        <v>0.87512083963513099</v>
      </c>
      <c r="AC548" s="16">
        <f t="shared" si="851"/>
        <v>-1845</v>
      </c>
      <c r="AD548">
        <f t="shared" si="852"/>
        <v>463622</v>
      </c>
      <c r="AE548">
        <f t="shared" si="853"/>
        <v>229</v>
      </c>
      <c r="AF548" s="17">
        <f t="shared" si="854"/>
        <v>0.12487916036486903</v>
      </c>
      <c r="AG548" s="16">
        <f t="shared" si="855"/>
        <v>-96</v>
      </c>
      <c r="AH548" s="20">
        <f t="shared" si="856"/>
        <v>6.3015960374243257E-2</v>
      </c>
      <c r="AI548" s="20">
        <f t="shared" si="857"/>
        <v>116663.81479617514</v>
      </c>
      <c r="AJ548" s="4">
        <v>5595</v>
      </c>
      <c r="AK548">
        <f t="shared" si="858"/>
        <v>-184</v>
      </c>
      <c r="AL548">
        <f t="shared" si="859"/>
        <v>-3.183941858453021E-2</v>
      </c>
      <c r="AM548" s="20">
        <f t="shared" si="860"/>
        <v>1407.9013588324106</v>
      </c>
      <c r="AN548" s="20">
        <f t="shared" si="861"/>
        <v>1.2161113562412921E-2</v>
      </c>
      <c r="AO548" s="4">
        <v>240</v>
      </c>
      <c r="AP548">
        <f t="shared" si="830"/>
        <v>-6</v>
      </c>
      <c r="AQ548">
        <f t="shared" si="831"/>
        <v>-2.4390243902439046E-2</v>
      </c>
      <c r="AR548" s="20">
        <f t="shared" si="862"/>
        <v>60.392551585304474</v>
      </c>
      <c r="AS548" s="4">
        <v>259</v>
      </c>
      <c r="AT548">
        <f t="shared" si="863"/>
        <v>4</v>
      </c>
      <c r="AU548">
        <f t="shared" si="864"/>
        <v>1.5686274509803866E-2</v>
      </c>
      <c r="AV548" s="20">
        <f t="shared" si="865"/>
        <v>65.173628585807748</v>
      </c>
      <c r="AW548" s="30">
        <f t="shared" si="866"/>
        <v>5.6295413988649633E-4</v>
      </c>
      <c r="AX548" s="4">
        <v>88</v>
      </c>
      <c r="AY548">
        <f t="shared" si="867"/>
        <v>-3</v>
      </c>
      <c r="AZ548">
        <f t="shared" si="868"/>
        <v>-3.2967032967032961E-2</v>
      </c>
      <c r="BA548" s="20">
        <f t="shared" si="869"/>
        <v>22.143935581278306</v>
      </c>
      <c r="BB548" s="30">
        <f t="shared" si="870"/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 t="shared" si="871"/>
        <v>-189</v>
      </c>
      <c r="BE548" s="30">
        <f t="shared" si="872"/>
        <v>-2.9665672578872981E-2</v>
      </c>
      <c r="BF548" s="20">
        <f t="shared" si="873"/>
        <v>1555.611474584801</v>
      </c>
      <c r="BG548" s="20">
        <f t="shared" si="874"/>
        <v>1.3436998041615135E-2</v>
      </c>
      <c r="BH548" s="26">
        <v>84803</v>
      </c>
      <c r="BI548">
        <f t="shared" si="836"/>
        <v>54</v>
      </c>
      <c r="BJ548" s="4">
        <v>174203</v>
      </c>
      <c r="BK548">
        <f t="shared" si="837"/>
        <v>79</v>
      </c>
      <c r="BL548" s="4">
        <v>129306</v>
      </c>
      <c r="BM548">
        <f t="shared" si="875"/>
        <v>53</v>
      </c>
      <c r="BN548" s="4">
        <v>50184</v>
      </c>
      <c r="BO548">
        <f t="shared" si="876"/>
        <v>31</v>
      </c>
      <c r="BP548" s="4">
        <v>21577</v>
      </c>
      <c r="BQ548">
        <f t="shared" si="877"/>
        <v>12</v>
      </c>
      <c r="BR548" s="8">
        <v>34</v>
      </c>
      <c r="BS548" s="15">
        <f t="shared" si="878"/>
        <v>0</v>
      </c>
      <c r="BT548" s="8">
        <v>324</v>
      </c>
      <c r="BU548" s="15">
        <f t="shared" si="879"/>
        <v>0</v>
      </c>
      <c r="BV548" s="8">
        <v>1489</v>
      </c>
      <c r="BW548" s="15">
        <f t="shared" si="880"/>
        <v>5</v>
      </c>
      <c r="BX548" s="8">
        <v>3362</v>
      </c>
      <c r="BY548" s="15">
        <f t="shared" si="881"/>
        <v>2</v>
      </c>
      <c r="BZ548" s="13">
        <v>1886</v>
      </c>
      <c r="CA548" s="16">
        <f t="shared" si="882"/>
        <v>2</v>
      </c>
    </row>
    <row r="549" spans="1:79" x14ac:dyDescent="0.2">
      <c r="A549" s="1">
        <v>44446</v>
      </c>
      <c r="B549">
        <v>44447</v>
      </c>
      <c r="C549" s="4">
        <v>460499</v>
      </c>
      <c r="D549">
        <f t="shared" si="833"/>
        <v>426</v>
      </c>
      <c r="E549" s="4">
        <v>7099</v>
      </c>
      <c r="F549">
        <f t="shared" si="834"/>
        <v>4</v>
      </c>
      <c r="G549" s="4">
        <v>447466</v>
      </c>
      <c r="H549">
        <f t="shared" si="835"/>
        <v>670</v>
      </c>
      <c r="I549">
        <f t="shared" si="832"/>
        <v>5934</v>
      </c>
      <c r="J549">
        <f t="shared" ref="J549:J621" si="886">+IFERROR(D549-F549-H549,"")</f>
        <v>-248</v>
      </c>
      <c r="K549">
        <f t="shared" si="883"/>
        <v>1.5415885810826951E-2</v>
      </c>
      <c r="L549">
        <f t="shared" si="838"/>
        <v>0.97169809272115681</v>
      </c>
      <c r="M549">
        <f t="shared" si="839"/>
        <v>1.2886021468016217E-2</v>
      </c>
      <c r="N549">
        <f t="shared" si="840"/>
        <v>9.2508344209216522E-4</v>
      </c>
      <c r="O549">
        <f t="shared" si="884"/>
        <v>5.6345964220312725E-4</v>
      </c>
      <c r="P549">
        <f t="shared" si="841"/>
        <v>1.4973204668064166E-3</v>
      </c>
      <c r="Q549">
        <f t="shared" si="842"/>
        <v>-4.1793056959892147E-2</v>
      </c>
      <c r="R549">
        <f t="shared" si="843"/>
        <v>115877.95671867135</v>
      </c>
      <c r="S549">
        <f t="shared" si="885"/>
        <v>1786.3613487669852</v>
      </c>
      <c r="T549">
        <f t="shared" si="844"/>
        <v>112598.38953195771</v>
      </c>
      <c r="U549">
        <f t="shared" si="845"/>
        <v>1493.2058379466532</v>
      </c>
      <c r="V549" s="4">
        <v>3721096</v>
      </c>
      <c r="W549">
        <f t="shared" si="846"/>
        <v>8531</v>
      </c>
      <c r="X549">
        <f t="shared" si="847"/>
        <v>4897</v>
      </c>
      <c r="Y549" s="20">
        <f t="shared" si="848"/>
        <v>936360.34222445893</v>
      </c>
      <c r="Z549" s="4">
        <v>3257048</v>
      </c>
      <c r="AA549">
        <f t="shared" si="849"/>
        <v>8105</v>
      </c>
      <c r="AB549" s="17">
        <f t="shared" si="850"/>
        <v>0.87529265571218806</v>
      </c>
      <c r="AC549" s="16">
        <f t="shared" si="851"/>
        <v>4700</v>
      </c>
      <c r="AD549">
        <f t="shared" si="852"/>
        <v>464048</v>
      </c>
      <c r="AE549">
        <f t="shared" si="853"/>
        <v>426</v>
      </c>
      <c r="AF549" s="17">
        <f t="shared" si="854"/>
        <v>0.12470734428781198</v>
      </c>
      <c r="AG549" s="16">
        <f t="shared" si="855"/>
        <v>197</v>
      </c>
      <c r="AH549" s="20">
        <f t="shared" si="856"/>
        <v>4.9935529246278282E-2</v>
      </c>
      <c r="AI549" s="20">
        <f t="shared" si="857"/>
        <v>116771.01157523904</v>
      </c>
      <c r="AJ549" s="4">
        <v>5363</v>
      </c>
      <c r="AK549">
        <f t="shared" si="858"/>
        <v>-232</v>
      </c>
      <c r="AL549">
        <f t="shared" si="859"/>
        <v>-4.1465594280607698E-2</v>
      </c>
      <c r="AM549" s="20">
        <f t="shared" si="860"/>
        <v>1349.5218922999495</v>
      </c>
      <c r="AN549" s="20">
        <f t="shared" si="861"/>
        <v>1.1646062206432587E-2</v>
      </c>
      <c r="AO549" s="4">
        <v>224</v>
      </c>
      <c r="AP549">
        <f t="shared" si="830"/>
        <v>-16</v>
      </c>
      <c r="AQ549">
        <f t="shared" si="831"/>
        <v>-6.6666666666666652E-2</v>
      </c>
      <c r="AR549" s="20">
        <f t="shared" si="862"/>
        <v>56.366381479617509</v>
      </c>
      <c r="AS549" s="4">
        <v>262</v>
      </c>
      <c r="AT549">
        <f t="shared" si="863"/>
        <v>3</v>
      </c>
      <c r="AU549">
        <f t="shared" si="864"/>
        <v>1.158301158301156E-2</v>
      </c>
      <c r="AV549" s="20">
        <f t="shared" si="865"/>
        <v>65.928535480624049</v>
      </c>
      <c r="AW549" s="30">
        <f t="shared" si="866"/>
        <v>5.6894803246043961E-4</v>
      </c>
      <c r="AX549" s="4">
        <v>85</v>
      </c>
      <c r="AY549">
        <f t="shared" si="867"/>
        <v>-3</v>
      </c>
      <c r="AZ549">
        <f t="shared" si="868"/>
        <v>-3.4090909090909061E-2</v>
      </c>
      <c r="BA549" s="20">
        <f t="shared" si="869"/>
        <v>21.389028686462002</v>
      </c>
      <c r="BB549" s="30">
        <f t="shared" si="870"/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 t="shared" si="871"/>
        <v>-248</v>
      </c>
      <c r="BE549" s="30">
        <f t="shared" si="872"/>
        <v>-4.011646716273054E-2</v>
      </c>
      <c r="BF549" s="20">
        <f t="shared" si="873"/>
        <v>1493.2058379466532</v>
      </c>
      <c r="BG549" s="20">
        <f t="shared" si="874"/>
        <v>1.2886021468016217E-2</v>
      </c>
      <c r="BH549" s="26">
        <v>84902</v>
      </c>
      <c r="BI549">
        <f t="shared" si="836"/>
        <v>99</v>
      </c>
      <c r="BJ549" s="4">
        <v>174365</v>
      </c>
      <c r="BK549">
        <f t="shared" si="837"/>
        <v>162</v>
      </c>
      <c r="BL549" s="4">
        <v>129413</v>
      </c>
      <c r="BM549">
        <f t="shared" si="875"/>
        <v>107</v>
      </c>
      <c r="BN549" s="4">
        <v>50233</v>
      </c>
      <c r="BO549">
        <f t="shared" si="876"/>
        <v>49</v>
      </c>
      <c r="BP549" s="4">
        <v>21586</v>
      </c>
      <c r="BQ549">
        <f t="shared" si="877"/>
        <v>9</v>
      </c>
      <c r="BR549" s="8">
        <v>34</v>
      </c>
      <c r="BS549" s="15">
        <f t="shared" si="878"/>
        <v>0</v>
      </c>
      <c r="BT549" s="8">
        <v>324</v>
      </c>
      <c r="BU549" s="15">
        <f t="shared" si="879"/>
        <v>0</v>
      </c>
      <c r="BV549" s="8">
        <v>1489</v>
      </c>
      <c r="BW549" s="15">
        <f t="shared" si="880"/>
        <v>0</v>
      </c>
      <c r="BX549" s="8">
        <v>3364</v>
      </c>
      <c r="BY549" s="15">
        <f t="shared" si="881"/>
        <v>2</v>
      </c>
      <c r="BZ549" s="13">
        <v>1888</v>
      </c>
      <c r="CA549" s="16">
        <f t="shared" si="882"/>
        <v>2</v>
      </c>
    </row>
    <row r="550" spans="1:79" x14ac:dyDescent="0.2">
      <c r="A550" s="1">
        <v>44447</v>
      </c>
      <c r="B550">
        <v>44448</v>
      </c>
      <c r="C550" s="4">
        <v>460829</v>
      </c>
      <c r="D550">
        <f t="shared" si="833"/>
        <v>330</v>
      </c>
      <c r="E550" s="4">
        <v>7104</v>
      </c>
      <c r="F550">
        <f t="shared" si="834"/>
        <v>5</v>
      </c>
      <c r="G550" s="4">
        <v>448045</v>
      </c>
      <c r="H550">
        <f t="shared" si="835"/>
        <v>579</v>
      </c>
      <c r="I550">
        <f t="shared" si="832"/>
        <v>5680</v>
      </c>
      <c r="J550">
        <f t="shared" si="886"/>
        <v>-254</v>
      </c>
      <c r="K550">
        <f t="shared" si="883"/>
        <v>1.5415696494795249E-2</v>
      </c>
      <c r="L550">
        <f t="shared" si="838"/>
        <v>0.97225869031679868</v>
      </c>
      <c r="M550">
        <f t="shared" si="839"/>
        <v>1.2325613188406111E-2</v>
      </c>
      <c r="N550">
        <f t="shared" si="840"/>
        <v>7.1610076622781991E-4</v>
      </c>
      <c r="O550">
        <f t="shared" si="884"/>
        <v>7.038288288288288E-4</v>
      </c>
      <c r="P550">
        <f t="shared" si="841"/>
        <v>1.2922809092836658E-3</v>
      </c>
      <c r="Q550">
        <f t="shared" si="842"/>
        <v>-4.4718309859154932E-2</v>
      </c>
      <c r="R550">
        <f t="shared" si="843"/>
        <v>115960.99647710116</v>
      </c>
      <c r="S550">
        <f t="shared" si="885"/>
        <v>1787.6195269250125</v>
      </c>
      <c r="T550">
        <f t="shared" si="844"/>
        <v>112744.08656265726</v>
      </c>
      <c r="U550">
        <f t="shared" si="845"/>
        <v>1429.2903875188726</v>
      </c>
      <c r="V550" s="4">
        <v>3728329</v>
      </c>
      <c r="W550">
        <f t="shared" si="846"/>
        <v>7233</v>
      </c>
      <c r="X550">
        <f t="shared" si="847"/>
        <v>-1298</v>
      </c>
      <c r="Y550" s="20">
        <f t="shared" si="848"/>
        <v>938180.42274786101</v>
      </c>
      <c r="Z550" s="4">
        <v>3263951</v>
      </c>
      <c r="AA550">
        <f t="shared" si="849"/>
        <v>6903</v>
      </c>
      <c r="AB550" s="17">
        <f t="shared" si="850"/>
        <v>0.87544607785418083</v>
      </c>
      <c r="AC550" s="16">
        <f t="shared" si="851"/>
        <v>-1202</v>
      </c>
      <c r="AD550">
        <f t="shared" si="852"/>
        <v>464378</v>
      </c>
      <c r="AE550">
        <f t="shared" si="853"/>
        <v>330</v>
      </c>
      <c r="AF550" s="17">
        <f t="shared" si="854"/>
        <v>0.12455392214581922</v>
      </c>
      <c r="AG550" s="16">
        <f t="shared" si="855"/>
        <v>-96</v>
      </c>
      <c r="AH550" s="20">
        <f t="shared" si="856"/>
        <v>4.5624222314392365E-2</v>
      </c>
      <c r="AI550" s="20">
        <f t="shared" si="857"/>
        <v>116854.05133366885</v>
      </c>
      <c r="AJ550" s="4">
        <v>5123</v>
      </c>
      <c r="AK550">
        <f t="shared" si="858"/>
        <v>-240</v>
      </c>
      <c r="AL550">
        <f t="shared" si="859"/>
        <v>-4.4751072161103855E-2</v>
      </c>
      <c r="AM550" s="20">
        <f t="shared" si="860"/>
        <v>1289.1293407146452</v>
      </c>
      <c r="AN550" s="20">
        <f t="shared" si="861"/>
        <v>1.1116921895106428E-2</v>
      </c>
      <c r="AO550" s="4">
        <v>212</v>
      </c>
      <c r="AP550">
        <f t="shared" si="830"/>
        <v>-12</v>
      </c>
      <c r="AQ550">
        <f t="shared" si="831"/>
        <v>-5.3571428571428603E-2</v>
      </c>
      <c r="AR550" s="20">
        <f t="shared" si="862"/>
        <v>53.34675390035229</v>
      </c>
      <c r="AS550" s="4">
        <v>259</v>
      </c>
      <c r="AT550">
        <f t="shared" si="863"/>
        <v>-3</v>
      </c>
      <c r="AU550">
        <f t="shared" si="864"/>
        <v>-1.1450381679389277E-2</v>
      </c>
      <c r="AV550" s="20">
        <f t="shared" si="865"/>
        <v>65.173628585807748</v>
      </c>
      <c r="AW550" s="30">
        <f t="shared" si="866"/>
        <v>5.6203060137274342E-4</v>
      </c>
      <c r="AX550" s="4">
        <v>86</v>
      </c>
      <c r="AY550">
        <f t="shared" si="867"/>
        <v>1</v>
      </c>
      <c r="AZ550">
        <f t="shared" si="868"/>
        <v>1.1764705882352899E-2</v>
      </c>
      <c r="BA550" s="20">
        <f t="shared" si="869"/>
        <v>21.640664318067437</v>
      </c>
      <c r="BB550" s="30">
        <f t="shared" si="870"/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 t="shared" si="871"/>
        <v>-254</v>
      </c>
      <c r="BE550" s="30">
        <f t="shared" si="872"/>
        <v>-4.2804179305696022E-2</v>
      </c>
      <c r="BF550" s="20">
        <f t="shared" si="873"/>
        <v>1429.2903875188726</v>
      </c>
      <c r="BG550" s="20">
        <f t="shared" si="874"/>
        <v>1.2325613188406111E-2</v>
      </c>
      <c r="BH550" s="26">
        <v>84968</v>
      </c>
      <c r="BI550">
        <f t="shared" si="836"/>
        <v>66</v>
      </c>
      <c r="BJ550" s="4">
        <v>174479</v>
      </c>
      <c r="BK550">
        <f t="shared" si="837"/>
        <v>114</v>
      </c>
      <c r="BL550" s="4">
        <v>129515</v>
      </c>
      <c r="BM550">
        <f t="shared" si="875"/>
        <v>102</v>
      </c>
      <c r="BN550" s="4">
        <v>50272</v>
      </c>
      <c r="BO550">
        <f t="shared" si="876"/>
        <v>39</v>
      </c>
      <c r="BP550" s="4">
        <v>21595</v>
      </c>
      <c r="BQ550">
        <f t="shared" si="877"/>
        <v>9</v>
      </c>
      <c r="BR550" s="8">
        <v>34</v>
      </c>
      <c r="BS550" s="15">
        <f t="shared" si="878"/>
        <v>0</v>
      </c>
      <c r="BT550" s="8">
        <v>325</v>
      </c>
      <c r="BU550" s="15">
        <f t="shared" si="879"/>
        <v>1</v>
      </c>
      <c r="BV550" s="8">
        <v>1490</v>
      </c>
      <c r="BW550" s="15">
        <f t="shared" si="880"/>
        <v>1</v>
      </c>
      <c r="BX550" s="8">
        <v>3366</v>
      </c>
      <c r="BY550" s="15">
        <f t="shared" si="881"/>
        <v>2</v>
      </c>
      <c r="BZ550" s="13">
        <v>1889</v>
      </c>
      <c r="CA550" s="16">
        <f t="shared" si="882"/>
        <v>1</v>
      </c>
    </row>
    <row r="551" spans="1:79" x14ac:dyDescent="0.2">
      <c r="A551" s="1">
        <v>44448</v>
      </c>
      <c r="B551">
        <v>44449</v>
      </c>
      <c r="C551" s="4">
        <v>461230</v>
      </c>
      <c r="D551">
        <f t="shared" si="833"/>
        <v>401</v>
      </c>
      <c r="E551" s="4">
        <v>7112</v>
      </c>
      <c r="F551">
        <f t="shared" si="834"/>
        <v>8</v>
      </c>
      <c r="G551" s="4">
        <v>448628</v>
      </c>
      <c r="H551">
        <f t="shared" si="835"/>
        <v>583</v>
      </c>
      <c r="I551">
        <f t="shared" ref="I551:I636" si="887">+IFERROR(C551-E551-G551,"")</f>
        <v>5490</v>
      </c>
      <c r="J551">
        <f t="shared" si="886"/>
        <v>-190</v>
      </c>
      <c r="K551">
        <f t="shared" si="883"/>
        <v>1.5419638791925937E-2</v>
      </c>
      <c r="L551">
        <f t="shared" si="838"/>
        <v>0.97267740606638775</v>
      </c>
      <c r="M551">
        <f t="shared" si="839"/>
        <v>1.190295514168636E-2</v>
      </c>
      <c r="N551">
        <f t="shared" si="840"/>
        <v>8.694143919519545E-4</v>
      </c>
      <c r="O551">
        <f t="shared" si="884"/>
        <v>1.1248593925759281E-3</v>
      </c>
      <c r="P551">
        <f t="shared" si="841"/>
        <v>1.2995176404504401E-3</v>
      </c>
      <c r="Q551">
        <f t="shared" si="842"/>
        <v>-3.4608378870673952E-2</v>
      </c>
      <c r="R551">
        <f t="shared" si="843"/>
        <v>116061.90236537493</v>
      </c>
      <c r="S551">
        <f t="shared" si="885"/>
        <v>1789.632611977856</v>
      </c>
      <c r="T551">
        <f t="shared" si="844"/>
        <v>112890.79013588323</v>
      </c>
      <c r="U551">
        <f t="shared" si="845"/>
        <v>1381.4796175138399</v>
      </c>
      <c r="V551" s="4">
        <v>3735633</v>
      </c>
      <c r="W551">
        <f t="shared" si="846"/>
        <v>7304</v>
      </c>
      <c r="X551">
        <f t="shared" si="847"/>
        <v>71</v>
      </c>
      <c r="Y551" s="20">
        <f t="shared" si="848"/>
        <v>940018.36940110719</v>
      </c>
      <c r="Z551" s="4">
        <v>3270854</v>
      </c>
      <c r="AA551">
        <f t="shared" si="849"/>
        <v>6903</v>
      </c>
      <c r="AB551" s="17">
        <f t="shared" si="850"/>
        <v>0.87558226410356688</v>
      </c>
      <c r="AC551" s="16">
        <f t="shared" si="851"/>
        <v>0</v>
      </c>
      <c r="AD551">
        <f t="shared" si="852"/>
        <v>464779</v>
      </c>
      <c r="AE551">
        <f t="shared" si="853"/>
        <v>401</v>
      </c>
      <c r="AF551" s="17">
        <f t="shared" si="854"/>
        <v>0.12441773589643308</v>
      </c>
      <c r="AG551" s="16">
        <f t="shared" si="855"/>
        <v>71</v>
      </c>
      <c r="AH551" s="20">
        <f t="shared" si="856"/>
        <v>5.4901423877327493E-2</v>
      </c>
      <c r="AI551" s="20">
        <f t="shared" si="857"/>
        <v>116954.95722194262</v>
      </c>
      <c r="AJ551" s="4">
        <v>4931</v>
      </c>
      <c r="AK551">
        <f t="shared" si="858"/>
        <v>-192</v>
      </c>
      <c r="AL551">
        <f t="shared" si="859"/>
        <v>-3.7478040210814023E-2</v>
      </c>
      <c r="AM551" s="20">
        <f t="shared" si="860"/>
        <v>1240.8152994464015</v>
      </c>
      <c r="AN551" s="20">
        <f t="shared" si="861"/>
        <v>1.0690978470611193E-2</v>
      </c>
      <c r="AO551" s="4">
        <v>206</v>
      </c>
      <c r="AP551">
        <f t="shared" si="830"/>
        <v>-6</v>
      </c>
      <c r="AQ551">
        <f t="shared" si="831"/>
        <v>-2.8301886792452824E-2</v>
      </c>
      <c r="AR551" s="20">
        <f t="shared" si="862"/>
        <v>51.836940110719674</v>
      </c>
      <c r="AS551" s="4">
        <v>269</v>
      </c>
      <c r="AT551">
        <f t="shared" si="863"/>
        <v>10</v>
      </c>
      <c r="AU551">
        <f t="shared" si="864"/>
        <v>3.8610038610038533E-2</v>
      </c>
      <c r="AV551" s="20">
        <f t="shared" si="865"/>
        <v>67.689984901862104</v>
      </c>
      <c r="AW551" s="30">
        <f t="shared" si="866"/>
        <v>5.8322312078572507E-4</v>
      </c>
      <c r="AX551" s="4">
        <v>84</v>
      </c>
      <c r="AY551">
        <f t="shared" si="867"/>
        <v>-2</v>
      </c>
      <c r="AZ551">
        <f t="shared" si="868"/>
        <v>-2.3255813953488413E-2</v>
      </c>
      <c r="BA551" s="20">
        <f t="shared" si="869"/>
        <v>21.137393054856567</v>
      </c>
      <c r="BB551" s="30">
        <f t="shared" si="870"/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 t="shared" si="871"/>
        <v>-190</v>
      </c>
      <c r="BE551" s="30">
        <f t="shared" si="872"/>
        <v>-3.3450704225352124E-2</v>
      </c>
      <c r="BF551" s="20">
        <f t="shared" si="873"/>
        <v>1381.4796175138399</v>
      </c>
      <c r="BG551" s="20">
        <f t="shared" si="874"/>
        <v>1.190295514168636E-2</v>
      </c>
      <c r="BH551" s="26">
        <v>85070</v>
      </c>
      <c r="BI551">
        <f t="shared" si="836"/>
        <v>102</v>
      </c>
      <c r="BJ551" s="4">
        <v>174610</v>
      </c>
      <c r="BK551">
        <f t="shared" si="837"/>
        <v>131</v>
      </c>
      <c r="BL551" s="4">
        <v>129632</v>
      </c>
      <c r="BM551">
        <f t="shared" si="875"/>
        <v>117</v>
      </c>
      <c r="BN551" s="4">
        <v>50312</v>
      </c>
      <c r="BO551">
        <f t="shared" si="876"/>
        <v>40</v>
      </c>
      <c r="BP551" s="4">
        <v>21606</v>
      </c>
      <c r="BQ551">
        <f t="shared" si="877"/>
        <v>11</v>
      </c>
      <c r="BR551" s="8">
        <v>34</v>
      </c>
      <c r="BS551" s="15">
        <f t="shared" si="878"/>
        <v>0</v>
      </c>
      <c r="BT551" s="8">
        <v>325</v>
      </c>
      <c r="BU551" s="15">
        <f t="shared" si="879"/>
        <v>0</v>
      </c>
      <c r="BV551" s="8">
        <v>1491</v>
      </c>
      <c r="BW551" s="15">
        <f t="shared" si="880"/>
        <v>1</v>
      </c>
      <c r="BX551" s="8">
        <v>3372</v>
      </c>
      <c r="BY551" s="15">
        <f t="shared" si="881"/>
        <v>6</v>
      </c>
      <c r="BZ551" s="13">
        <v>1890</v>
      </c>
      <c r="CA551" s="16">
        <f t="shared" si="882"/>
        <v>1</v>
      </c>
    </row>
    <row r="552" spans="1:79" x14ac:dyDescent="0.2">
      <c r="A552" s="1">
        <v>44449</v>
      </c>
      <c r="B552">
        <v>44450</v>
      </c>
      <c r="C552" s="4">
        <v>461590</v>
      </c>
      <c r="D552">
        <f t="shared" si="833"/>
        <v>360</v>
      </c>
      <c r="E552" s="4">
        <v>7122</v>
      </c>
      <c r="F552">
        <f t="shared" si="834"/>
        <v>10</v>
      </c>
      <c r="G552" s="4">
        <v>449198</v>
      </c>
      <c r="H552">
        <f t="shared" si="835"/>
        <v>570</v>
      </c>
      <c r="I552">
        <f t="shared" si="887"/>
        <v>5270</v>
      </c>
      <c r="J552">
        <f t="shared" si="886"/>
        <v>-220</v>
      </c>
      <c r="K552">
        <f t="shared" si="883"/>
        <v>1.542927706406118E-2</v>
      </c>
      <c r="L552">
        <f t="shared" si="838"/>
        <v>0.97315366450746332</v>
      </c>
      <c r="M552">
        <f t="shared" si="839"/>
        <v>1.1417058428475487E-2</v>
      </c>
      <c r="N552">
        <f t="shared" si="840"/>
        <v>7.7991290972508065E-4</v>
      </c>
      <c r="O552">
        <f t="shared" si="884"/>
        <v>1.4040999719180005E-3</v>
      </c>
      <c r="P552">
        <f t="shared" si="841"/>
        <v>1.2689281786650876E-3</v>
      </c>
      <c r="Q552">
        <f t="shared" si="842"/>
        <v>-4.1745730550284632E-2</v>
      </c>
      <c r="R552">
        <f t="shared" si="843"/>
        <v>116152.49119275289</v>
      </c>
      <c r="S552">
        <f t="shared" si="885"/>
        <v>1792.1489682939102</v>
      </c>
      <c r="T552">
        <f t="shared" si="844"/>
        <v>113034.22244589834</v>
      </c>
      <c r="U552">
        <f t="shared" si="845"/>
        <v>1326.1197785606441</v>
      </c>
      <c r="V552" s="4">
        <v>3743549</v>
      </c>
      <c r="W552">
        <f t="shared" si="846"/>
        <v>7916</v>
      </c>
      <c r="X552">
        <f t="shared" si="847"/>
        <v>612</v>
      </c>
      <c r="Y552" s="20">
        <f t="shared" si="848"/>
        <v>942010.31706089573</v>
      </c>
      <c r="Z552" s="4">
        <v>3278410</v>
      </c>
      <c r="AA552">
        <f t="shared" si="849"/>
        <v>7556</v>
      </c>
      <c r="AB552" s="17">
        <f t="shared" si="850"/>
        <v>0.87574918880452746</v>
      </c>
      <c r="AC552" s="16">
        <f t="shared" si="851"/>
        <v>653</v>
      </c>
      <c r="AD552">
        <f t="shared" si="852"/>
        <v>465139</v>
      </c>
      <c r="AE552">
        <f t="shared" si="853"/>
        <v>360</v>
      </c>
      <c r="AF552" s="17">
        <f t="shared" si="854"/>
        <v>0.12425081119547253</v>
      </c>
      <c r="AG552" s="16">
        <f t="shared" si="855"/>
        <v>-41</v>
      </c>
      <c r="AH552" s="20">
        <f t="shared" si="856"/>
        <v>4.5477513895907026E-2</v>
      </c>
      <c r="AI552" s="20">
        <f t="shared" si="857"/>
        <v>117045.54604932058</v>
      </c>
      <c r="AJ552" s="4">
        <v>4752</v>
      </c>
      <c r="AK552">
        <f t="shared" si="858"/>
        <v>-179</v>
      </c>
      <c r="AL552">
        <f t="shared" si="859"/>
        <v>-3.6300953153518556E-2</v>
      </c>
      <c r="AM552" s="20">
        <f t="shared" si="860"/>
        <v>1195.7725213890287</v>
      </c>
      <c r="AN552" s="20">
        <f t="shared" si="861"/>
        <v>1.0294850408371066E-2</v>
      </c>
      <c r="AO552" s="4">
        <v>195</v>
      </c>
      <c r="AP552">
        <f t="shared" si="830"/>
        <v>-11</v>
      </c>
      <c r="AQ552">
        <f t="shared" si="831"/>
        <v>-5.3398058252427161E-2</v>
      </c>
      <c r="AR552" s="20">
        <f t="shared" si="862"/>
        <v>49.068948163059886</v>
      </c>
      <c r="AS552" s="4">
        <v>241</v>
      </c>
      <c r="AT552">
        <f t="shared" si="863"/>
        <v>-28</v>
      </c>
      <c r="AU552">
        <f t="shared" si="864"/>
        <v>-0.10408921933085502</v>
      </c>
      <c r="AV552" s="20">
        <f t="shared" si="865"/>
        <v>60.644187216909913</v>
      </c>
      <c r="AW552" s="30">
        <f t="shared" si="866"/>
        <v>5.2210836456595682E-4</v>
      </c>
      <c r="AX552" s="4">
        <v>82</v>
      </c>
      <c r="AY552">
        <f t="shared" si="867"/>
        <v>-2</v>
      </c>
      <c r="AZ552">
        <f t="shared" si="868"/>
        <v>-2.3809523809523836E-2</v>
      </c>
      <c r="BA552" s="20">
        <f t="shared" si="869"/>
        <v>20.634121791645697</v>
      </c>
      <c r="BB552" s="30">
        <f t="shared" si="870"/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 t="shared" si="871"/>
        <v>-220</v>
      </c>
      <c r="BE552" s="30">
        <f t="shared" si="872"/>
        <v>-4.0072859744990863E-2</v>
      </c>
      <c r="BF552" s="20">
        <f t="shared" si="873"/>
        <v>1326.1197785606441</v>
      </c>
      <c r="BG552" s="20">
        <f t="shared" si="874"/>
        <v>1.1417058428475487E-2</v>
      </c>
      <c r="BH552" s="26">
        <v>85163</v>
      </c>
      <c r="BI552">
        <f t="shared" si="836"/>
        <v>93</v>
      </c>
      <c r="BJ552" s="4">
        <v>174724</v>
      </c>
      <c r="BK552">
        <f t="shared" si="837"/>
        <v>114</v>
      </c>
      <c r="BL552" s="4">
        <v>129723</v>
      </c>
      <c r="BM552">
        <f t="shared" si="875"/>
        <v>91</v>
      </c>
      <c r="BN552" s="4">
        <v>50357</v>
      </c>
      <c r="BO552">
        <f t="shared" si="876"/>
        <v>45</v>
      </c>
      <c r="BP552" s="4">
        <v>21623</v>
      </c>
      <c r="BQ552">
        <f t="shared" si="877"/>
        <v>17</v>
      </c>
      <c r="BR552" s="8">
        <v>34</v>
      </c>
      <c r="BS552" s="15">
        <f t="shared" si="878"/>
        <v>0</v>
      </c>
      <c r="BT552" s="8">
        <v>327</v>
      </c>
      <c r="BU552" s="15">
        <f t="shared" si="879"/>
        <v>2</v>
      </c>
      <c r="BV552" s="8">
        <v>1493</v>
      </c>
      <c r="BW552" s="15">
        <f t="shared" si="880"/>
        <v>2</v>
      </c>
      <c r="BX552" s="8">
        <v>3376</v>
      </c>
      <c r="BY552" s="15">
        <f t="shared" si="881"/>
        <v>4</v>
      </c>
      <c r="BZ552" s="13">
        <v>1892</v>
      </c>
      <c r="CA552" s="16">
        <f t="shared" si="882"/>
        <v>2</v>
      </c>
    </row>
    <row r="553" spans="1:79" x14ac:dyDescent="0.2">
      <c r="A553" s="1">
        <v>44450</v>
      </c>
      <c r="B553">
        <v>44451</v>
      </c>
      <c r="C553" s="4">
        <v>462010</v>
      </c>
      <c r="D553">
        <f t="shared" si="833"/>
        <v>420</v>
      </c>
      <c r="E553" s="4">
        <v>7131</v>
      </c>
      <c r="F553">
        <f t="shared" si="834"/>
        <v>9</v>
      </c>
      <c r="G553" s="4">
        <v>450194</v>
      </c>
      <c r="H553">
        <f t="shared" si="835"/>
        <v>996</v>
      </c>
      <c r="I553">
        <f t="shared" si="887"/>
        <v>4685</v>
      </c>
      <c r="J553">
        <f t="shared" si="886"/>
        <v>-585</v>
      </c>
      <c r="K553">
        <f t="shared" si="883"/>
        <v>1.5434730849981601E-2</v>
      </c>
      <c r="L553">
        <f t="shared" si="838"/>
        <v>0.97442479600008658</v>
      </c>
      <c r="M553">
        <f t="shared" si="839"/>
        <v>1.0140473149931819E-2</v>
      </c>
      <c r="N553">
        <f t="shared" si="840"/>
        <v>9.0907123222441072E-4</v>
      </c>
      <c r="O553">
        <f t="shared" si="884"/>
        <v>1.2620950778291964E-3</v>
      </c>
      <c r="P553">
        <f t="shared" si="841"/>
        <v>2.2123795519265028E-3</v>
      </c>
      <c r="Q553">
        <f t="shared" si="842"/>
        <v>-0.1248665955176094</v>
      </c>
      <c r="R553">
        <f t="shared" si="843"/>
        <v>116258.17815802716</v>
      </c>
      <c r="S553">
        <f t="shared" si="885"/>
        <v>1794.4136889783592</v>
      </c>
      <c r="T553">
        <f t="shared" si="844"/>
        <v>113284.85153497735</v>
      </c>
      <c r="U553">
        <f t="shared" si="845"/>
        <v>1178.9129340714644</v>
      </c>
      <c r="V553" s="4">
        <v>3750801</v>
      </c>
      <c r="W553">
        <f t="shared" si="846"/>
        <v>7252</v>
      </c>
      <c r="X553">
        <f t="shared" si="847"/>
        <v>-664</v>
      </c>
      <c r="Y553" s="20">
        <f t="shared" si="848"/>
        <v>943835.17866129836</v>
      </c>
      <c r="Z553" s="4">
        <v>3285242</v>
      </c>
      <c r="AA553">
        <f t="shared" si="849"/>
        <v>6832</v>
      </c>
      <c r="AB553" s="17">
        <f t="shared" si="850"/>
        <v>0.87587744591088679</v>
      </c>
      <c r="AC553" s="16">
        <f t="shared" si="851"/>
        <v>-724</v>
      </c>
      <c r="AD553">
        <f t="shared" si="852"/>
        <v>465559</v>
      </c>
      <c r="AE553">
        <f t="shared" si="853"/>
        <v>420</v>
      </c>
      <c r="AF553" s="17">
        <f t="shared" si="854"/>
        <v>0.12412255408911323</v>
      </c>
      <c r="AG553" s="16">
        <f t="shared" si="855"/>
        <v>60</v>
      </c>
      <c r="AH553" s="20">
        <f t="shared" si="856"/>
        <v>5.7915057915057917E-2</v>
      </c>
      <c r="AI553" s="20">
        <f t="shared" si="857"/>
        <v>117151.23301459487</v>
      </c>
      <c r="AJ553" s="4">
        <v>4168</v>
      </c>
      <c r="AK553">
        <f t="shared" si="858"/>
        <v>-584</v>
      </c>
      <c r="AL553">
        <f t="shared" si="859"/>
        <v>-0.12289562289562295</v>
      </c>
      <c r="AM553" s="20">
        <f t="shared" si="860"/>
        <v>1048.8173125314545</v>
      </c>
      <c r="AN553" s="20">
        <f t="shared" si="861"/>
        <v>9.0214497521698672E-3</v>
      </c>
      <c r="AO553" s="4">
        <v>202</v>
      </c>
      <c r="AP553">
        <f t="shared" si="830"/>
        <v>7</v>
      </c>
      <c r="AQ553">
        <f t="shared" si="831"/>
        <v>3.5897435897435992E-2</v>
      </c>
      <c r="AR553" s="20">
        <f t="shared" si="862"/>
        <v>50.830397584297934</v>
      </c>
      <c r="AS553" s="4">
        <v>233</v>
      </c>
      <c r="AT553">
        <f t="shared" si="863"/>
        <v>-8</v>
      </c>
      <c r="AU553">
        <f t="shared" si="864"/>
        <v>-3.319502074688796E-2</v>
      </c>
      <c r="AV553" s="20">
        <f t="shared" si="865"/>
        <v>58.631102164066426</v>
      </c>
      <c r="AW553" s="30">
        <f t="shared" si="866"/>
        <v>5.0431808835306598E-4</v>
      </c>
      <c r="AX553" s="4">
        <v>82</v>
      </c>
      <c r="AY553">
        <f t="shared" si="867"/>
        <v>0</v>
      </c>
      <c r="AZ553">
        <f t="shared" si="868"/>
        <v>0</v>
      </c>
      <c r="BA553" s="20">
        <f t="shared" si="869"/>
        <v>20.634121791645697</v>
      </c>
      <c r="BB553" s="30">
        <f t="shared" si="870"/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 t="shared" si="871"/>
        <v>-585</v>
      </c>
      <c r="BE553" s="30">
        <f t="shared" si="872"/>
        <v>-0.11100569259962045</v>
      </c>
      <c r="BF553" s="20">
        <f t="shared" si="873"/>
        <v>1178.9129340714644</v>
      </c>
      <c r="BG553" s="20">
        <f t="shared" si="874"/>
        <v>1.0140473149931819E-2</v>
      </c>
      <c r="BH553" s="26">
        <v>85274</v>
      </c>
      <c r="BI553">
        <f t="shared" si="836"/>
        <v>111</v>
      </c>
      <c r="BJ553" s="4">
        <v>174844</v>
      </c>
      <c r="BK553">
        <f t="shared" si="837"/>
        <v>120</v>
      </c>
      <c r="BL553" s="4">
        <v>129838</v>
      </c>
      <c r="BM553">
        <f t="shared" si="875"/>
        <v>115</v>
      </c>
      <c r="BN553" s="4">
        <v>50413</v>
      </c>
      <c r="BO553">
        <f t="shared" si="876"/>
        <v>56</v>
      </c>
      <c r="BP553" s="4">
        <v>21641</v>
      </c>
      <c r="BQ553">
        <f t="shared" si="877"/>
        <v>18</v>
      </c>
      <c r="BR553" s="8">
        <v>34</v>
      </c>
      <c r="BS553" s="15">
        <f t="shared" si="878"/>
        <v>0</v>
      </c>
      <c r="BT553" s="8">
        <v>329</v>
      </c>
      <c r="BU553" s="15">
        <f t="shared" si="879"/>
        <v>2</v>
      </c>
      <c r="BV553" s="8">
        <v>1494</v>
      </c>
      <c r="BW553" s="15">
        <f t="shared" si="880"/>
        <v>1</v>
      </c>
      <c r="BX553" s="8">
        <v>3381</v>
      </c>
      <c r="BY553" s="15">
        <f t="shared" si="881"/>
        <v>5</v>
      </c>
      <c r="BZ553" s="13">
        <v>1893</v>
      </c>
      <c r="CA553" s="16">
        <f t="shared" si="882"/>
        <v>1</v>
      </c>
    </row>
    <row r="554" spans="1:79" x14ac:dyDescent="0.2">
      <c r="A554" s="1">
        <v>44451</v>
      </c>
      <c r="B554">
        <v>44452</v>
      </c>
      <c r="C554" s="4">
        <v>462224</v>
      </c>
      <c r="D554">
        <f t="shared" ref="D554:D563" si="888">IFERROR(C554-C553,"")</f>
        <v>214</v>
      </c>
      <c r="E554" s="4">
        <v>7137</v>
      </c>
      <c r="F554">
        <f t="shared" si="834"/>
        <v>6</v>
      </c>
      <c r="G554" s="4">
        <v>450194</v>
      </c>
      <c r="H554">
        <f t="shared" si="835"/>
        <v>0</v>
      </c>
      <c r="I554">
        <f t="shared" si="887"/>
        <v>4893</v>
      </c>
      <c r="J554">
        <f t="shared" si="886"/>
        <v>208</v>
      </c>
      <c r="K554">
        <f t="shared" si="883"/>
        <v>1.5440565613209179E-2</v>
      </c>
      <c r="L554">
        <f t="shared" si="838"/>
        <v>0.97397365779362388</v>
      </c>
      <c r="M554">
        <f t="shared" si="839"/>
        <v>1.0585776593166949E-2</v>
      </c>
      <c r="N554">
        <f t="shared" si="840"/>
        <v>4.6297898854235177E-4</v>
      </c>
      <c r="O554">
        <f t="shared" si="884"/>
        <v>8.4068936527952921E-4</v>
      </c>
      <c r="P554">
        <f t="shared" si="841"/>
        <v>0</v>
      </c>
      <c r="Q554">
        <f t="shared" si="842"/>
        <v>4.2509707745759247E-2</v>
      </c>
      <c r="R554">
        <f t="shared" si="843"/>
        <v>116312.02818319073</v>
      </c>
      <c r="S554">
        <f t="shared" si="885"/>
        <v>1795.9235027679917</v>
      </c>
      <c r="T554">
        <f t="shared" si="844"/>
        <v>113284.85153497735</v>
      </c>
      <c r="U554">
        <f t="shared" si="845"/>
        <v>1231.2531454453949</v>
      </c>
      <c r="V554" s="4">
        <v>3755847</v>
      </c>
      <c r="W554">
        <f t="shared" si="846"/>
        <v>5046</v>
      </c>
      <c r="X554">
        <f t="shared" si="847"/>
        <v>-2206</v>
      </c>
      <c r="Y554" s="20">
        <f t="shared" si="848"/>
        <v>945104.9320583794</v>
      </c>
      <c r="Z554" s="4">
        <v>3290074</v>
      </c>
      <c r="AA554">
        <f t="shared" si="849"/>
        <v>4832</v>
      </c>
      <c r="AB554" s="17">
        <f t="shared" si="850"/>
        <v>0.87598722738173307</v>
      </c>
      <c r="AC554" s="16">
        <f t="shared" si="851"/>
        <v>-2000</v>
      </c>
      <c r="AD554">
        <f t="shared" si="852"/>
        <v>465773</v>
      </c>
      <c r="AE554">
        <f t="shared" si="853"/>
        <v>214</v>
      </c>
      <c r="AF554" s="17">
        <f t="shared" si="854"/>
        <v>0.12401277261826693</v>
      </c>
      <c r="AG554" s="16">
        <f t="shared" si="855"/>
        <v>-206</v>
      </c>
      <c r="AH554" s="20">
        <f t="shared" si="856"/>
        <v>4.2409829567974636E-2</v>
      </c>
      <c r="AI554" s="20">
        <f t="shared" si="857"/>
        <v>117205.08303975842</v>
      </c>
      <c r="AJ554" s="4">
        <v>4168</v>
      </c>
      <c r="AK554">
        <f t="shared" si="858"/>
        <v>0</v>
      </c>
      <c r="AL554">
        <f t="shared" si="859"/>
        <v>0</v>
      </c>
      <c r="AM554" s="20">
        <f t="shared" si="860"/>
        <v>1048.8173125314545</v>
      </c>
      <c r="AN554" s="20">
        <f t="shared" si="861"/>
        <v>9.0172730104884219E-3</v>
      </c>
      <c r="AO554" s="4">
        <v>202</v>
      </c>
      <c r="AP554">
        <f t="shared" si="830"/>
        <v>0</v>
      </c>
      <c r="AQ554">
        <f t="shared" si="831"/>
        <v>0</v>
      </c>
      <c r="AR554" s="20">
        <f t="shared" si="862"/>
        <v>50.830397584297934</v>
      </c>
      <c r="AS554" s="4">
        <v>233</v>
      </c>
      <c r="AT554">
        <f t="shared" si="863"/>
        <v>0</v>
      </c>
      <c r="AU554">
        <f t="shared" si="864"/>
        <v>0</v>
      </c>
      <c r="AV554" s="20">
        <f t="shared" si="865"/>
        <v>58.631102164066426</v>
      </c>
      <c r="AW554" s="30">
        <f t="shared" si="866"/>
        <v>5.0408459967461663E-4</v>
      </c>
      <c r="AX554" s="4">
        <v>82</v>
      </c>
      <c r="AY554">
        <f t="shared" si="867"/>
        <v>0</v>
      </c>
      <c r="AZ554">
        <f t="shared" si="868"/>
        <v>0</v>
      </c>
      <c r="BA554" s="20">
        <f t="shared" si="869"/>
        <v>20.634121791645697</v>
      </c>
      <c r="BB554" s="30">
        <f t="shared" si="870"/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 t="shared" si="871"/>
        <v>0</v>
      </c>
      <c r="BE554" s="30">
        <f t="shared" si="872"/>
        <v>0</v>
      </c>
      <c r="BF554" s="20">
        <f t="shared" si="873"/>
        <v>1178.9129340714644</v>
      </c>
      <c r="BG554" s="20">
        <f t="shared" si="874"/>
        <v>1.0135778323929524E-2</v>
      </c>
      <c r="BH554" s="26">
        <v>85315</v>
      </c>
      <c r="BI554">
        <f t="shared" si="836"/>
        <v>41</v>
      </c>
      <c r="BJ554" s="4">
        <v>174904</v>
      </c>
      <c r="BK554">
        <f t="shared" si="837"/>
        <v>60</v>
      </c>
      <c r="BL554" s="4">
        <v>129912</v>
      </c>
      <c r="BM554">
        <f t="shared" si="875"/>
        <v>74</v>
      </c>
      <c r="BN554" s="4">
        <v>50448</v>
      </c>
      <c r="BO554">
        <f t="shared" si="876"/>
        <v>35</v>
      </c>
      <c r="BP554" s="4">
        <v>21645</v>
      </c>
      <c r="BQ554">
        <f t="shared" si="877"/>
        <v>4</v>
      </c>
      <c r="BR554" s="8">
        <v>34</v>
      </c>
      <c r="BS554" s="15">
        <f t="shared" si="878"/>
        <v>0</v>
      </c>
      <c r="BT554" s="8">
        <v>330</v>
      </c>
      <c r="BU554" s="15">
        <f t="shared" si="879"/>
        <v>1</v>
      </c>
      <c r="BV554" s="8">
        <v>1494</v>
      </c>
      <c r="BW554" s="15">
        <f t="shared" si="880"/>
        <v>0</v>
      </c>
      <c r="BX554" s="8">
        <v>3385</v>
      </c>
      <c r="BY554" s="15">
        <f t="shared" si="881"/>
        <v>4</v>
      </c>
      <c r="BZ554" s="13">
        <v>1894</v>
      </c>
      <c r="CA554" s="16">
        <f t="shared" si="882"/>
        <v>1</v>
      </c>
    </row>
    <row r="555" spans="1:79" x14ac:dyDescent="0.2">
      <c r="A555" s="1">
        <v>44452</v>
      </c>
      <c r="B555">
        <v>44453</v>
      </c>
      <c r="C555" s="4">
        <v>462447</v>
      </c>
      <c r="D555">
        <f t="shared" si="888"/>
        <v>223</v>
      </c>
      <c r="E555" s="4">
        <v>7141</v>
      </c>
      <c r="F555">
        <f t="shared" si="834"/>
        <v>4</v>
      </c>
      <c r="G555" s="4">
        <v>450441</v>
      </c>
      <c r="H555">
        <f t="shared" si="835"/>
        <v>247</v>
      </c>
      <c r="I555">
        <f t="shared" si="887"/>
        <v>4865</v>
      </c>
      <c r="J555">
        <f t="shared" si="886"/>
        <v>-28</v>
      </c>
      <c r="K555">
        <f t="shared" si="883"/>
        <v>1.544176954332064E-2</v>
      </c>
      <c r="L555">
        <f t="shared" si="838"/>
        <v>0.97403810598836194</v>
      </c>
      <c r="M555">
        <f t="shared" si="839"/>
        <v>1.0520124468317451E-2</v>
      </c>
      <c r="N555">
        <f t="shared" si="840"/>
        <v>4.8221742167210512E-4</v>
      </c>
      <c r="O555">
        <f t="shared" si="884"/>
        <v>5.6014563786584517E-4</v>
      </c>
      <c r="P555">
        <f t="shared" si="841"/>
        <v>5.4835150441456262E-4</v>
      </c>
      <c r="Q555">
        <f t="shared" si="842"/>
        <v>-5.7553956834532375E-3</v>
      </c>
      <c r="R555">
        <f t="shared" si="843"/>
        <v>116368.14292903875</v>
      </c>
      <c r="S555">
        <f t="shared" si="885"/>
        <v>1796.9300452944135</v>
      </c>
      <c r="T555">
        <f t="shared" si="844"/>
        <v>113347.00553598389</v>
      </c>
      <c r="U555">
        <f t="shared" si="845"/>
        <v>1224.2073477604429</v>
      </c>
      <c r="V555" s="4">
        <v>3759876</v>
      </c>
      <c r="W555">
        <f t="shared" si="846"/>
        <v>4029</v>
      </c>
      <c r="X555">
        <f t="shared" si="847"/>
        <v>-1017</v>
      </c>
      <c r="Y555" s="20">
        <f t="shared" si="848"/>
        <v>946118.77201811771</v>
      </c>
      <c r="Z555" s="4">
        <v>3293880</v>
      </c>
      <c r="AA555">
        <f t="shared" si="849"/>
        <v>3806</v>
      </c>
      <c r="AB555" s="17">
        <f t="shared" si="850"/>
        <v>0.87606080626063199</v>
      </c>
      <c r="AC555" s="16">
        <f t="shared" si="851"/>
        <v>-1026</v>
      </c>
      <c r="AD555">
        <f t="shared" si="852"/>
        <v>465996</v>
      </c>
      <c r="AE555">
        <f t="shared" si="853"/>
        <v>223</v>
      </c>
      <c r="AF555" s="17">
        <f t="shared" si="854"/>
        <v>0.123939193739368</v>
      </c>
      <c r="AG555" s="16">
        <f t="shared" si="855"/>
        <v>9</v>
      </c>
      <c r="AH555" s="20">
        <f t="shared" si="856"/>
        <v>5.5348721767187886E-2</v>
      </c>
      <c r="AI555" s="20">
        <f t="shared" si="857"/>
        <v>117261.19778560643</v>
      </c>
      <c r="AJ555" s="4">
        <v>4372</v>
      </c>
      <c r="AK555">
        <f t="shared" si="858"/>
        <v>204</v>
      </c>
      <c r="AL555">
        <f t="shared" si="859"/>
        <v>4.8944337811900107E-2</v>
      </c>
      <c r="AM555" s="20">
        <f t="shared" si="860"/>
        <v>1100.1509813789633</v>
      </c>
      <c r="AN555" s="20">
        <f t="shared" si="861"/>
        <v>9.454056356728446E-3</v>
      </c>
      <c r="AO555" s="4">
        <v>192</v>
      </c>
      <c r="AP555">
        <f t="shared" si="830"/>
        <v>-10</v>
      </c>
      <c r="AQ555">
        <f t="shared" si="831"/>
        <v>-4.9504950495049549E-2</v>
      </c>
      <c r="AR555" s="20">
        <f t="shared" si="862"/>
        <v>48.314041268243578</v>
      </c>
      <c r="AS555" s="4">
        <v>213</v>
      </c>
      <c r="AT555">
        <f t="shared" si="863"/>
        <v>-20</v>
      </c>
      <c r="AU555">
        <f t="shared" si="864"/>
        <v>-8.5836909871244593E-2</v>
      </c>
      <c r="AV555" s="20">
        <f t="shared" si="865"/>
        <v>53.598389531957721</v>
      </c>
      <c r="AW555" s="30">
        <f t="shared" si="866"/>
        <v>4.6059332204555334E-4</v>
      </c>
      <c r="AX555" s="4">
        <v>88</v>
      </c>
      <c r="AY555">
        <f t="shared" si="867"/>
        <v>6</v>
      </c>
      <c r="AZ555">
        <f t="shared" si="868"/>
        <v>7.3170731707317138E-2</v>
      </c>
      <c r="BA555" s="20">
        <f t="shared" si="869"/>
        <v>22.143935581278306</v>
      </c>
      <c r="BB555" s="30">
        <f t="shared" si="870"/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 t="shared" si="871"/>
        <v>180</v>
      </c>
      <c r="BE555" s="30">
        <f t="shared" si="872"/>
        <v>3.8420490928495088E-2</v>
      </c>
      <c r="BF555" s="20">
        <f t="shared" si="873"/>
        <v>1224.2073477604429</v>
      </c>
      <c r="BG555" s="20">
        <f t="shared" si="874"/>
        <v>1.0520124468317451E-2</v>
      </c>
      <c r="BH555" s="26">
        <v>85384</v>
      </c>
      <c r="BI555">
        <f t="shared" si="836"/>
        <v>69</v>
      </c>
      <c r="BJ555" s="4">
        <v>174965</v>
      </c>
      <c r="BK555">
        <f t="shared" si="837"/>
        <v>61</v>
      </c>
      <c r="BL555" s="4">
        <v>129965</v>
      </c>
      <c r="BM555">
        <f t="shared" si="875"/>
        <v>53</v>
      </c>
      <c r="BN555" s="4">
        <v>50483</v>
      </c>
      <c r="BO555">
        <f t="shared" si="876"/>
        <v>35</v>
      </c>
      <c r="BP555" s="4">
        <v>21650</v>
      </c>
      <c r="BQ555">
        <f t="shared" si="877"/>
        <v>5</v>
      </c>
      <c r="BR555" s="8">
        <v>34</v>
      </c>
      <c r="BS555" s="15">
        <f t="shared" si="878"/>
        <v>0</v>
      </c>
      <c r="BT555" s="8">
        <v>330</v>
      </c>
      <c r="BU555" s="15">
        <f t="shared" si="879"/>
        <v>0</v>
      </c>
      <c r="BV555" s="8">
        <v>1495</v>
      </c>
      <c r="BW555" s="15">
        <f t="shared" si="880"/>
        <v>1</v>
      </c>
      <c r="BX555" s="8">
        <v>3386</v>
      </c>
      <c r="BY555" s="15">
        <f t="shared" si="881"/>
        <v>1</v>
      </c>
      <c r="BZ555" s="13">
        <v>1896</v>
      </c>
      <c r="CA555" s="16">
        <f t="shared" si="882"/>
        <v>2</v>
      </c>
    </row>
    <row r="556" spans="1:79" x14ac:dyDescent="0.2">
      <c r="A556" s="1">
        <v>44453</v>
      </c>
      <c r="B556">
        <v>44454</v>
      </c>
      <c r="C556" s="4">
        <v>462770</v>
      </c>
      <c r="D556">
        <f t="shared" si="888"/>
        <v>323</v>
      </c>
      <c r="E556" s="4">
        <v>7152</v>
      </c>
      <c r="F556">
        <f t="shared" si="834"/>
        <v>11</v>
      </c>
      <c r="G556" s="4">
        <v>450976</v>
      </c>
      <c r="H556">
        <f t="shared" si="835"/>
        <v>535</v>
      </c>
      <c r="I556">
        <f t="shared" si="887"/>
        <v>4642</v>
      </c>
      <c r="J556">
        <f t="shared" si="886"/>
        <v>-223</v>
      </c>
      <c r="K556">
        <f t="shared" si="883"/>
        <v>1.5454761544611794E-2</v>
      </c>
      <c r="L556">
        <f t="shared" si="838"/>
        <v>0.97451433757590167</v>
      </c>
      <c r="M556">
        <f t="shared" si="839"/>
        <v>1.0030900879486569E-2</v>
      </c>
      <c r="N556">
        <f t="shared" si="840"/>
        <v>6.9797091427707073E-4</v>
      </c>
      <c r="O556">
        <f t="shared" si="884"/>
        <v>1.5380313199105146E-3</v>
      </c>
      <c r="P556">
        <f t="shared" si="841"/>
        <v>1.1863159015113886E-3</v>
      </c>
      <c r="Q556">
        <f t="shared" si="842"/>
        <v>-4.8039638087031454E-2</v>
      </c>
      <c r="R556">
        <f t="shared" si="843"/>
        <v>116449.4212380473</v>
      </c>
      <c r="S556">
        <f t="shared" si="885"/>
        <v>1799.6980372420735</v>
      </c>
      <c r="T556">
        <f t="shared" si="844"/>
        <v>113481.63059889279</v>
      </c>
      <c r="U556">
        <f t="shared" si="845"/>
        <v>1168.0926019124308</v>
      </c>
      <c r="V556" s="4">
        <v>3767668</v>
      </c>
      <c r="W556">
        <f t="shared" si="846"/>
        <v>7792</v>
      </c>
      <c r="X556">
        <f t="shared" si="847"/>
        <v>3763</v>
      </c>
      <c r="Y556" s="20">
        <f t="shared" si="848"/>
        <v>948079.51685958728</v>
      </c>
      <c r="Z556" s="4">
        <v>3301149</v>
      </c>
      <c r="AA556">
        <f t="shared" si="849"/>
        <v>7269</v>
      </c>
      <c r="AB556" s="17">
        <f t="shared" si="850"/>
        <v>0.87617831507447042</v>
      </c>
      <c r="AC556" s="16">
        <f t="shared" si="851"/>
        <v>3463</v>
      </c>
      <c r="AD556">
        <f t="shared" si="852"/>
        <v>466519</v>
      </c>
      <c r="AE556">
        <f t="shared" si="853"/>
        <v>523</v>
      </c>
      <c r="AF556" s="17">
        <f t="shared" si="854"/>
        <v>0.12382168492552953</v>
      </c>
      <c r="AG556" s="16">
        <f t="shared" si="855"/>
        <v>300</v>
      </c>
      <c r="AH556" s="20">
        <f t="shared" si="856"/>
        <v>6.712012320328542E-2</v>
      </c>
      <c r="AI556" s="20">
        <f t="shared" si="857"/>
        <v>117392.80322093608</v>
      </c>
      <c r="AJ556" s="4">
        <v>4174</v>
      </c>
      <c r="AK556">
        <f t="shared" si="858"/>
        <v>-198</v>
      </c>
      <c r="AL556">
        <f t="shared" si="859"/>
        <v>-4.5288197621225934E-2</v>
      </c>
      <c r="AM556" s="20">
        <f t="shared" si="860"/>
        <v>1050.327126321087</v>
      </c>
      <c r="AN556" s="20">
        <f t="shared" si="861"/>
        <v>9.0195993690170059E-3</v>
      </c>
      <c r="AO556" s="4">
        <v>174</v>
      </c>
      <c r="AP556">
        <f t="shared" si="830"/>
        <v>-18</v>
      </c>
      <c r="AQ556">
        <f t="shared" si="831"/>
        <v>-9.375E-2</v>
      </c>
      <c r="AR556" s="20">
        <f t="shared" si="862"/>
        <v>43.784599899345743</v>
      </c>
      <c r="AS556" s="4">
        <v>216</v>
      </c>
      <c r="AT556">
        <f t="shared" si="863"/>
        <v>3</v>
      </c>
      <c r="AU556">
        <f t="shared" si="864"/>
        <v>1.4084507042253502E-2</v>
      </c>
      <c r="AV556" s="20">
        <f t="shared" si="865"/>
        <v>54.35329642677403</v>
      </c>
      <c r="AW556" s="30">
        <f t="shared" si="866"/>
        <v>4.6675454329364477E-4</v>
      </c>
      <c r="AX556" s="4">
        <v>81</v>
      </c>
      <c r="AY556">
        <f t="shared" si="867"/>
        <v>-7</v>
      </c>
      <c r="AZ556">
        <f t="shared" si="868"/>
        <v>-7.9545454545454586E-2</v>
      </c>
      <c r="BA556" s="20">
        <f t="shared" si="869"/>
        <v>20.382486160040262</v>
      </c>
      <c r="BB556" s="30">
        <f t="shared" si="870"/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 t="shared" si="871"/>
        <v>-220</v>
      </c>
      <c r="BE556" s="30">
        <f t="shared" si="872"/>
        <v>-4.5220966084275394E-2</v>
      </c>
      <c r="BF556" s="20">
        <f t="shared" si="873"/>
        <v>1168.8475088072471</v>
      </c>
      <c r="BG556" s="20">
        <f t="shared" si="874"/>
        <v>1.003738358147676E-2</v>
      </c>
      <c r="BH556" s="26">
        <v>85446</v>
      </c>
      <c r="BI556">
        <f t="shared" si="836"/>
        <v>62</v>
      </c>
      <c r="BJ556" s="4">
        <v>175068</v>
      </c>
      <c r="BK556">
        <f t="shared" si="837"/>
        <v>103</v>
      </c>
      <c r="BL556" s="4">
        <v>130066</v>
      </c>
      <c r="BM556">
        <f t="shared" si="875"/>
        <v>101</v>
      </c>
      <c r="BN556" s="4">
        <v>50532</v>
      </c>
      <c r="BO556">
        <f t="shared" si="876"/>
        <v>49</v>
      </c>
      <c r="BP556" s="4">
        <v>21658</v>
      </c>
      <c r="BQ556">
        <f t="shared" si="877"/>
        <v>8</v>
      </c>
      <c r="BR556" s="8">
        <v>34</v>
      </c>
      <c r="BS556" s="15">
        <f t="shared" si="878"/>
        <v>0</v>
      </c>
      <c r="BT556" s="8">
        <v>330</v>
      </c>
      <c r="BU556" s="15">
        <f t="shared" si="879"/>
        <v>0</v>
      </c>
      <c r="BV556" s="8">
        <v>1499</v>
      </c>
      <c r="BW556" s="15">
        <f t="shared" si="880"/>
        <v>4</v>
      </c>
      <c r="BX556" s="8">
        <v>3389</v>
      </c>
      <c r="BY556" s="15">
        <f t="shared" si="881"/>
        <v>3</v>
      </c>
      <c r="BZ556" s="13">
        <v>1900</v>
      </c>
      <c r="CA556" s="16">
        <f t="shared" si="882"/>
        <v>4</v>
      </c>
    </row>
    <row r="557" spans="1:79" x14ac:dyDescent="0.2">
      <c r="A557" s="1">
        <v>44454</v>
      </c>
      <c r="B557">
        <v>44455</v>
      </c>
      <c r="C557" s="4">
        <v>463086</v>
      </c>
      <c r="D557">
        <f t="shared" si="888"/>
        <v>316</v>
      </c>
      <c r="E557" s="4">
        <v>7159</v>
      </c>
      <c r="F557">
        <f t="shared" si="834"/>
        <v>7</v>
      </c>
      <c r="G557" s="4">
        <v>451466</v>
      </c>
      <c r="H557">
        <f t="shared" si="835"/>
        <v>490</v>
      </c>
      <c r="I557">
        <f t="shared" si="887"/>
        <v>4461</v>
      </c>
      <c r="J557">
        <f t="shared" si="886"/>
        <v>-181</v>
      </c>
      <c r="K557">
        <f t="shared" si="883"/>
        <v>1.5459331528053104E-2</v>
      </c>
      <c r="L557">
        <f t="shared" si="838"/>
        <v>0.97490746859114719</v>
      </c>
      <c r="M557">
        <f t="shared" si="839"/>
        <v>9.6331998807996783E-3</v>
      </c>
      <c r="N557">
        <f t="shared" si="840"/>
        <v>6.8237865104969699E-4</v>
      </c>
      <c r="O557">
        <f t="shared" si="884"/>
        <v>9.7779019416119567E-4</v>
      </c>
      <c r="P557">
        <f t="shared" si="841"/>
        <v>1.08535304984207E-3</v>
      </c>
      <c r="Q557">
        <f t="shared" si="842"/>
        <v>-4.0573862362698949E-2</v>
      </c>
      <c r="R557">
        <f t="shared" si="843"/>
        <v>116528.93809763461</v>
      </c>
      <c r="S557">
        <f t="shared" si="885"/>
        <v>1801.4594866633115</v>
      </c>
      <c r="T557">
        <f t="shared" si="844"/>
        <v>113604.93205837946</v>
      </c>
      <c r="U557">
        <f t="shared" si="845"/>
        <v>1122.5465525918469</v>
      </c>
      <c r="V557" s="4">
        <v>3775659</v>
      </c>
      <c r="W557">
        <f t="shared" si="846"/>
        <v>7991</v>
      </c>
      <c r="X557">
        <f t="shared" si="847"/>
        <v>199</v>
      </c>
      <c r="Y557" s="20">
        <f t="shared" si="848"/>
        <v>950090.33719174634</v>
      </c>
      <c r="Z557" s="4">
        <v>3309024</v>
      </c>
      <c r="AA557">
        <f t="shared" si="849"/>
        <v>7875</v>
      </c>
      <c r="AB557" s="17">
        <f t="shared" si="850"/>
        <v>0.87640965457950515</v>
      </c>
      <c r="AC557" s="16">
        <f t="shared" si="851"/>
        <v>606</v>
      </c>
      <c r="AD557">
        <f t="shared" si="852"/>
        <v>466635</v>
      </c>
      <c r="AE557">
        <f t="shared" si="853"/>
        <v>116</v>
      </c>
      <c r="AF557" s="17">
        <f t="shared" si="854"/>
        <v>0.12359034542049481</v>
      </c>
      <c r="AG557" s="16">
        <f t="shared" si="855"/>
        <v>-407</v>
      </c>
      <c r="AH557" s="20">
        <f t="shared" si="856"/>
        <v>1.451633087223126E-2</v>
      </c>
      <c r="AI557" s="20">
        <f t="shared" si="857"/>
        <v>117421.9929542023</v>
      </c>
      <c r="AJ557" s="4">
        <v>4008</v>
      </c>
      <c r="AK557">
        <f t="shared" si="858"/>
        <v>-166</v>
      </c>
      <c r="AL557">
        <f t="shared" si="859"/>
        <v>-3.9770004791566893E-2</v>
      </c>
      <c r="AM557" s="20">
        <f t="shared" si="860"/>
        <v>1008.5556114745848</v>
      </c>
      <c r="AN557" s="20">
        <f t="shared" si="861"/>
        <v>8.6549798525543849E-3</v>
      </c>
      <c r="AO557" s="4">
        <v>160</v>
      </c>
      <c r="AP557">
        <f t="shared" si="830"/>
        <v>-14</v>
      </c>
      <c r="AQ557">
        <f t="shared" si="831"/>
        <v>-8.0459770114942541E-2</v>
      </c>
      <c r="AR557" s="20">
        <f t="shared" si="862"/>
        <v>40.261701056869654</v>
      </c>
      <c r="AS557" s="4">
        <v>215</v>
      </c>
      <c r="AT557">
        <f t="shared" si="863"/>
        <v>-1</v>
      </c>
      <c r="AU557">
        <f t="shared" si="864"/>
        <v>-4.6296296296296502E-3</v>
      </c>
      <c r="AV557" s="20">
        <f t="shared" si="865"/>
        <v>54.101660795168591</v>
      </c>
      <c r="AW557" s="30">
        <f t="shared" si="866"/>
        <v>4.6427661384710402E-4</v>
      </c>
      <c r="AX557" s="4">
        <v>78</v>
      </c>
      <c r="AY557">
        <f t="shared" si="867"/>
        <v>-3</v>
      </c>
      <c r="AZ557">
        <f t="shared" si="868"/>
        <v>-3.703703703703709E-2</v>
      </c>
      <c r="BA557" s="20">
        <f t="shared" si="869"/>
        <v>19.627579265223954</v>
      </c>
      <c r="BB557" s="30">
        <f t="shared" si="870"/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 t="shared" si="871"/>
        <v>-184</v>
      </c>
      <c r="BE557" s="30">
        <f t="shared" si="872"/>
        <v>-3.9612486544671643E-2</v>
      </c>
      <c r="BF557" s="20">
        <f t="shared" si="873"/>
        <v>1122.5465525918469</v>
      </c>
      <c r="BG557" s="20">
        <f t="shared" si="874"/>
        <v>9.6331998807996783E-3</v>
      </c>
      <c r="BH557" s="26">
        <v>85514</v>
      </c>
      <c r="BI557">
        <f t="shared" si="836"/>
        <v>68</v>
      </c>
      <c r="BJ557" s="4">
        <v>175173</v>
      </c>
      <c r="BK557">
        <f t="shared" si="837"/>
        <v>105</v>
      </c>
      <c r="BL557" s="4">
        <v>130160</v>
      </c>
      <c r="BM557">
        <f t="shared" si="875"/>
        <v>94</v>
      </c>
      <c r="BN557" s="4">
        <v>50574</v>
      </c>
      <c r="BO557">
        <f t="shared" si="876"/>
        <v>42</v>
      </c>
      <c r="BP557" s="4">
        <v>21665</v>
      </c>
      <c r="BQ557">
        <f t="shared" si="877"/>
        <v>7</v>
      </c>
      <c r="BR557" s="8">
        <v>34</v>
      </c>
      <c r="BS557" s="15">
        <f t="shared" si="878"/>
        <v>0</v>
      </c>
      <c r="BT557" s="8">
        <v>330</v>
      </c>
      <c r="BU557" s="15">
        <f t="shared" si="879"/>
        <v>0</v>
      </c>
      <c r="BV557" s="8">
        <v>1502</v>
      </c>
      <c r="BW557" s="15">
        <f t="shared" si="880"/>
        <v>3</v>
      </c>
      <c r="BX557" s="8">
        <v>3390</v>
      </c>
      <c r="BY557" s="15">
        <f t="shared" si="881"/>
        <v>1</v>
      </c>
      <c r="BZ557" s="13">
        <v>1903</v>
      </c>
      <c r="CA557" s="16">
        <f t="shared" si="882"/>
        <v>3</v>
      </c>
    </row>
    <row r="558" spans="1:79" x14ac:dyDescent="0.2">
      <c r="A558" s="1">
        <v>44455</v>
      </c>
      <c r="B558">
        <v>44456</v>
      </c>
      <c r="C558" s="4">
        <v>463459</v>
      </c>
      <c r="D558">
        <f t="shared" si="888"/>
        <v>373</v>
      </c>
      <c r="E558" s="4">
        <v>7166</v>
      </c>
      <c r="F558">
        <f t="shared" si="834"/>
        <v>7</v>
      </c>
      <c r="G558" s="4">
        <v>451966</v>
      </c>
      <c r="H558">
        <f t="shared" si="835"/>
        <v>500</v>
      </c>
      <c r="I558">
        <f t="shared" si="887"/>
        <v>4327</v>
      </c>
      <c r="J558">
        <f t="shared" si="886"/>
        <v>-134</v>
      </c>
      <c r="K558">
        <f t="shared" si="883"/>
        <v>1.5461993401789586E-2</v>
      </c>
      <c r="L558">
        <f t="shared" si="838"/>
        <v>0.97520168990137213</v>
      </c>
      <c r="M558">
        <f t="shared" si="839"/>
        <v>9.3363166968383395E-3</v>
      </c>
      <c r="N558">
        <f t="shared" si="840"/>
        <v>8.0481768613836389E-4</v>
      </c>
      <c r="O558">
        <f t="shared" si="884"/>
        <v>9.768350544236673E-4</v>
      </c>
      <c r="P558">
        <f t="shared" si="841"/>
        <v>1.1062779058601754E-3</v>
      </c>
      <c r="Q558">
        <f t="shared" si="842"/>
        <v>-3.096833834065172E-2</v>
      </c>
      <c r="R558">
        <f t="shared" si="843"/>
        <v>116622.79818822345</v>
      </c>
      <c r="S558">
        <f t="shared" si="885"/>
        <v>1803.2209360845495</v>
      </c>
      <c r="T558">
        <f t="shared" si="844"/>
        <v>113730.74987418218</v>
      </c>
      <c r="U558">
        <f t="shared" si="845"/>
        <v>1088.8273779567187</v>
      </c>
      <c r="V558" s="4">
        <v>3783274</v>
      </c>
      <c r="W558">
        <f t="shared" si="846"/>
        <v>7615</v>
      </c>
      <c r="X558">
        <f t="shared" si="847"/>
        <v>-376</v>
      </c>
      <c r="Y558" s="20">
        <f t="shared" si="848"/>
        <v>952006.54252642172</v>
      </c>
      <c r="Z558" s="4">
        <v>3316266</v>
      </c>
      <c r="AA558">
        <f t="shared" si="849"/>
        <v>7242</v>
      </c>
      <c r="AB558" s="17">
        <f t="shared" si="850"/>
        <v>0.8765598262245875</v>
      </c>
      <c r="AC558" s="16">
        <f t="shared" si="851"/>
        <v>-633</v>
      </c>
      <c r="AD558">
        <f t="shared" si="852"/>
        <v>467008</v>
      </c>
      <c r="AE558">
        <f t="shared" si="853"/>
        <v>373</v>
      </c>
      <c r="AF558" s="17">
        <f t="shared" si="854"/>
        <v>0.12344017377541251</v>
      </c>
      <c r="AG558" s="16">
        <f t="shared" si="855"/>
        <v>257</v>
      </c>
      <c r="AH558" s="20">
        <f t="shared" si="856"/>
        <v>4.8982271831910701E-2</v>
      </c>
      <c r="AI558" s="20">
        <f t="shared" si="857"/>
        <v>117515.85304479113</v>
      </c>
      <c r="AJ558" s="4">
        <v>3863</v>
      </c>
      <c r="AK558">
        <f t="shared" si="858"/>
        <v>-145</v>
      </c>
      <c r="AL558">
        <f t="shared" si="859"/>
        <v>-3.6177644710578827E-2</v>
      </c>
      <c r="AM558" s="20">
        <f t="shared" si="860"/>
        <v>972.06844489179662</v>
      </c>
      <c r="AN558" s="20">
        <f t="shared" si="861"/>
        <v>8.3351493875402135E-3</v>
      </c>
      <c r="AO558" s="4">
        <v>160</v>
      </c>
      <c r="AP558">
        <f t="shared" si="830"/>
        <v>0</v>
      </c>
      <c r="AQ558">
        <f t="shared" si="831"/>
        <v>0</v>
      </c>
      <c r="AR558" s="20">
        <f t="shared" si="862"/>
        <v>40.261701056869654</v>
      </c>
      <c r="AS558" s="4">
        <v>232</v>
      </c>
      <c r="AT558">
        <f t="shared" si="863"/>
        <v>17</v>
      </c>
      <c r="AU558">
        <f t="shared" si="864"/>
        <v>7.9069767441860561E-2</v>
      </c>
      <c r="AV558" s="20">
        <f t="shared" si="865"/>
        <v>58.379466532460995</v>
      </c>
      <c r="AW558" s="30">
        <f t="shared" si="866"/>
        <v>5.005836546490628E-4</v>
      </c>
      <c r="AX558" s="4">
        <v>72</v>
      </c>
      <c r="AY558">
        <f t="shared" si="867"/>
        <v>-6</v>
      </c>
      <c r="AZ558">
        <f t="shared" si="868"/>
        <v>-7.6923076923076872E-2</v>
      </c>
      <c r="BA558" s="20">
        <f t="shared" si="869"/>
        <v>18.117765475591344</v>
      </c>
      <c r="BB558" s="30">
        <f t="shared" si="870"/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 t="shared" si="871"/>
        <v>-134</v>
      </c>
      <c r="BE558" s="30">
        <f t="shared" si="872"/>
        <v>-3.0038108047522938E-2</v>
      </c>
      <c r="BF558" s="20">
        <f t="shared" si="873"/>
        <v>1088.8273779567187</v>
      </c>
      <c r="BG558" s="20">
        <f t="shared" si="874"/>
        <v>9.3363166968383395E-3</v>
      </c>
      <c r="BH558" s="26">
        <v>85606</v>
      </c>
      <c r="BI558">
        <f t="shared" si="836"/>
        <v>92</v>
      </c>
      <c r="BJ558" s="4">
        <v>175301</v>
      </c>
      <c r="BK558">
        <f t="shared" si="837"/>
        <v>128</v>
      </c>
      <c r="BL558" s="4">
        <v>130257</v>
      </c>
      <c r="BM558">
        <f t="shared" si="875"/>
        <v>97</v>
      </c>
      <c r="BN558" s="4">
        <v>50621</v>
      </c>
      <c r="BO558">
        <f t="shared" si="876"/>
        <v>47</v>
      </c>
      <c r="BP558" s="4">
        <v>21674</v>
      </c>
      <c r="BQ558">
        <f t="shared" si="877"/>
        <v>9</v>
      </c>
      <c r="BR558" s="8">
        <v>34</v>
      </c>
      <c r="BS558" s="15">
        <f t="shared" si="878"/>
        <v>0</v>
      </c>
      <c r="BT558" s="8">
        <v>330</v>
      </c>
      <c r="BU558" s="15">
        <f t="shared" si="879"/>
        <v>0</v>
      </c>
      <c r="BV558" s="8">
        <v>1506</v>
      </c>
      <c r="BW558" s="15">
        <f t="shared" si="880"/>
        <v>4</v>
      </c>
      <c r="BX558" s="8">
        <v>3392</v>
      </c>
      <c r="BY558" s="15">
        <f t="shared" si="881"/>
        <v>2</v>
      </c>
      <c r="BZ558" s="13">
        <v>1904</v>
      </c>
      <c r="CA558" s="16">
        <f t="shared" si="882"/>
        <v>1</v>
      </c>
    </row>
    <row r="559" spans="1:79" x14ac:dyDescent="0.2">
      <c r="A559" s="1">
        <v>44456</v>
      </c>
      <c r="B559">
        <v>44457</v>
      </c>
      <c r="C559" s="4">
        <v>463783</v>
      </c>
      <c r="D559">
        <f t="shared" si="888"/>
        <v>324</v>
      </c>
      <c r="E559" s="4">
        <v>7169</v>
      </c>
      <c r="F559">
        <f t="shared" si="834"/>
        <v>3</v>
      </c>
      <c r="G559" s="4">
        <v>452415</v>
      </c>
      <c r="H559">
        <f t="shared" si="835"/>
        <v>449</v>
      </c>
      <c r="I559">
        <f t="shared" si="887"/>
        <v>4199</v>
      </c>
      <c r="J559">
        <f t="shared" si="886"/>
        <v>-128</v>
      </c>
      <c r="K559">
        <f t="shared" si="883"/>
        <v>1.5457660155719378E-2</v>
      </c>
      <c r="L559">
        <f t="shared" si="838"/>
        <v>0.97548853666477642</v>
      </c>
      <c r="M559">
        <f t="shared" si="839"/>
        <v>9.0538031795042075E-3</v>
      </c>
      <c r="N559">
        <f t="shared" si="840"/>
        <v>6.9860257922347299E-4</v>
      </c>
      <c r="O559">
        <f t="shared" si="884"/>
        <v>4.1846840563537454E-4</v>
      </c>
      <c r="P559">
        <f t="shared" si="841"/>
        <v>9.9245162074643851E-4</v>
      </c>
      <c r="Q559">
        <f t="shared" si="842"/>
        <v>-3.0483448440104786E-2</v>
      </c>
      <c r="R559">
        <f t="shared" si="843"/>
        <v>116704.32813286361</v>
      </c>
      <c r="S559">
        <f t="shared" si="885"/>
        <v>1803.9758429793658</v>
      </c>
      <c r="T559">
        <f t="shared" si="844"/>
        <v>113843.73427277301</v>
      </c>
      <c r="U559">
        <f t="shared" si="845"/>
        <v>1056.6180171112228</v>
      </c>
      <c r="V559" s="4">
        <v>3790505</v>
      </c>
      <c r="W559">
        <f t="shared" si="846"/>
        <v>7231</v>
      </c>
      <c r="X559">
        <f t="shared" si="847"/>
        <v>-384</v>
      </c>
      <c r="Y559" s="20">
        <f t="shared" si="848"/>
        <v>953826.11977856059</v>
      </c>
      <c r="Z559" s="4">
        <v>3323173</v>
      </c>
      <c r="AA559">
        <f t="shared" si="849"/>
        <v>6907</v>
      </c>
      <c r="AB559" s="17">
        <f t="shared" si="850"/>
        <v>0.87670983153959692</v>
      </c>
      <c r="AC559" s="16">
        <f t="shared" si="851"/>
        <v>-335</v>
      </c>
      <c r="AD559">
        <f t="shared" si="852"/>
        <v>467332</v>
      </c>
      <c r="AE559">
        <f t="shared" si="853"/>
        <v>324</v>
      </c>
      <c r="AF559" s="17">
        <f t="shared" si="854"/>
        <v>0.12329016846040303</v>
      </c>
      <c r="AG559" s="16">
        <f t="shared" si="855"/>
        <v>-49</v>
      </c>
      <c r="AH559" s="20">
        <f t="shared" si="856"/>
        <v>4.4807080625086433E-2</v>
      </c>
      <c r="AI559" s="20">
        <f t="shared" si="857"/>
        <v>117597.38298943129</v>
      </c>
      <c r="AJ559" s="4">
        <v>3729</v>
      </c>
      <c r="AK559">
        <f t="shared" si="858"/>
        <v>-134</v>
      </c>
      <c r="AL559">
        <f t="shared" si="859"/>
        <v>-3.4688066269738527E-2</v>
      </c>
      <c r="AM559" s="20">
        <f t="shared" si="860"/>
        <v>938.34927025666832</v>
      </c>
      <c r="AN559" s="20">
        <f t="shared" si="861"/>
        <v>8.0403982034701581E-3</v>
      </c>
      <c r="AO559" s="4">
        <v>165</v>
      </c>
      <c r="AP559">
        <f t="shared" si="830"/>
        <v>5</v>
      </c>
      <c r="AQ559">
        <f t="shared" si="831"/>
        <v>3.125E-2</v>
      </c>
      <c r="AR559" s="20">
        <f t="shared" si="862"/>
        <v>41.519879214896825</v>
      </c>
      <c r="AS559" s="4">
        <v>233</v>
      </c>
      <c r="AT559">
        <f t="shared" si="863"/>
        <v>1</v>
      </c>
      <c r="AU559">
        <f t="shared" si="864"/>
        <v>4.3103448275862988E-3</v>
      </c>
      <c r="AV559" s="20">
        <f t="shared" si="865"/>
        <v>58.631102164066426</v>
      </c>
      <c r="AW559" s="30">
        <f t="shared" si="866"/>
        <v>5.0239012641688035E-4</v>
      </c>
      <c r="AX559" s="4">
        <v>72</v>
      </c>
      <c r="AY559">
        <f t="shared" si="867"/>
        <v>0</v>
      </c>
      <c r="AZ559">
        <f t="shared" si="868"/>
        <v>0</v>
      </c>
      <c r="BA559" s="20">
        <f t="shared" si="869"/>
        <v>18.117765475591344</v>
      </c>
      <c r="BB559" s="30">
        <f t="shared" si="870"/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 t="shared" si="871"/>
        <v>-128</v>
      </c>
      <c r="BE559" s="30">
        <f t="shared" si="872"/>
        <v>-2.9581696325398643E-2</v>
      </c>
      <c r="BF559" s="20">
        <f t="shared" si="873"/>
        <v>1056.6180171112228</v>
      </c>
      <c r="BG559" s="20">
        <f t="shared" si="874"/>
        <v>9.0538031795042075E-3</v>
      </c>
      <c r="BH559" s="26">
        <v>85676</v>
      </c>
      <c r="BI559">
        <f t="shared" si="836"/>
        <v>70</v>
      </c>
      <c r="BJ559" s="4">
        <v>175439</v>
      </c>
      <c r="BK559">
        <f t="shared" si="837"/>
        <v>138</v>
      </c>
      <c r="BL559" s="4">
        <v>130324</v>
      </c>
      <c r="BM559">
        <f t="shared" si="875"/>
        <v>67</v>
      </c>
      <c r="BN559" s="4">
        <v>50661</v>
      </c>
      <c r="BO559">
        <f t="shared" si="876"/>
        <v>40</v>
      </c>
      <c r="BP559" s="4">
        <v>21683</v>
      </c>
      <c r="BQ559">
        <f t="shared" si="877"/>
        <v>9</v>
      </c>
      <c r="BR559" s="8">
        <v>34</v>
      </c>
      <c r="BS559" s="15">
        <f t="shared" si="878"/>
        <v>0</v>
      </c>
      <c r="BT559" s="8">
        <v>330</v>
      </c>
      <c r="BU559" s="15">
        <f t="shared" si="879"/>
        <v>0</v>
      </c>
      <c r="BV559" s="8">
        <v>1507</v>
      </c>
      <c r="BW559" s="15">
        <f t="shared" si="880"/>
        <v>1</v>
      </c>
      <c r="BX559" s="8">
        <v>3393</v>
      </c>
      <c r="BY559" s="15">
        <f t="shared" si="881"/>
        <v>1</v>
      </c>
      <c r="BZ559" s="13">
        <v>1905</v>
      </c>
      <c r="CA559" s="16">
        <f t="shared" si="882"/>
        <v>1</v>
      </c>
    </row>
    <row r="560" spans="1:79" x14ac:dyDescent="0.2">
      <c r="A560" s="1">
        <v>44457</v>
      </c>
      <c r="B560">
        <v>44458</v>
      </c>
      <c r="C560" s="4">
        <v>464038</v>
      </c>
      <c r="D560">
        <f t="shared" si="888"/>
        <v>255</v>
      </c>
      <c r="E560" s="4">
        <v>7170</v>
      </c>
      <c r="F560">
        <f t="shared" si="834"/>
        <v>1</v>
      </c>
      <c r="G560" s="4">
        <v>452809</v>
      </c>
      <c r="H560">
        <f t="shared" si="835"/>
        <v>394</v>
      </c>
      <c r="I560">
        <f t="shared" si="887"/>
        <v>4059</v>
      </c>
      <c r="J560">
        <f t="shared" si="886"/>
        <v>-140</v>
      </c>
      <c r="K560">
        <f t="shared" si="883"/>
        <v>1.5451320797003693E-2</v>
      </c>
      <c r="L560">
        <f t="shared" si="838"/>
        <v>0.97580155073506913</v>
      </c>
      <c r="M560">
        <f t="shared" si="839"/>
        <v>8.7471284679271951E-3</v>
      </c>
      <c r="N560">
        <f t="shared" si="840"/>
        <v>5.4952396139971299E-4</v>
      </c>
      <c r="O560">
        <f t="shared" si="884"/>
        <v>1.394700139470014E-4</v>
      </c>
      <c r="P560">
        <f t="shared" si="841"/>
        <v>8.7012404788774076E-4</v>
      </c>
      <c r="Q560">
        <f t="shared" si="842"/>
        <v>-3.4491254003449129E-2</v>
      </c>
      <c r="R560">
        <f t="shared" si="843"/>
        <v>116768.495218923</v>
      </c>
      <c r="S560">
        <f t="shared" si="885"/>
        <v>1804.2274786109713</v>
      </c>
      <c r="T560">
        <f t="shared" si="844"/>
        <v>113942.87871162556</v>
      </c>
      <c r="U560">
        <f t="shared" si="845"/>
        <v>1021.389028686462</v>
      </c>
      <c r="V560" s="4">
        <v>3797759</v>
      </c>
      <c r="W560">
        <f t="shared" si="846"/>
        <v>7254</v>
      </c>
      <c r="X560">
        <f t="shared" si="847"/>
        <v>23</v>
      </c>
      <c r="Y560" s="20">
        <f t="shared" si="848"/>
        <v>955651.48465022643</v>
      </c>
      <c r="Z560" s="4">
        <v>3330172</v>
      </c>
      <c r="AA560">
        <f t="shared" si="849"/>
        <v>6999</v>
      </c>
      <c r="AB560" s="17">
        <f t="shared" si="850"/>
        <v>0.87687818000036333</v>
      </c>
      <c r="AC560" s="16">
        <f t="shared" si="851"/>
        <v>92</v>
      </c>
      <c r="AD560">
        <f t="shared" si="852"/>
        <v>467587</v>
      </c>
      <c r="AE560">
        <f t="shared" si="853"/>
        <v>255</v>
      </c>
      <c r="AF560" s="17">
        <f t="shared" si="854"/>
        <v>0.12312181999963663</v>
      </c>
      <c r="AG560" s="16">
        <f t="shared" si="855"/>
        <v>-69</v>
      </c>
      <c r="AH560" s="20">
        <f t="shared" si="856"/>
        <v>3.5153019023986765E-2</v>
      </c>
      <c r="AI560" s="20">
        <f t="shared" si="857"/>
        <v>117661.55007549068</v>
      </c>
      <c r="AJ560" s="4">
        <v>3592</v>
      </c>
      <c r="AK560">
        <f t="shared" si="858"/>
        <v>-137</v>
      </c>
      <c r="AL560">
        <f t="shared" si="859"/>
        <v>-3.6739072137302209E-2</v>
      </c>
      <c r="AM560" s="20">
        <f t="shared" si="860"/>
        <v>903.87518872672365</v>
      </c>
      <c r="AN560" s="20">
        <f t="shared" si="861"/>
        <v>7.7407453699912506E-3</v>
      </c>
      <c r="AO560" s="4">
        <v>165</v>
      </c>
      <c r="AP560">
        <f t="shared" si="830"/>
        <v>0</v>
      </c>
      <c r="AQ560">
        <f t="shared" si="831"/>
        <v>0</v>
      </c>
      <c r="AR560" s="20">
        <f t="shared" si="862"/>
        <v>41.519879214896825</v>
      </c>
      <c r="AS560" s="4">
        <v>238</v>
      </c>
      <c r="AT560">
        <f t="shared" si="863"/>
        <v>5</v>
      </c>
      <c r="AU560">
        <f t="shared" si="864"/>
        <v>2.1459227467811148E-2</v>
      </c>
      <c r="AV560" s="20">
        <f t="shared" si="865"/>
        <v>59.889280322093605</v>
      </c>
      <c r="AW560" s="30">
        <f t="shared" si="866"/>
        <v>5.1288903063973206E-4</v>
      </c>
      <c r="AX560" s="4">
        <v>64</v>
      </c>
      <c r="AY560">
        <f t="shared" si="867"/>
        <v>-8</v>
      </c>
      <c r="AZ560">
        <f t="shared" si="868"/>
        <v>-0.11111111111111116</v>
      </c>
      <c r="BA560" s="20">
        <f t="shared" si="869"/>
        <v>16.104680422747862</v>
      </c>
      <c r="BB560" s="30">
        <f t="shared" si="870"/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 t="shared" si="871"/>
        <v>-140</v>
      </c>
      <c r="BE560" s="30">
        <f t="shared" si="872"/>
        <v>-3.3341271731364586E-2</v>
      </c>
      <c r="BF560" s="20">
        <f t="shared" si="873"/>
        <v>1021.389028686462</v>
      </c>
      <c r="BG560" s="20">
        <f t="shared" si="874"/>
        <v>8.7471284679271951E-3</v>
      </c>
      <c r="BH560" s="26">
        <v>85723</v>
      </c>
      <c r="BI560">
        <f t="shared" si="836"/>
        <v>47</v>
      </c>
      <c r="BJ560" s="4">
        <v>175533</v>
      </c>
      <c r="BK560">
        <f t="shared" si="837"/>
        <v>94</v>
      </c>
      <c r="BL560" s="4">
        <v>130391</v>
      </c>
      <c r="BM560">
        <f t="shared" si="875"/>
        <v>67</v>
      </c>
      <c r="BN560" s="4">
        <v>50699</v>
      </c>
      <c r="BO560">
        <f t="shared" si="876"/>
        <v>38</v>
      </c>
      <c r="BP560" s="4">
        <v>21692</v>
      </c>
      <c r="BQ560">
        <f t="shared" si="877"/>
        <v>9</v>
      </c>
      <c r="BR560" s="8">
        <v>34</v>
      </c>
      <c r="BS560" s="15">
        <f t="shared" si="878"/>
        <v>0</v>
      </c>
      <c r="BT560" s="8">
        <v>330</v>
      </c>
      <c r="BU560" s="15">
        <f t="shared" si="879"/>
        <v>0</v>
      </c>
      <c r="BV560" s="8">
        <v>1507</v>
      </c>
      <c r="BW560" s="15">
        <f t="shared" si="880"/>
        <v>0</v>
      </c>
      <c r="BX560" s="8">
        <v>3393</v>
      </c>
      <c r="BY560" s="15">
        <f t="shared" si="881"/>
        <v>0</v>
      </c>
      <c r="BZ560" s="13">
        <v>1906</v>
      </c>
      <c r="CA560" s="16">
        <f t="shared" si="882"/>
        <v>1</v>
      </c>
    </row>
    <row r="561" spans="1:79" x14ac:dyDescent="0.2">
      <c r="A561" s="1">
        <v>44458</v>
      </c>
      <c r="B561">
        <v>44459</v>
      </c>
      <c r="C561" s="4">
        <v>464288</v>
      </c>
      <c r="D561">
        <f t="shared" si="888"/>
        <v>250</v>
      </c>
      <c r="E561" s="4">
        <v>7172</v>
      </c>
      <c r="F561">
        <f t="shared" si="834"/>
        <v>2</v>
      </c>
      <c r="G561" s="4">
        <v>453083</v>
      </c>
      <c r="H561">
        <f t="shared" si="835"/>
        <v>274</v>
      </c>
      <c r="I561">
        <f t="shared" si="887"/>
        <v>4033</v>
      </c>
      <c r="J561">
        <f t="shared" si="886"/>
        <v>-26</v>
      </c>
      <c r="K561">
        <f t="shared" si="883"/>
        <v>1.5447308567096285E-2</v>
      </c>
      <c r="L561">
        <f t="shared" si="838"/>
        <v>0.97586627265835002</v>
      </c>
      <c r="M561">
        <f t="shared" si="839"/>
        <v>8.6864187745537245E-3</v>
      </c>
      <c r="N561">
        <f t="shared" si="840"/>
        <v>5.3845888758701497E-4</v>
      </c>
      <c r="O561">
        <f t="shared" si="884"/>
        <v>2.7886224205242612E-4</v>
      </c>
      <c r="P561">
        <f t="shared" si="841"/>
        <v>6.0474570884363349E-4</v>
      </c>
      <c r="Q561">
        <f t="shared" si="842"/>
        <v>-6.4468137862633279E-3</v>
      </c>
      <c r="R561">
        <f t="shared" si="843"/>
        <v>116831.40412682435</v>
      </c>
      <c r="S561">
        <f t="shared" si="885"/>
        <v>1804.730749874182</v>
      </c>
      <c r="T561">
        <f t="shared" si="844"/>
        <v>114011.82687468544</v>
      </c>
      <c r="U561">
        <f t="shared" si="845"/>
        <v>1014.8465022647206</v>
      </c>
      <c r="V561" s="4">
        <v>3802954</v>
      </c>
      <c r="W561">
        <f t="shared" si="846"/>
        <v>5195</v>
      </c>
      <c r="X561">
        <f t="shared" si="847"/>
        <v>-2059</v>
      </c>
      <c r="Y561" s="20">
        <f t="shared" si="848"/>
        <v>956958.73175641662</v>
      </c>
      <c r="Z561" s="4">
        <v>3335117</v>
      </c>
      <c r="AA561">
        <f t="shared" si="849"/>
        <v>4945</v>
      </c>
      <c r="AB561" s="17">
        <f t="shared" si="850"/>
        <v>0.87698063137234894</v>
      </c>
      <c r="AC561" s="16">
        <f t="shared" si="851"/>
        <v>-2054</v>
      </c>
      <c r="AD561">
        <f t="shared" si="852"/>
        <v>467837</v>
      </c>
      <c r="AE561">
        <f t="shared" si="853"/>
        <v>250</v>
      </c>
      <c r="AF561" s="17">
        <f t="shared" si="854"/>
        <v>0.12301936862765103</v>
      </c>
      <c r="AG561" s="16">
        <f t="shared" si="855"/>
        <v>-5</v>
      </c>
      <c r="AH561" s="20">
        <f t="shared" si="856"/>
        <v>4.8123195380173241E-2</v>
      </c>
      <c r="AI561" s="20">
        <f t="shared" si="857"/>
        <v>117724.45898339205</v>
      </c>
      <c r="AJ561" s="4">
        <v>3565</v>
      </c>
      <c r="AK561">
        <f t="shared" si="858"/>
        <v>-27</v>
      </c>
      <c r="AL561">
        <f t="shared" si="859"/>
        <v>-7.5167037861915142E-3</v>
      </c>
      <c r="AM561" s="20">
        <f t="shared" si="860"/>
        <v>897.08102667337687</v>
      </c>
      <c r="AN561" s="20">
        <f t="shared" si="861"/>
        <v>7.6784237369908331E-3</v>
      </c>
      <c r="AO561" s="4">
        <v>160</v>
      </c>
      <c r="AP561">
        <f t="shared" si="830"/>
        <v>-5</v>
      </c>
      <c r="AQ561">
        <f t="shared" si="831"/>
        <v>-3.0303030303030276E-2</v>
      </c>
      <c r="AR561" s="20">
        <f t="shared" si="862"/>
        <v>40.261701056869647</v>
      </c>
      <c r="AS561" s="4">
        <v>244</v>
      </c>
      <c r="AT561">
        <f t="shared" si="863"/>
        <v>6</v>
      </c>
      <c r="AU561">
        <f t="shared" si="864"/>
        <v>2.5210084033613356E-2</v>
      </c>
      <c r="AV561" s="20">
        <f t="shared" si="865"/>
        <v>61.399094111726214</v>
      </c>
      <c r="AW561" s="30">
        <f t="shared" si="866"/>
        <v>5.2553587428492662E-4</v>
      </c>
      <c r="AX561" s="4">
        <v>64</v>
      </c>
      <c r="AY561">
        <f t="shared" si="867"/>
        <v>0</v>
      </c>
      <c r="AZ561">
        <f t="shared" si="868"/>
        <v>0</v>
      </c>
      <c r="BA561" s="20">
        <f t="shared" si="869"/>
        <v>16.104680422747862</v>
      </c>
      <c r="BB561" s="30">
        <f t="shared" si="870"/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 t="shared" si="871"/>
        <v>-26</v>
      </c>
      <c r="BE561" s="30">
        <f t="shared" si="872"/>
        <v>-6.4055186006405362E-3</v>
      </c>
      <c r="BF561" s="20">
        <f t="shared" si="873"/>
        <v>1014.8465022647206</v>
      </c>
      <c r="BG561" s="20">
        <f t="shared" si="874"/>
        <v>8.6864187745537245E-3</v>
      </c>
      <c r="BH561" s="26">
        <v>85788</v>
      </c>
      <c r="BI561">
        <f t="shared" si="836"/>
        <v>65</v>
      </c>
      <c r="BJ561" s="4">
        <v>175617</v>
      </c>
      <c r="BK561">
        <f t="shared" si="837"/>
        <v>84</v>
      </c>
      <c r="BL561" s="4">
        <v>130450</v>
      </c>
      <c r="BM561">
        <f t="shared" si="875"/>
        <v>59</v>
      </c>
      <c r="BN561" s="4">
        <v>50730</v>
      </c>
      <c r="BO561">
        <f t="shared" si="876"/>
        <v>31</v>
      </c>
      <c r="BP561" s="4">
        <v>21703</v>
      </c>
      <c r="BQ561">
        <f t="shared" si="877"/>
        <v>11</v>
      </c>
      <c r="BR561" s="8">
        <v>34</v>
      </c>
      <c r="BS561" s="15">
        <f t="shared" si="878"/>
        <v>0</v>
      </c>
      <c r="BT561" s="8">
        <v>330</v>
      </c>
      <c r="BU561" s="15">
        <f t="shared" si="879"/>
        <v>0</v>
      </c>
      <c r="BV561" s="8">
        <v>1507</v>
      </c>
      <c r="BW561" s="15">
        <f t="shared" si="880"/>
        <v>0</v>
      </c>
      <c r="BX561" s="8">
        <v>3394</v>
      </c>
      <c r="BY561" s="15">
        <f t="shared" si="881"/>
        <v>1</v>
      </c>
      <c r="BZ561" s="13">
        <v>1907</v>
      </c>
      <c r="CA561" s="16">
        <f t="shared" si="882"/>
        <v>1</v>
      </c>
    </row>
    <row r="562" spans="1:79" x14ac:dyDescent="0.2">
      <c r="A562" s="1">
        <v>44459</v>
      </c>
      <c r="B562">
        <v>44460</v>
      </c>
      <c r="C562" s="4">
        <v>464440</v>
      </c>
      <c r="D562">
        <f t="shared" si="888"/>
        <v>152</v>
      </c>
      <c r="E562" s="4">
        <v>7176</v>
      </c>
      <c r="F562">
        <f t="shared" si="834"/>
        <v>4</v>
      </c>
      <c r="G562" s="4">
        <v>453306</v>
      </c>
      <c r="H562">
        <f t="shared" si="835"/>
        <v>223</v>
      </c>
      <c r="I562">
        <f t="shared" si="887"/>
        <v>3958</v>
      </c>
      <c r="J562">
        <f t="shared" si="886"/>
        <v>-75</v>
      </c>
      <c r="K562">
        <f t="shared" si="883"/>
        <v>1.5450865558522091E-2</v>
      </c>
      <c r="L562">
        <f t="shared" si="838"/>
        <v>0.97602704332098866</v>
      </c>
      <c r="M562">
        <f t="shared" si="839"/>
        <v>8.5220911204891905E-3</v>
      </c>
      <c r="N562">
        <f t="shared" si="840"/>
        <v>3.2727585909913013E-4</v>
      </c>
      <c r="O562">
        <f t="shared" si="884"/>
        <v>5.5741360089186175E-4</v>
      </c>
      <c r="P562">
        <f t="shared" si="841"/>
        <v>4.9194142588008985E-4</v>
      </c>
      <c r="Q562">
        <f t="shared" si="842"/>
        <v>-1.8948964123294592E-2</v>
      </c>
      <c r="R562">
        <f t="shared" si="843"/>
        <v>116869.65274282837</v>
      </c>
      <c r="S562">
        <f t="shared" si="885"/>
        <v>1805.7372924006038</v>
      </c>
      <c r="T562">
        <f t="shared" si="844"/>
        <v>114067.94162053346</v>
      </c>
      <c r="U562">
        <f t="shared" si="845"/>
        <v>995.97382989431298</v>
      </c>
      <c r="V562" s="4">
        <v>3806490</v>
      </c>
      <c r="W562">
        <f t="shared" si="846"/>
        <v>3536</v>
      </c>
      <c r="X562">
        <f t="shared" si="847"/>
        <v>-1659</v>
      </c>
      <c r="Y562" s="20">
        <f t="shared" si="848"/>
        <v>957848.51534977346</v>
      </c>
      <c r="Z562" s="4">
        <v>3338501</v>
      </c>
      <c r="AA562">
        <f t="shared" si="849"/>
        <v>3384</v>
      </c>
      <c r="AB562" s="17">
        <f t="shared" si="850"/>
        <v>0.87705497715743375</v>
      </c>
      <c r="AC562" s="16">
        <f t="shared" si="851"/>
        <v>-1561</v>
      </c>
      <c r="AD562">
        <f t="shared" si="852"/>
        <v>467989</v>
      </c>
      <c r="AE562">
        <f t="shared" si="853"/>
        <v>152</v>
      </c>
      <c r="AF562" s="17">
        <f t="shared" si="854"/>
        <v>0.12294502284256625</v>
      </c>
      <c r="AG562" s="16">
        <f t="shared" si="855"/>
        <v>-98</v>
      </c>
      <c r="AH562" s="20">
        <f t="shared" si="856"/>
        <v>4.2986425339366516E-2</v>
      </c>
      <c r="AI562" s="20">
        <f t="shared" si="857"/>
        <v>117762.70759939608</v>
      </c>
      <c r="AJ562" s="4">
        <v>3501</v>
      </c>
      <c r="AK562">
        <f t="shared" si="858"/>
        <v>-64</v>
      </c>
      <c r="AL562">
        <f t="shared" si="859"/>
        <v>-1.7952314165497918E-2</v>
      </c>
      <c r="AM562" s="20">
        <f t="shared" si="860"/>
        <v>880.97634625062904</v>
      </c>
      <c r="AN562" s="20">
        <f t="shared" si="861"/>
        <v>7.5381104125398328E-3</v>
      </c>
      <c r="AO562" s="4">
        <v>164</v>
      </c>
      <c r="AP562">
        <f t="shared" si="830"/>
        <v>4</v>
      </c>
      <c r="AQ562">
        <f t="shared" si="831"/>
        <v>2.4999999999999911E-2</v>
      </c>
      <c r="AR562" s="20">
        <f t="shared" si="862"/>
        <v>41.268243583291394</v>
      </c>
      <c r="AS562" s="4">
        <v>225</v>
      </c>
      <c r="AT562">
        <f t="shared" si="863"/>
        <v>-19</v>
      </c>
      <c r="AU562">
        <f t="shared" si="864"/>
        <v>-7.7868852459016424E-2</v>
      </c>
      <c r="AV562" s="20">
        <f t="shared" si="865"/>
        <v>56.618017111222947</v>
      </c>
      <c r="AW562" s="30">
        <f t="shared" si="866"/>
        <v>4.8445439669279129E-4</v>
      </c>
      <c r="AX562" s="4">
        <v>68</v>
      </c>
      <c r="AY562">
        <f t="shared" si="867"/>
        <v>4</v>
      </c>
      <c r="AZ562">
        <f t="shared" si="868"/>
        <v>6.25E-2</v>
      </c>
      <c r="BA562" s="20">
        <f t="shared" si="869"/>
        <v>17.111222949169601</v>
      </c>
      <c r="BB562" s="30">
        <f t="shared" si="870"/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 t="shared" si="871"/>
        <v>-75</v>
      </c>
      <c r="BE562" s="30">
        <f t="shared" si="872"/>
        <v>-1.8596578229605698E-2</v>
      </c>
      <c r="BF562" s="20">
        <f t="shared" si="873"/>
        <v>995.97382989431298</v>
      </c>
      <c r="BG562" s="20">
        <f t="shared" si="874"/>
        <v>8.5220911204891905E-3</v>
      </c>
      <c r="BH562" s="26">
        <v>85821</v>
      </c>
      <c r="BI562">
        <f t="shared" si="836"/>
        <v>33</v>
      </c>
      <c r="BJ562" s="4">
        <v>175670</v>
      </c>
      <c r="BK562">
        <f t="shared" si="837"/>
        <v>53</v>
      </c>
      <c r="BL562" s="4">
        <v>130489</v>
      </c>
      <c r="BM562">
        <f t="shared" si="875"/>
        <v>39</v>
      </c>
      <c r="BN562" s="4">
        <v>50752</v>
      </c>
      <c r="BO562">
        <f t="shared" si="876"/>
        <v>22</v>
      </c>
      <c r="BP562" s="4">
        <v>21708</v>
      </c>
      <c r="BQ562">
        <f t="shared" si="877"/>
        <v>5</v>
      </c>
      <c r="BR562" s="8">
        <v>34</v>
      </c>
      <c r="BS562" s="15">
        <f t="shared" si="878"/>
        <v>0</v>
      </c>
      <c r="BT562" s="8">
        <v>330</v>
      </c>
      <c r="BU562" s="15">
        <f t="shared" si="879"/>
        <v>0</v>
      </c>
      <c r="BV562" s="8">
        <v>1509</v>
      </c>
      <c r="BW562" s="15">
        <f t="shared" si="880"/>
        <v>2</v>
      </c>
      <c r="BX562" s="8">
        <v>3394</v>
      </c>
      <c r="BY562" s="15">
        <f t="shared" si="881"/>
        <v>0</v>
      </c>
      <c r="BZ562" s="13">
        <v>1909</v>
      </c>
      <c r="CA562" s="16">
        <f t="shared" si="882"/>
        <v>2</v>
      </c>
    </row>
    <row r="563" spans="1:79" x14ac:dyDescent="0.2">
      <c r="A563" s="1">
        <v>44460</v>
      </c>
      <c r="B563">
        <v>44461</v>
      </c>
      <c r="C563" s="4">
        <v>464781</v>
      </c>
      <c r="D563">
        <f t="shared" si="888"/>
        <v>341</v>
      </c>
      <c r="E563" s="4">
        <v>7178</v>
      </c>
      <c r="F563">
        <f t="shared" si="834"/>
        <v>2</v>
      </c>
      <c r="G563" s="4">
        <v>453713</v>
      </c>
      <c r="H563">
        <f t="shared" si="835"/>
        <v>407</v>
      </c>
      <c r="I563">
        <f t="shared" si="887"/>
        <v>3890</v>
      </c>
      <c r="J563">
        <f t="shared" si="886"/>
        <v>-68</v>
      </c>
      <c r="K563">
        <f t="shared" si="883"/>
        <v>1.5443832686792273E-2</v>
      </c>
      <c r="L563">
        <f t="shared" si="838"/>
        <v>0.97618663413521634</v>
      </c>
      <c r="M563">
        <f t="shared" si="839"/>
        <v>8.3695331779913545E-3</v>
      </c>
      <c r="N563">
        <f t="shared" si="840"/>
        <v>7.3367887241518044E-4</v>
      </c>
      <c r="O563">
        <f t="shared" si="884"/>
        <v>2.7862914460852607E-4</v>
      </c>
      <c r="P563">
        <f t="shared" si="841"/>
        <v>8.9704284426498694E-4</v>
      </c>
      <c r="Q563">
        <f t="shared" si="842"/>
        <v>-1.7480719794344474E-2</v>
      </c>
      <c r="R563">
        <f t="shared" si="843"/>
        <v>116955.46049320583</v>
      </c>
      <c r="S563">
        <f t="shared" si="885"/>
        <v>1806.2405636638148</v>
      </c>
      <c r="T563">
        <f t="shared" si="844"/>
        <v>114170.35732259687</v>
      </c>
      <c r="U563">
        <f t="shared" si="845"/>
        <v>978.8626069451434</v>
      </c>
      <c r="V563" s="4">
        <v>3814917</v>
      </c>
      <c r="W563">
        <f t="shared" si="846"/>
        <v>8427</v>
      </c>
      <c r="X563">
        <f t="shared" si="847"/>
        <v>4891</v>
      </c>
      <c r="Y563" s="20">
        <f t="shared" si="848"/>
        <v>959969.04881731246</v>
      </c>
      <c r="Z563" s="4">
        <v>3346587</v>
      </c>
      <c r="AA563">
        <f t="shared" si="849"/>
        <v>8086</v>
      </c>
      <c r="AB563" s="17">
        <f t="shared" si="850"/>
        <v>0.87723717187031858</v>
      </c>
      <c r="AC563" s="16">
        <f t="shared" si="851"/>
        <v>4702</v>
      </c>
      <c r="AD563">
        <f t="shared" si="852"/>
        <v>468330</v>
      </c>
      <c r="AE563">
        <f t="shared" si="853"/>
        <v>341</v>
      </c>
      <c r="AF563" s="17">
        <f t="shared" si="854"/>
        <v>0.12276282812968146</v>
      </c>
      <c r="AG563" s="16">
        <f t="shared" si="855"/>
        <v>189</v>
      </c>
      <c r="AH563" s="20">
        <f t="shared" si="856"/>
        <v>4.0465171472647443E-2</v>
      </c>
      <c r="AI563" s="20">
        <f t="shared" si="857"/>
        <v>117848.51534977352</v>
      </c>
      <c r="AJ563" s="4">
        <v>3437</v>
      </c>
      <c r="AK563">
        <f t="shared" si="858"/>
        <v>-64</v>
      </c>
      <c r="AL563">
        <f t="shared" si="859"/>
        <v>-1.8280491288203415E-2</v>
      </c>
      <c r="AM563" s="20">
        <f t="shared" si="860"/>
        <v>864.8716658278812</v>
      </c>
      <c r="AN563" s="20">
        <f t="shared" si="861"/>
        <v>7.3948805996802798E-3</v>
      </c>
      <c r="AO563" s="4">
        <v>159</v>
      </c>
      <c r="AP563">
        <f t="shared" si="830"/>
        <v>-5</v>
      </c>
      <c r="AQ563">
        <f t="shared" si="831"/>
        <v>-3.0487804878048808E-2</v>
      </c>
      <c r="AR563" s="20">
        <f t="shared" si="862"/>
        <v>40.010065425264216</v>
      </c>
      <c r="AS563" s="4">
        <v>227</v>
      </c>
      <c r="AT563">
        <f t="shared" si="863"/>
        <v>2</v>
      </c>
      <c r="AU563">
        <f t="shared" si="864"/>
        <v>8.8888888888889461E-3</v>
      </c>
      <c r="AV563" s="20">
        <f t="shared" si="865"/>
        <v>57.121288374433817</v>
      </c>
      <c r="AW563" s="30">
        <f t="shared" si="866"/>
        <v>4.8840206462828729E-4</v>
      </c>
      <c r="AX563" s="4">
        <v>67</v>
      </c>
      <c r="AY563">
        <f t="shared" si="867"/>
        <v>-1</v>
      </c>
      <c r="AZ563">
        <f t="shared" si="868"/>
        <v>-1.4705882352941124E-2</v>
      </c>
      <c r="BA563" s="20">
        <f t="shared" si="869"/>
        <v>16.859587317564166</v>
      </c>
      <c r="BB563" s="30">
        <f t="shared" si="870"/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 t="shared" si="871"/>
        <v>-68</v>
      </c>
      <c r="BE563" s="30">
        <f t="shared" si="872"/>
        <v>-1.7180394138453736E-2</v>
      </c>
      <c r="BF563" s="20">
        <f t="shared" si="873"/>
        <v>978.8626069451434</v>
      </c>
      <c r="BG563" s="20">
        <f t="shared" si="874"/>
        <v>8.3695331779913545E-3</v>
      </c>
      <c r="BH563" s="26">
        <v>85878</v>
      </c>
      <c r="BI563">
        <f t="shared" si="836"/>
        <v>57</v>
      </c>
      <c r="BJ563" s="4">
        <v>175781</v>
      </c>
      <c r="BK563">
        <f t="shared" si="837"/>
        <v>111</v>
      </c>
      <c r="BL563" s="4">
        <v>130596</v>
      </c>
      <c r="BM563">
        <f t="shared" si="875"/>
        <v>107</v>
      </c>
      <c r="BN563" s="4">
        <v>50808</v>
      </c>
      <c r="BO563">
        <f t="shared" si="876"/>
        <v>56</v>
      </c>
      <c r="BP563" s="4">
        <v>21718</v>
      </c>
      <c r="BQ563">
        <f t="shared" si="877"/>
        <v>10</v>
      </c>
      <c r="BR563" s="8">
        <v>34</v>
      </c>
      <c r="BS563" s="15">
        <f t="shared" si="878"/>
        <v>0</v>
      </c>
      <c r="BT563" s="8">
        <v>330</v>
      </c>
      <c r="BU563" s="15">
        <f t="shared" si="879"/>
        <v>0</v>
      </c>
      <c r="BV563" s="8">
        <v>1510</v>
      </c>
      <c r="BW563" s="15">
        <f t="shared" si="880"/>
        <v>1</v>
      </c>
      <c r="BX563" s="8">
        <v>3395</v>
      </c>
      <c r="BY563" s="15">
        <f t="shared" si="881"/>
        <v>1</v>
      </c>
      <c r="BZ563" s="13">
        <v>1909</v>
      </c>
      <c r="CA563" s="16">
        <f t="shared" si="882"/>
        <v>0</v>
      </c>
    </row>
    <row r="564" spans="1:79" x14ac:dyDescent="0.2">
      <c r="A564" s="1">
        <v>44461</v>
      </c>
      <c r="B564">
        <v>44462</v>
      </c>
      <c r="C564" s="4">
        <v>465147</v>
      </c>
      <c r="D564">
        <f t="shared" ref="D564:D595" si="889">IFERROR(C564-C563,"")</f>
        <v>366</v>
      </c>
      <c r="E564" s="4">
        <v>7183</v>
      </c>
      <c r="F564">
        <f t="shared" si="834"/>
        <v>5</v>
      </c>
      <c r="G564" s="4">
        <v>454077</v>
      </c>
      <c r="H564">
        <f t="shared" si="835"/>
        <v>364</v>
      </c>
      <c r="I564">
        <f t="shared" si="887"/>
        <v>3887</v>
      </c>
      <c r="J564">
        <f t="shared" si="886"/>
        <v>-3</v>
      </c>
      <c r="K564">
        <f t="shared" si="883"/>
        <v>1.5442430027496684E-2</v>
      </c>
      <c r="L564">
        <f t="shared" si="838"/>
        <v>0.97620107191919969</v>
      </c>
      <c r="M564">
        <f t="shared" si="839"/>
        <v>8.356498053303579E-3</v>
      </c>
      <c r="N564">
        <f t="shared" si="840"/>
        <v>7.8684802868770514E-4</v>
      </c>
      <c r="O564">
        <f t="shared" si="884"/>
        <v>6.9608798552136988E-4</v>
      </c>
      <c r="P564">
        <f t="shared" si="841"/>
        <v>8.0162615591628731E-4</v>
      </c>
      <c r="Q564">
        <f t="shared" si="842"/>
        <v>-7.7180344738873169E-4</v>
      </c>
      <c r="R564">
        <f t="shared" si="843"/>
        <v>117047.55913437343</v>
      </c>
      <c r="S564">
        <f t="shared" si="885"/>
        <v>1807.4987418218418</v>
      </c>
      <c r="T564">
        <f t="shared" si="844"/>
        <v>114261.95269250125</v>
      </c>
      <c r="U564">
        <f t="shared" si="845"/>
        <v>978.10770005032703</v>
      </c>
      <c r="V564" s="4">
        <v>3825432</v>
      </c>
      <c r="W564">
        <f t="shared" si="846"/>
        <v>10515</v>
      </c>
      <c r="X564">
        <f t="shared" si="847"/>
        <v>2088</v>
      </c>
      <c r="Y564" s="20">
        <f t="shared" si="848"/>
        <v>962614.99748364359</v>
      </c>
      <c r="Z564" s="4">
        <v>3356736</v>
      </c>
      <c r="AA564">
        <f t="shared" si="849"/>
        <v>10149</v>
      </c>
      <c r="AB564" s="17">
        <f t="shared" si="850"/>
        <v>0.8774789357123588</v>
      </c>
      <c r="AC564" s="16">
        <f t="shared" si="851"/>
        <v>2063</v>
      </c>
      <c r="AD564">
        <f t="shared" si="852"/>
        <v>468696</v>
      </c>
      <c r="AE564">
        <f t="shared" si="853"/>
        <v>366</v>
      </c>
      <c r="AF564" s="17">
        <f t="shared" si="854"/>
        <v>0.12252106428764124</v>
      </c>
      <c r="AG564" s="16">
        <f t="shared" si="855"/>
        <v>25</v>
      </c>
      <c r="AH564" s="20">
        <f t="shared" si="856"/>
        <v>3.4807417974322394E-2</v>
      </c>
      <c r="AI564" s="20">
        <f t="shared" si="857"/>
        <v>117940.61399094111</v>
      </c>
      <c r="AJ564" s="4">
        <v>3441</v>
      </c>
      <c r="AK564">
        <f t="shared" si="858"/>
        <v>4</v>
      </c>
      <c r="AL564">
        <f t="shared" si="859"/>
        <v>1.1638056444573941E-3</v>
      </c>
      <c r="AM564" s="20">
        <f t="shared" si="860"/>
        <v>865.87820835430296</v>
      </c>
      <c r="AN564" s="20">
        <f t="shared" si="861"/>
        <v>7.3976613844655564E-3</v>
      </c>
      <c r="AO564" s="4">
        <v>141</v>
      </c>
      <c r="AP564">
        <f t="shared" si="830"/>
        <v>-18</v>
      </c>
      <c r="AQ564">
        <f t="shared" si="831"/>
        <v>-0.1132075471698113</v>
      </c>
      <c r="AR564" s="20">
        <f t="shared" si="862"/>
        <v>35.480624056366381</v>
      </c>
      <c r="AS564" s="4">
        <v>241</v>
      </c>
      <c r="AT564">
        <f t="shared" si="863"/>
        <v>14</v>
      </c>
      <c r="AU564">
        <f t="shared" si="864"/>
        <v>6.1674008810572722E-2</v>
      </c>
      <c r="AV564" s="20">
        <f t="shared" si="865"/>
        <v>60.644187216909913</v>
      </c>
      <c r="AW564" s="30">
        <f t="shared" si="866"/>
        <v>5.1811577845283321E-4</v>
      </c>
      <c r="AX564" s="4">
        <v>64</v>
      </c>
      <c r="AY564">
        <f t="shared" si="867"/>
        <v>-3</v>
      </c>
      <c r="AZ564">
        <f t="shared" si="868"/>
        <v>-4.4776119402985093E-2</v>
      </c>
      <c r="BA564" s="20">
        <f t="shared" si="869"/>
        <v>16.104680422747862</v>
      </c>
      <c r="BB564" s="30">
        <f t="shared" si="870"/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 t="shared" si="871"/>
        <v>-3</v>
      </c>
      <c r="BE564" s="30">
        <f t="shared" si="872"/>
        <v>-7.7120822622112062E-4</v>
      </c>
      <c r="BF564" s="20">
        <f t="shared" si="873"/>
        <v>978.10770005032703</v>
      </c>
      <c r="BG564" s="20">
        <f t="shared" si="874"/>
        <v>8.356498053303579E-3</v>
      </c>
      <c r="BH564" s="26">
        <v>85969</v>
      </c>
      <c r="BI564">
        <f t="shared" si="836"/>
        <v>91</v>
      </c>
      <c r="BJ564" s="4">
        <v>175901</v>
      </c>
      <c r="BK564">
        <f t="shared" si="837"/>
        <v>120</v>
      </c>
      <c r="BL564" s="4">
        <v>130696</v>
      </c>
      <c r="BM564">
        <f t="shared" si="875"/>
        <v>100</v>
      </c>
      <c r="BN564" s="4">
        <v>50856</v>
      </c>
      <c r="BO564">
        <f t="shared" si="876"/>
        <v>48</v>
      </c>
      <c r="BP564" s="4">
        <v>21725</v>
      </c>
      <c r="BQ564">
        <f t="shared" si="877"/>
        <v>7</v>
      </c>
      <c r="BR564" s="8">
        <v>34</v>
      </c>
      <c r="BS564" s="15">
        <f t="shared" si="878"/>
        <v>0</v>
      </c>
      <c r="BT564" s="8">
        <v>330</v>
      </c>
      <c r="BU564" s="15">
        <f t="shared" si="879"/>
        <v>0</v>
      </c>
      <c r="BV564" s="8">
        <v>1512</v>
      </c>
      <c r="BW564" s="15">
        <f t="shared" si="880"/>
        <v>2</v>
      </c>
      <c r="BX564" s="8">
        <v>3396</v>
      </c>
      <c r="BY564" s="15">
        <f t="shared" si="881"/>
        <v>1</v>
      </c>
      <c r="BZ564" s="13">
        <v>1911</v>
      </c>
      <c r="CA564" s="16">
        <f t="shared" si="882"/>
        <v>2</v>
      </c>
    </row>
    <row r="565" spans="1:79" x14ac:dyDescent="0.2">
      <c r="A565" s="1">
        <v>44462</v>
      </c>
      <c r="B565">
        <v>44463</v>
      </c>
      <c r="C565" s="4">
        <v>465471</v>
      </c>
      <c r="D565">
        <f t="shared" si="889"/>
        <v>324</v>
      </c>
      <c r="E565" s="4">
        <v>7192</v>
      </c>
      <c r="F565">
        <f t="shared" si="834"/>
        <v>9</v>
      </c>
      <c r="G565" s="4">
        <v>454721</v>
      </c>
      <c r="H565">
        <f t="shared" si="835"/>
        <v>644</v>
      </c>
      <c r="I565">
        <f t="shared" si="887"/>
        <v>3558</v>
      </c>
      <c r="J565">
        <f t="shared" si="886"/>
        <v>-329</v>
      </c>
      <c r="K565">
        <f t="shared" si="883"/>
        <v>1.5451016282432202E-2</v>
      </c>
      <c r="L565">
        <f t="shared" si="838"/>
        <v>0.97690511331533003</v>
      </c>
      <c r="M565">
        <f t="shared" si="839"/>
        <v>7.6438704022377332E-3</v>
      </c>
      <c r="N565">
        <f t="shared" si="840"/>
        <v>6.9606914286819157E-4</v>
      </c>
      <c r="O565">
        <f t="shared" si="884"/>
        <v>1.2513904338153504E-3</v>
      </c>
      <c r="P565">
        <f t="shared" si="841"/>
        <v>1.4162530430747646E-3</v>
      </c>
      <c r="Q565">
        <f t="shared" si="842"/>
        <v>-9.2467678471051154E-2</v>
      </c>
      <c r="R565">
        <f t="shared" si="843"/>
        <v>117129.08907901359</v>
      </c>
      <c r="S565">
        <f t="shared" si="885"/>
        <v>1809.7634625062908</v>
      </c>
      <c r="T565">
        <f t="shared" si="844"/>
        <v>114424.00603925515</v>
      </c>
      <c r="U565">
        <f t="shared" si="845"/>
        <v>895.31957725213886</v>
      </c>
      <c r="V565" s="4">
        <v>3833845</v>
      </c>
      <c r="W565">
        <f t="shared" si="846"/>
        <v>8413</v>
      </c>
      <c r="X565">
        <f t="shared" si="847"/>
        <v>-2102</v>
      </c>
      <c r="Y565" s="20">
        <f t="shared" si="848"/>
        <v>964732.00805234013</v>
      </c>
      <c r="Z565" s="4">
        <v>3364825</v>
      </c>
      <c r="AA565">
        <f t="shared" si="849"/>
        <v>8089</v>
      </c>
      <c r="AB565" s="17">
        <f t="shared" si="850"/>
        <v>0.87766328581358921</v>
      </c>
      <c r="AC565" s="16">
        <f t="shared" si="851"/>
        <v>-2060</v>
      </c>
      <c r="AD565">
        <f t="shared" si="852"/>
        <v>469020</v>
      </c>
      <c r="AE565">
        <f t="shared" si="853"/>
        <v>324</v>
      </c>
      <c r="AF565" s="17">
        <f t="shared" si="854"/>
        <v>0.12233671418641077</v>
      </c>
      <c r="AG565" s="16">
        <f t="shared" si="855"/>
        <v>-42</v>
      </c>
      <c r="AH565" s="20">
        <f t="shared" si="856"/>
        <v>3.8511826934506124E-2</v>
      </c>
      <c r="AI565" s="20">
        <f t="shared" si="857"/>
        <v>118022.14393558128</v>
      </c>
      <c r="AJ565" s="4">
        <v>3118</v>
      </c>
      <c r="AK565">
        <f t="shared" si="858"/>
        <v>-323</v>
      </c>
      <c r="AL565">
        <f t="shared" si="859"/>
        <v>-9.3868061609997056E-2</v>
      </c>
      <c r="AM565" s="20">
        <f t="shared" si="860"/>
        <v>784.5998993457473</v>
      </c>
      <c r="AN565" s="20">
        <f t="shared" si="861"/>
        <v>6.6985913193303125E-3</v>
      </c>
      <c r="AO565" s="4">
        <v>143</v>
      </c>
      <c r="AP565">
        <f t="shared" si="830"/>
        <v>2</v>
      </c>
      <c r="AQ565">
        <f t="shared" si="831"/>
        <v>1.4184397163120588E-2</v>
      </c>
      <c r="AR565" s="20">
        <f t="shared" si="862"/>
        <v>35.98389531957725</v>
      </c>
      <c r="AS565" s="4">
        <v>236</v>
      </c>
      <c r="AT565">
        <f t="shared" si="863"/>
        <v>-5</v>
      </c>
      <c r="AU565">
        <f t="shared" si="864"/>
        <v>-2.0746887966805017E-2</v>
      </c>
      <c r="AV565" s="20">
        <f t="shared" si="865"/>
        <v>59.386009058882735</v>
      </c>
      <c r="AW565" s="30">
        <f t="shared" si="866"/>
        <v>5.0701332628670746E-4</v>
      </c>
      <c r="AX565" s="4">
        <v>61</v>
      </c>
      <c r="AY565">
        <f t="shared" si="867"/>
        <v>-3</v>
      </c>
      <c r="AZ565">
        <f t="shared" si="868"/>
        <v>-4.6875E-2</v>
      </c>
      <c r="BA565" s="20">
        <f t="shared" si="869"/>
        <v>15.349773527931553</v>
      </c>
      <c r="BB565" s="30">
        <f t="shared" si="870"/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 t="shared" si="871"/>
        <v>-329</v>
      </c>
      <c r="BE565" s="30">
        <f t="shared" si="872"/>
        <v>-8.4641111396964286E-2</v>
      </c>
      <c r="BF565" s="20">
        <f t="shared" si="873"/>
        <v>895.31957725213886</v>
      </c>
      <c r="BG565" s="20">
        <f t="shared" si="874"/>
        <v>7.6438704022377332E-3</v>
      </c>
      <c r="BH565" s="26">
        <v>86032</v>
      </c>
      <c r="BI565">
        <f t="shared" si="836"/>
        <v>63</v>
      </c>
      <c r="BJ565" s="4">
        <v>176013</v>
      </c>
      <c r="BK565">
        <f t="shared" si="837"/>
        <v>112</v>
      </c>
      <c r="BL565" s="4">
        <v>130797</v>
      </c>
      <c r="BM565">
        <f t="shared" si="875"/>
        <v>101</v>
      </c>
      <c r="BN565" s="4">
        <v>50898</v>
      </c>
      <c r="BO565">
        <f t="shared" si="876"/>
        <v>42</v>
      </c>
      <c r="BP565" s="4">
        <v>21731</v>
      </c>
      <c r="BQ565">
        <f t="shared" si="877"/>
        <v>6</v>
      </c>
      <c r="BR565" s="8">
        <v>34</v>
      </c>
      <c r="BS565" s="15">
        <f t="shared" si="878"/>
        <v>0</v>
      </c>
      <c r="BT565" s="8">
        <v>330</v>
      </c>
      <c r="BU565" s="15">
        <f t="shared" si="879"/>
        <v>0</v>
      </c>
      <c r="BV565" s="8">
        <v>1514</v>
      </c>
      <c r="BW565" s="15">
        <f t="shared" si="880"/>
        <v>2</v>
      </c>
      <c r="BX565" s="8">
        <v>3400</v>
      </c>
      <c r="BY565" s="15">
        <f t="shared" si="881"/>
        <v>4</v>
      </c>
      <c r="BZ565" s="13">
        <v>1914</v>
      </c>
      <c r="CA565" s="16">
        <f t="shared" si="882"/>
        <v>3</v>
      </c>
    </row>
    <row r="566" spans="1:79" x14ac:dyDescent="0.2">
      <c r="A566" s="1">
        <v>44463</v>
      </c>
      <c r="B566">
        <v>44464</v>
      </c>
      <c r="C566" s="4">
        <v>465736</v>
      </c>
      <c r="D566">
        <f t="shared" si="889"/>
        <v>265</v>
      </c>
      <c r="E566" s="4">
        <v>7197</v>
      </c>
      <c r="F566">
        <f t="shared" si="834"/>
        <v>5</v>
      </c>
      <c r="G566" s="4">
        <v>454776</v>
      </c>
      <c r="H566">
        <f t="shared" si="835"/>
        <v>55</v>
      </c>
      <c r="I566">
        <f t="shared" si="887"/>
        <v>3763</v>
      </c>
      <c r="J566">
        <f t="shared" si="886"/>
        <v>205</v>
      </c>
      <c r="K566">
        <f t="shared" si="883"/>
        <v>1.5452960475462494E-2</v>
      </c>
      <c r="L566">
        <f t="shared" si="838"/>
        <v>0.97646735489633607</v>
      </c>
      <c r="M566">
        <f t="shared" si="839"/>
        <v>8.0796846282013852E-3</v>
      </c>
      <c r="N566">
        <f t="shared" si="840"/>
        <v>5.6899187522544965E-4</v>
      </c>
      <c r="O566">
        <f t="shared" si="884"/>
        <v>6.9473391690982357E-4</v>
      </c>
      <c r="P566">
        <f t="shared" si="841"/>
        <v>1.209386599116928E-4</v>
      </c>
      <c r="Q566">
        <f t="shared" si="842"/>
        <v>5.4477810257773054E-2</v>
      </c>
      <c r="R566">
        <f t="shared" si="843"/>
        <v>117195.77252138902</v>
      </c>
      <c r="S566">
        <f t="shared" si="885"/>
        <v>1811.0216406643181</v>
      </c>
      <c r="T566">
        <f t="shared" si="844"/>
        <v>114437.84599899345</v>
      </c>
      <c r="U566">
        <f t="shared" si="845"/>
        <v>946.90488173125311</v>
      </c>
      <c r="V566" s="4">
        <v>3841213</v>
      </c>
      <c r="W566">
        <f t="shared" si="846"/>
        <v>7368</v>
      </c>
      <c r="X566">
        <f t="shared" si="847"/>
        <v>-1045</v>
      </c>
      <c r="Y566" s="20">
        <f t="shared" si="848"/>
        <v>966586.059386009</v>
      </c>
      <c r="Z566" s="4">
        <v>3371928</v>
      </c>
      <c r="AA566">
        <f t="shared" si="849"/>
        <v>7103</v>
      </c>
      <c r="AB566" s="17">
        <f t="shared" si="850"/>
        <v>0.87782895663427152</v>
      </c>
      <c r="AC566" s="16">
        <f t="shared" si="851"/>
        <v>-986</v>
      </c>
      <c r="AD566">
        <f t="shared" si="852"/>
        <v>469285</v>
      </c>
      <c r="AE566">
        <f t="shared" si="853"/>
        <v>265</v>
      </c>
      <c r="AF566" s="17">
        <f t="shared" si="854"/>
        <v>0.12217104336572848</v>
      </c>
      <c r="AG566" s="16">
        <f t="shared" si="855"/>
        <v>-59</v>
      </c>
      <c r="AH566" s="20">
        <f t="shared" si="856"/>
        <v>3.5966340933767646E-2</v>
      </c>
      <c r="AI566" s="20">
        <f t="shared" si="857"/>
        <v>118088.82737795671</v>
      </c>
      <c r="AJ566" s="4">
        <v>3330</v>
      </c>
      <c r="AK566">
        <f t="shared" si="858"/>
        <v>212</v>
      </c>
      <c r="AL566">
        <f t="shared" si="859"/>
        <v>6.7992302758178358E-2</v>
      </c>
      <c r="AM566" s="20">
        <f t="shared" si="860"/>
        <v>837.94665324609957</v>
      </c>
      <c r="AN566" s="20">
        <f t="shared" si="861"/>
        <v>7.1499733754745174E-3</v>
      </c>
      <c r="AO566" s="4">
        <v>140</v>
      </c>
      <c r="AP566">
        <f t="shared" si="830"/>
        <v>-3</v>
      </c>
      <c r="AQ566">
        <f t="shared" si="831"/>
        <v>-2.0979020979020935E-2</v>
      </c>
      <c r="AR566" s="20">
        <f t="shared" si="862"/>
        <v>35.228988424760942</v>
      </c>
      <c r="AS566" s="4">
        <v>232</v>
      </c>
      <c r="AT566">
        <f t="shared" si="863"/>
        <v>-4</v>
      </c>
      <c r="AU566">
        <f t="shared" si="864"/>
        <v>-1.6949152542372836E-2</v>
      </c>
      <c r="AV566" s="20">
        <f t="shared" si="865"/>
        <v>58.379466532460995</v>
      </c>
      <c r="AW566" s="30">
        <f t="shared" si="866"/>
        <v>4.9813628321624271E-4</v>
      </c>
      <c r="AX566" s="4">
        <v>61</v>
      </c>
      <c r="AY566">
        <f t="shared" si="867"/>
        <v>0</v>
      </c>
      <c r="AZ566">
        <f t="shared" si="868"/>
        <v>0</v>
      </c>
      <c r="BA566" s="20">
        <f t="shared" si="869"/>
        <v>15.349773527931553</v>
      </c>
      <c r="BB566" s="30">
        <f t="shared" si="870"/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 t="shared" si="871"/>
        <v>205</v>
      </c>
      <c r="BE566" s="30">
        <f t="shared" si="872"/>
        <v>5.7616638560989308E-2</v>
      </c>
      <c r="BF566" s="20">
        <f t="shared" si="873"/>
        <v>946.90488173125311</v>
      </c>
      <c r="BG566" s="20">
        <f t="shared" si="874"/>
        <v>8.0796846282013852E-3</v>
      </c>
      <c r="BH566" s="26">
        <v>86085</v>
      </c>
      <c r="BI566">
        <f t="shared" si="836"/>
        <v>53</v>
      </c>
      <c r="BJ566" s="4">
        <v>176102</v>
      </c>
      <c r="BK566">
        <f t="shared" si="837"/>
        <v>89</v>
      </c>
      <c r="BL566" s="4">
        <v>130878</v>
      </c>
      <c r="BM566">
        <f t="shared" si="875"/>
        <v>81</v>
      </c>
      <c r="BN566" s="4">
        <v>50932</v>
      </c>
      <c r="BO566">
        <f t="shared" si="876"/>
        <v>34</v>
      </c>
      <c r="BP566" s="4">
        <v>21739</v>
      </c>
      <c r="BQ566">
        <f t="shared" si="877"/>
        <v>8</v>
      </c>
      <c r="BR566" s="8">
        <v>34</v>
      </c>
      <c r="BS566" s="15">
        <f t="shared" si="878"/>
        <v>0</v>
      </c>
      <c r="BT566" s="8">
        <v>330</v>
      </c>
      <c r="BU566" s="15">
        <f t="shared" si="879"/>
        <v>0</v>
      </c>
      <c r="BV566" s="8">
        <v>1516</v>
      </c>
      <c r="BW566" s="15">
        <f t="shared" si="880"/>
        <v>2</v>
      </c>
      <c r="BX566" s="8">
        <v>3402</v>
      </c>
      <c r="BY566" s="15">
        <f t="shared" si="881"/>
        <v>2</v>
      </c>
      <c r="BZ566" s="13">
        <v>1915</v>
      </c>
      <c r="CA566" s="16">
        <f t="shared" si="882"/>
        <v>1</v>
      </c>
    </row>
    <row r="567" spans="1:79" x14ac:dyDescent="0.2">
      <c r="A567" s="1">
        <v>44464</v>
      </c>
      <c r="B567">
        <v>44465</v>
      </c>
      <c r="C567" s="4">
        <v>465993</v>
      </c>
      <c r="D567">
        <f t="shared" si="889"/>
        <v>257</v>
      </c>
      <c r="E567" s="4">
        <v>7201</v>
      </c>
      <c r="F567">
        <f t="shared" si="834"/>
        <v>4</v>
      </c>
      <c r="G567" s="4">
        <v>455119</v>
      </c>
      <c r="H567">
        <f t="shared" si="835"/>
        <v>343</v>
      </c>
      <c r="I567">
        <f t="shared" si="887"/>
        <v>3673</v>
      </c>
      <c r="J567">
        <f t="shared" si="886"/>
        <v>-90</v>
      </c>
      <c r="K567">
        <f t="shared" si="883"/>
        <v>1.5453021826508123E-2</v>
      </c>
      <c r="L567">
        <f t="shared" si="838"/>
        <v>0.97666488552403152</v>
      </c>
      <c r="M567">
        <f t="shared" si="839"/>
        <v>7.8820926494603989E-3</v>
      </c>
      <c r="N567">
        <f t="shared" si="840"/>
        <v>5.5151043041419079E-4</v>
      </c>
      <c r="O567">
        <f t="shared" si="884"/>
        <v>5.5547840577697537E-4</v>
      </c>
      <c r="P567">
        <f t="shared" si="841"/>
        <v>7.5364904563421874E-4</v>
      </c>
      <c r="Q567">
        <f t="shared" si="842"/>
        <v>-2.4503130955622107E-2</v>
      </c>
      <c r="R567">
        <f t="shared" si="843"/>
        <v>117260.44287871162</v>
      </c>
      <c r="S567">
        <f t="shared" si="885"/>
        <v>1812.0281831907398</v>
      </c>
      <c r="T567">
        <f t="shared" si="844"/>
        <v>114524.15702063411</v>
      </c>
      <c r="U567">
        <f t="shared" si="845"/>
        <v>924.25767488676388</v>
      </c>
      <c r="V567" s="4">
        <v>3849622</v>
      </c>
      <c r="W567">
        <f t="shared" si="846"/>
        <v>8409</v>
      </c>
      <c r="X567">
        <f t="shared" si="847"/>
        <v>1041</v>
      </c>
      <c r="Y567" s="20">
        <f t="shared" si="848"/>
        <v>968702.06341217912</v>
      </c>
      <c r="Z567" s="4">
        <v>3380080</v>
      </c>
      <c r="AA567">
        <f t="shared" si="849"/>
        <v>8152</v>
      </c>
      <c r="AB567" s="17">
        <f t="shared" si="850"/>
        <v>0.87802906363274114</v>
      </c>
      <c r="AC567" s="16">
        <f t="shared" si="851"/>
        <v>1049</v>
      </c>
      <c r="AD567">
        <f t="shared" si="852"/>
        <v>469542</v>
      </c>
      <c r="AE567">
        <f t="shared" si="853"/>
        <v>257</v>
      </c>
      <c r="AF567" s="17">
        <f t="shared" si="854"/>
        <v>0.12197093636725892</v>
      </c>
      <c r="AG567" s="16">
        <f t="shared" si="855"/>
        <v>-8</v>
      </c>
      <c r="AH567" s="20">
        <f t="shared" si="856"/>
        <v>3.0562492567487217E-2</v>
      </c>
      <c r="AI567" s="20">
        <f t="shared" si="857"/>
        <v>118153.49773527931</v>
      </c>
      <c r="AJ567" s="4">
        <v>3264</v>
      </c>
      <c r="AK567">
        <f t="shared" si="858"/>
        <v>-66</v>
      </c>
      <c r="AL567">
        <f t="shared" si="859"/>
        <v>-1.9819819819819839E-2</v>
      </c>
      <c r="AM567" s="20">
        <f t="shared" si="860"/>
        <v>821.33870156014086</v>
      </c>
      <c r="AN567" s="20">
        <f t="shared" si="861"/>
        <v>7.0043970617584385E-3</v>
      </c>
      <c r="AO567" s="4">
        <v>130</v>
      </c>
      <c r="AP567">
        <f t="shared" si="830"/>
        <v>-10</v>
      </c>
      <c r="AQ567">
        <f t="shared" si="831"/>
        <v>-7.1428571428571397E-2</v>
      </c>
      <c r="AR567" s="20">
        <f t="shared" si="862"/>
        <v>32.712632108706593</v>
      </c>
      <c r="AS567" s="4">
        <v>224</v>
      </c>
      <c r="AT567">
        <f t="shared" si="863"/>
        <v>-8</v>
      </c>
      <c r="AU567">
        <f t="shared" si="864"/>
        <v>-3.4482758620689613E-2</v>
      </c>
      <c r="AV567" s="20">
        <f t="shared" si="865"/>
        <v>56.366381479617509</v>
      </c>
      <c r="AW567" s="30">
        <f t="shared" si="866"/>
        <v>4.8069391600303007E-4</v>
      </c>
      <c r="AX567" s="4">
        <v>55</v>
      </c>
      <c r="AY567">
        <f t="shared" si="867"/>
        <v>-6</v>
      </c>
      <c r="AZ567">
        <f t="shared" si="868"/>
        <v>-9.8360655737704916E-2</v>
      </c>
      <c r="BA567" s="20">
        <f t="shared" si="869"/>
        <v>13.839959738298942</v>
      </c>
      <c r="BB567" s="30">
        <f t="shared" si="870"/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 t="shared" si="871"/>
        <v>-90</v>
      </c>
      <c r="BE567" s="30">
        <f t="shared" si="872"/>
        <v>-2.391708743024179E-2</v>
      </c>
      <c r="BF567" s="20">
        <f t="shared" si="873"/>
        <v>924.25767488676388</v>
      </c>
      <c r="BG567" s="20">
        <f t="shared" si="874"/>
        <v>7.8820926494603989E-3</v>
      </c>
      <c r="BH567" s="26">
        <v>86139</v>
      </c>
      <c r="BI567">
        <f t="shared" si="836"/>
        <v>54</v>
      </c>
      <c r="BJ567" s="4">
        <v>176196</v>
      </c>
      <c r="BK567">
        <f t="shared" si="837"/>
        <v>94</v>
      </c>
      <c r="BL567" s="4">
        <v>130955</v>
      </c>
      <c r="BM567">
        <f t="shared" si="875"/>
        <v>77</v>
      </c>
      <c r="BN567" s="4">
        <v>50956</v>
      </c>
      <c r="BO567">
        <f t="shared" si="876"/>
        <v>24</v>
      </c>
      <c r="BP567" s="4">
        <v>21747</v>
      </c>
      <c r="BQ567">
        <f t="shared" si="877"/>
        <v>8</v>
      </c>
      <c r="BR567" s="8">
        <v>34</v>
      </c>
      <c r="BS567" s="15">
        <f t="shared" si="878"/>
        <v>0</v>
      </c>
      <c r="BT567" s="8">
        <v>330</v>
      </c>
      <c r="BU567" s="15">
        <f t="shared" si="879"/>
        <v>0</v>
      </c>
      <c r="BV567" s="8">
        <v>1517</v>
      </c>
      <c r="BW567" s="15">
        <f t="shared" si="880"/>
        <v>1</v>
      </c>
      <c r="BX567" s="8">
        <v>3405</v>
      </c>
      <c r="BY567" s="15">
        <f t="shared" si="881"/>
        <v>3</v>
      </c>
      <c r="BZ567" s="13">
        <v>1915</v>
      </c>
      <c r="CA567" s="16">
        <f t="shared" si="882"/>
        <v>0</v>
      </c>
    </row>
    <row r="568" spans="1:79" x14ac:dyDescent="0.2">
      <c r="A568" s="1">
        <v>44465</v>
      </c>
      <c r="B568">
        <v>44466</v>
      </c>
      <c r="C568" s="4">
        <v>466178</v>
      </c>
      <c r="D568">
        <f t="shared" si="889"/>
        <v>185</v>
      </c>
      <c r="E568" s="4">
        <v>7208</v>
      </c>
      <c r="F568">
        <f t="shared" si="834"/>
        <v>7</v>
      </c>
      <c r="G568" s="4">
        <v>455297</v>
      </c>
      <c r="H568">
        <f t="shared" si="835"/>
        <v>178</v>
      </c>
      <c r="I568">
        <f t="shared" si="887"/>
        <v>3673</v>
      </c>
      <c r="J568">
        <f t="shared" si="886"/>
        <v>0</v>
      </c>
      <c r="K568">
        <f t="shared" si="883"/>
        <v>1.5461905109207212E-2</v>
      </c>
      <c r="L568">
        <f t="shared" si="838"/>
        <v>0.97665913020348449</v>
      </c>
      <c r="M568">
        <f t="shared" si="839"/>
        <v>7.8789646873082819E-3</v>
      </c>
      <c r="N568">
        <f t="shared" si="840"/>
        <v>3.9684412391833163E-4</v>
      </c>
      <c r="O568">
        <f t="shared" si="884"/>
        <v>9.7114317425083245E-4</v>
      </c>
      <c r="P568">
        <f t="shared" si="841"/>
        <v>3.9095359732218752E-4</v>
      </c>
      <c r="Q568">
        <f t="shared" si="842"/>
        <v>0</v>
      </c>
      <c r="R568">
        <f t="shared" si="843"/>
        <v>117306.99547055863</v>
      </c>
      <c r="S568">
        <f t="shared" si="885"/>
        <v>1813.7896326119778</v>
      </c>
      <c r="T568">
        <f t="shared" si="844"/>
        <v>114568.94816305989</v>
      </c>
      <c r="U568">
        <f t="shared" si="845"/>
        <v>924.25767488676388</v>
      </c>
      <c r="V568" s="4">
        <v>3854902</v>
      </c>
      <c r="W568">
        <f t="shared" si="846"/>
        <v>5280</v>
      </c>
      <c r="X568">
        <f t="shared" si="847"/>
        <v>-3129</v>
      </c>
      <c r="Y568" s="20">
        <f t="shared" si="848"/>
        <v>970030.69954705576</v>
      </c>
      <c r="Z568" s="4">
        <v>3385175</v>
      </c>
      <c r="AA568">
        <f t="shared" si="849"/>
        <v>5095</v>
      </c>
      <c r="AB568" s="17">
        <f t="shared" si="850"/>
        <v>0.87814813450510543</v>
      </c>
      <c r="AC568" s="16">
        <f t="shared" si="851"/>
        <v>-3057</v>
      </c>
      <c r="AD568">
        <f t="shared" si="852"/>
        <v>469727</v>
      </c>
      <c r="AE568">
        <f t="shared" si="853"/>
        <v>185</v>
      </c>
      <c r="AF568" s="17">
        <f t="shared" si="854"/>
        <v>0.12185186549489455</v>
      </c>
      <c r="AG568" s="16">
        <f t="shared" si="855"/>
        <v>-72</v>
      </c>
      <c r="AH568" s="20">
        <f t="shared" si="856"/>
        <v>3.5037878787878785E-2</v>
      </c>
      <c r="AI568" s="20">
        <f t="shared" si="857"/>
        <v>118200.05032712632</v>
      </c>
      <c r="AJ568" s="4">
        <v>3154</v>
      </c>
      <c r="AK568">
        <f t="shared" si="858"/>
        <v>-110</v>
      </c>
      <c r="AL568">
        <f t="shared" si="859"/>
        <v>-3.3700980392156854E-2</v>
      </c>
      <c r="AM568" s="20">
        <f t="shared" si="860"/>
        <v>793.65878208354297</v>
      </c>
      <c r="AN568" s="20">
        <f t="shared" si="861"/>
        <v>6.7656560369644212E-3</v>
      </c>
      <c r="AO568" s="4">
        <v>138</v>
      </c>
      <c r="AP568">
        <f t="shared" si="830"/>
        <v>8</v>
      </c>
      <c r="AQ568">
        <f t="shared" si="831"/>
        <v>6.1538461538461542E-2</v>
      </c>
      <c r="AR568" s="20">
        <f t="shared" si="862"/>
        <v>34.725717161550072</v>
      </c>
      <c r="AS568" s="4">
        <v>226</v>
      </c>
      <c r="AT568">
        <f t="shared" si="863"/>
        <v>2</v>
      </c>
      <c r="AU568">
        <f t="shared" si="864"/>
        <v>8.9285714285713969E-3</v>
      </c>
      <c r="AV568" s="20">
        <f t="shared" si="865"/>
        <v>56.869652742828379</v>
      </c>
      <c r="AW568" s="30">
        <f t="shared" si="866"/>
        <v>4.8479336219212402E-4</v>
      </c>
      <c r="AX568" s="4">
        <v>55</v>
      </c>
      <c r="AY568">
        <f t="shared" si="867"/>
        <v>0</v>
      </c>
      <c r="AZ568">
        <f t="shared" si="868"/>
        <v>0</v>
      </c>
      <c r="BA568" s="20">
        <f t="shared" si="869"/>
        <v>13.839959738298942</v>
      </c>
      <c r="BB568" s="30">
        <f t="shared" si="870"/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 t="shared" si="871"/>
        <v>-100</v>
      </c>
      <c r="BE568" s="30">
        <f t="shared" si="872"/>
        <v>-2.7225701061802332E-2</v>
      </c>
      <c r="BF568" s="20">
        <f t="shared" si="873"/>
        <v>899.09411172622038</v>
      </c>
      <c r="BG568" s="20">
        <f t="shared" si="874"/>
        <v>7.6644543500551292E-3</v>
      </c>
      <c r="BH568" s="26">
        <v>86186</v>
      </c>
      <c r="BI568">
        <f t="shared" si="836"/>
        <v>47</v>
      </c>
      <c r="BJ568" s="4">
        <v>176251</v>
      </c>
      <c r="BK568">
        <f t="shared" si="837"/>
        <v>55</v>
      </c>
      <c r="BL568" s="4">
        <v>131013</v>
      </c>
      <c r="BM568">
        <f t="shared" si="875"/>
        <v>58</v>
      </c>
      <c r="BN568" s="4">
        <v>50973</v>
      </c>
      <c r="BO568">
        <f t="shared" si="876"/>
        <v>17</v>
      </c>
      <c r="BP568" s="4">
        <v>21755</v>
      </c>
      <c r="BQ568">
        <f t="shared" si="877"/>
        <v>8</v>
      </c>
      <c r="BR568" s="8">
        <v>34</v>
      </c>
      <c r="BS568" s="15">
        <f t="shared" si="878"/>
        <v>0</v>
      </c>
      <c r="BT568" s="8">
        <v>330</v>
      </c>
      <c r="BU568" s="15">
        <f t="shared" si="879"/>
        <v>0</v>
      </c>
      <c r="BV568" s="8">
        <v>1518</v>
      </c>
      <c r="BW568" s="15">
        <f t="shared" si="880"/>
        <v>1</v>
      </c>
      <c r="BX568" s="8">
        <v>3407</v>
      </c>
      <c r="BY568" s="15">
        <f t="shared" si="881"/>
        <v>2</v>
      </c>
      <c r="BZ568" s="13">
        <v>1919</v>
      </c>
      <c r="CA568" s="16">
        <f t="shared" si="882"/>
        <v>4</v>
      </c>
    </row>
    <row r="569" spans="1:79" x14ac:dyDescent="0.2">
      <c r="A569" s="1">
        <v>44466</v>
      </c>
      <c r="B569">
        <v>44467</v>
      </c>
      <c r="C569" s="4">
        <v>466357</v>
      </c>
      <c r="D569">
        <f t="shared" si="889"/>
        <v>179</v>
      </c>
      <c r="E569" s="4">
        <v>7216</v>
      </c>
      <c r="F569">
        <f t="shared" si="834"/>
        <v>8</v>
      </c>
      <c r="G569" s="4">
        <v>455577</v>
      </c>
      <c r="H569">
        <f t="shared" si="835"/>
        <v>280</v>
      </c>
      <c r="I569">
        <f t="shared" si="887"/>
        <v>3564</v>
      </c>
      <c r="J569">
        <f t="shared" si="886"/>
        <v>-109</v>
      </c>
      <c r="K569">
        <f t="shared" si="883"/>
        <v>1.547312466629642E-2</v>
      </c>
      <c r="L569">
        <f t="shared" si="838"/>
        <v>0.97688466132169127</v>
      </c>
      <c r="M569">
        <f t="shared" si="839"/>
        <v>7.6422140120122571E-3</v>
      </c>
      <c r="N569">
        <f t="shared" si="840"/>
        <v>3.8382612462126652E-4</v>
      </c>
      <c r="O569">
        <f t="shared" si="884"/>
        <v>1.1086474501108647E-3</v>
      </c>
      <c r="P569">
        <f t="shared" si="841"/>
        <v>6.1460521492524866E-4</v>
      </c>
      <c r="Q569">
        <f t="shared" si="842"/>
        <v>-3.058361391694725E-2</v>
      </c>
      <c r="R569">
        <f t="shared" si="843"/>
        <v>117352.03824861599</v>
      </c>
      <c r="S569">
        <f t="shared" si="885"/>
        <v>1815.8027176648213</v>
      </c>
      <c r="T569">
        <f t="shared" si="844"/>
        <v>114639.40613990941</v>
      </c>
      <c r="U569">
        <f t="shared" si="845"/>
        <v>896.82939104177149</v>
      </c>
      <c r="V569" s="4">
        <v>3858367</v>
      </c>
      <c r="W569">
        <f t="shared" si="846"/>
        <v>3465</v>
      </c>
      <c r="X569">
        <f t="shared" si="847"/>
        <v>-1815</v>
      </c>
      <c r="Y569" s="20">
        <f t="shared" si="848"/>
        <v>970902.61701056862</v>
      </c>
      <c r="Z569" s="4">
        <v>3388461</v>
      </c>
      <c r="AA569">
        <f t="shared" si="849"/>
        <v>3286</v>
      </c>
      <c r="AB569" s="17">
        <f t="shared" si="850"/>
        <v>0.87821117068438537</v>
      </c>
      <c r="AC569" s="16">
        <f t="shared" si="851"/>
        <v>-1809</v>
      </c>
      <c r="AD569">
        <f t="shared" si="852"/>
        <v>469906</v>
      </c>
      <c r="AE569">
        <f t="shared" si="853"/>
        <v>179</v>
      </c>
      <c r="AF569" s="17">
        <f t="shared" si="854"/>
        <v>0.12178882931561461</v>
      </c>
      <c r="AG569" s="16">
        <f t="shared" si="855"/>
        <v>-6</v>
      </c>
      <c r="AH569" s="20">
        <f t="shared" si="856"/>
        <v>5.1659451659451662E-2</v>
      </c>
      <c r="AI569" s="20">
        <f t="shared" si="857"/>
        <v>118245.09310518368</v>
      </c>
      <c r="AJ569" s="4">
        <v>3140</v>
      </c>
      <c r="AK569">
        <f t="shared" si="858"/>
        <v>-14</v>
      </c>
      <c r="AL569">
        <f t="shared" si="859"/>
        <v>-4.4388078630310801E-3</v>
      </c>
      <c r="AM569" s="20">
        <f t="shared" si="860"/>
        <v>790.13588324106695</v>
      </c>
      <c r="AN569" s="20">
        <f t="shared" si="861"/>
        <v>6.7330392810657927E-3</v>
      </c>
      <c r="AO569" s="4">
        <v>137</v>
      </c>
      <c r="AP569">
        <f t="shared" si="830"/>
        <v>-1</v>
      </c>
      <c r="AQ569">
        <f t="shared" si="831"/>
        <v>-7.2463768115942351E-3</v>
      </c>
      <c r="AR569" s="20">
        <f t="shared" si="862"/>
        <v>34.474081529944641</v>
      </c>
      <c r="AS569" s="4">
        <v>234</v>
      </c>
      <c r="AT569">
        <f t="shared" si="863"/>
        <v>8</v>
      </c>
      <c r="AU569">
        <f t="shared" si="864"/>
        <v>3.539823008849563E-2</v>
      </c>
      <c r="AV569" s="20">
        <f t="shared" si="865"/>
        <v>58.882737795671865</v>
      </c>
      <c r="AW569" s="30">
        <f t="shared" si="866"/>
        <v>5.0176152604120873E-4</v>
      </c>
      <c r="AX569" s="4">
        <v>53</v>
      </c>
      <c r="AY569">
        <f t="shared" si="867"/>
        <v>-2</v>
      </c>
      <c r="AZ569">
        <f t="shared" si="868"/>
        <v>-3.6363636363636376E-2</v>
      </c>
      <c r="BA569" s="20">
        <f t="shared" si="869"/>
        <v>13.336688475088073</v>
      </c>
      <c r="BB569" s="30">
        <f t="shared" si="870"/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 t="shared" si="871"/>
        <v>-9</v>
      </c>
      <c r="BE569" s="30">
        <f t="shared" si="872"/>
        <v>-2.5188916876573986E-3</v>
      </c>
      <c r="BF569" s="20">
        <f t="shared" si="873"/>
        <v>896.82939104177149</v>
      </c>
      <c r="BG569" s="20">
        <f t="shared" si="874"/>
        <v>7.6422140120122571E-3</v>
      </c>
      <c r="BH569" s="26">
        <v>86248</v>
      </c>
      <c r="BI569">
        <f t="shared" si="836"/>
        <v>62</v>
      </c>
      <c r="BJ569" s="4">
        <v>176305</v>
      </c>
      <c r="BK569">
        <f t="shared" si="837"/>
        <v>54</v>
      </c>
      <c r="BL569" s="4">
        <v>131046</v>
      </c>
      <c r="BM569">
        <f t="shared" si="875"/>
        <v>33</v>
      </c>
      <c r="BN569" s="4">
        <v>50995</v>
      </c>
      <c r="BO569">
        <f t="shared" si="876"/>
        <v>22</v>
      </c>
      <c r="BP569" s="4">
        <v>21763</v>
      </c>
      <c r="BQ569">
        <f t="shared" si="877"/>
        <v>8</v>
      </c>
      <c r="BR569" s="8">
        <v>34</v>
      </c>
      <c r="BS569" s="15">
        <f t="shared" si="878"/>
        <v>0</v>
      </c>
      <c r="BT569" s="8">
        <v>331</v>
      </c>
      <c r="BU569" s="15">
        <f t="shared" si="879"/>
        <v>1</v>
      </c>
      <c r="BV569" s="8">
        <v>1519</v>
      </c>
      <c r="BW569" s="15">
        <f t="shared" si="880"/>
        <v>1</v>
      </c>
      <c r="BX569" s="8">
        <v>3410</v>
      </c>
      <c r="BY569" s="15">
        <f t="shared" si="881"/>
        <v>3</v>
      </c>
      <c r="BZ569" s="13">
        <v>1922</v>
      </c>
      <c r="CA569" s="16">
        <f t="shared" si="882"/>
        <v>3</v>
      </c>
    </row>
    <row r="570" spans="1:79" x14ac:dyDescent="0.2">
      <c r="A570" s="1">
        <v>44467</v>
      </c>
      <c r="B570">
        <v>44468</v>
      </c>
      <c r="C570" s="4">
        <v>466589</v>
      </c>
      <c r="D570">
        <f t="shared" si="889"/>
        <v>232</v>
      </c>
      <c r="E570" s="4">
        <v>7219</v>
      </c>
      <c r="F570">
        <f t="shared" si="834"/>
        <v>3</v>
      </c>
      <c r="G570" s="4">
        <v>455950</v>
      </c>
      <c r="H570">
        <f t="shared" si="835"/>
        <v>373</v>
      </c>
      <c r="I570">
        <f t="shared" si="887"/>
        <v>3420</v>
      </c>
      <c r="J570">
        <f t="shared" si="886"/>
        <v>-144</v>
      </c>
      <c r="K570">
        <f t="shared" si="883"/>
        <v>1.5471860673955022E-2</v>
      </c>
      <c r="L570">
        <f t="shared" si="838"/>
        <v>0.9771983480107761</v>
      </c>
      <c r="M570">
        <f t="shared" si="839"/>
        <v>7.3297913152688982E-3</v>
      </c>
      <c r="N570">
        <f t="shared" si="840"/>
        <v>4.9722560969075568E-4</v>
      </c>
      <c r="O570">
        <f t="shared" si="884"/>
        <v>4.1557002354896799E-4</v>
      </c>
      <c r="P570">
        <f t="shared" si="841"/>
        <v>8.1807215703476256E-4</v>
      </c>
      <c r="Q570">
        <f t="shared" si="842"/>
        <v>-4.2105263157894736E-2</v>
      </c>
      <c r="R570">
        <f t="shared" si="843"/>
        <v>117410.41771514846</v>
      </c>
      <c r="S570">
        <f t="shared" si="885"/>
        <v>1816.5576245596376</v>
      </c>
      <c r="T570">
        <f t="shared" si="844"/>
        <v>114733.26623049824</v>
      </c>
      <c r="U570">
        <f t="shared" si="845"/>
        <v>860.59386009058881</v>
      </c>
      <c r="V570" s="4">
        <v>3865609</v>
      </c>
      <c r="W570">
        <f t="shared" si="846"/>
        <v>7242</v>
      </c>
      <c r="X570">
        <f t="shared" si="847"/>
        <v>3777</v>
      </c>
      <c r="Y570" s="20">
        <f t="shared" si="848"/>
        <v>972724.9622546552</v>
      </c>
      <c r="Z570" s="4">
        <v>3395471</v>
      </c>
      <c r="AA570">
        <f t="shared" si="849"/>
        <v>7010</v>
      </c>
      <c r="AB570" s="17">
        <f t="shared" si="850"/>
        <v>0.8783793187567599</v>
      </c>
      <c r="AC570" s="16">
        <f t="shared" si="851"/>
        <v>3724</v>
      </c>
      <c r="AD570">
        <f t="shared" si="852"/>
        <v>470138</v>
      </c>
      <c r="AE570">
        <f t="shared" si="853"/>
        <v>232</v>
      </c>
      <c r="AF570" s="17">
        <f t="shared" si="854"/>
        <v>0.12162068124324008</v>
      </c>
      <c r="AG570" s="16">
        <f t="shared" si="855"/>
        <v>53</v>
      </c>
      <c r="AH570" s="20">
        <f t="shared" si="856"/>
        <v>3.2035349351008012E-2</v>
      </c>
      <c r="AI570" s="20">
        <f t="shared" si="857"/>
        <v>118303.47257171615</v>
      </c>
      <c r="AJ570" s="4">
        <v>3004</v>
      </c>
      <c r="AK570">
        <f t="shared" si="858"/>
        <v>-136</v>
      </c>
      <c r="AL570">
        <f t="shared" si="859"/>
        <v>-4.3312101910828016E-2</v>
      </c>
      <c r="AM570" s="20">
        <f t="shared" si="860"/>
        <v>755.91343734272766</v>
      </c>
      <c r="AN570" s="20">
        <f t="shared" si="861"/>
        <v>6.4382143599613362E-3</v>
      </c>
      <c r="AO570" s="4">
        <v>135</v>
      </c>
      <c r="AP570">
        <f t="shared" si="830"/>
        <v>-2</v>
      </c>
      <c r="AQ570">
        <f t="shared" si="831"/>
        <v>-1.4598540145985384E-2</v>
      </c>
      <c r="AR570" s="20">
        <f t="shared" si="862"/>
        <v>33.970810266733771</v>
      </c>
      <c r="AS570" s="4">
        <v>230</v>
      </c>
      <c r="AT570">
        <f t="shared" si="863"/>
        <v>-4</v>
      </c>
      <c r="AU570">
        <f t="shared" si="864"/>
        <v>-1.7094017094017144E-2</v>
      </c>
      <c r="AV570" s="20">
        <f t="shared" si="865"/>
        <v>57.876195269250125</v>
      </c>
      <c r="AW570" s="30">
        <f t="shared" si="866"/>
        <v>4.9293918202100782E-4</v>
      </c>
      <c r="AX570" s="4">
        <v>51</v>
      </c>
      <c r="AY570">
        <f t="shared" si="867"/>
        <v>-2</v>
      </c>
      <c r="AZ570">
        <f t="shared" si="868"/>
        <v>-3.7735849056603765E-2</v>
      </c>
      <c r="BA570" s="20">
        <f t="shared" si="869"/>
        <v>12.833417211877201</v>
      </c>
      <c r="BB570" s="30">
        <f t="shared" si="870"/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 t="shared" si="871"/>
        <v>-144</v>
      </c>
      <c r="BE570" s="30">
        <f t="shared" si="872"/>
        <v>-4.0404040404040442E-2</v>
      </c>
      <c r="BF570" s="20">
        <f t="shared" si="873"/>
        <v>860.59386009058881</v>
      </c>
      <c r="BG570" s="20">
        <f t="shared" si="874"/>
        <v>7.3297913152688982E-3</v>
      </c>
      <c r="BH570" s="26">
        <v>86279</v>
      </c>
      <c r="BI570">
        <f t="shared" si="836"/>
        <v>31</v>
      </c>
      <c r="BJ570" s="4">
        <v>176402</v>
      </c>
      <c r="BK570">
        <f t="shared" si="837"/>
        <v>97</v>
      </c>
      <c r="BL570" s="4">
        <v>131115</v>
      </c>
      <c r="BM570">
        <f t="shared" si="875"/>
        <v>69</v>
      </c>
      <c r="BN570" s="4">
        <v>51023</v>
      </c>
      <c r="BO570">
        <f t="shared" si="876"/>
        <v>28</v>
      </c>
      <c r="BP570" s="4">
        <v>21770</v>
      </c>
      <c r="BQ570">
        <f t="shared" si="877"/>
        <v>7</v>
      </c>
      <c r="BR570" s="8">
        <v>34</v>
      </c>
      <c r="BS570" s="15">
        <f t="shared" si="878"/>
        <v>0</v>
      </c>
      <c r="BT570" s="8">
        <v>331</v>
      </c>
      <c r="BU570" s="15">
        <f t="shared" si="879"/>
        <v>0</v>
      </c>
      <c r="BV570" s="8">
        <v>1521</v>
      </c>
      <c r="BW570" s="15">
        <f t="shared" si="880"/>
        <v>2</v>
      </c>
      <c r="BX570" s="8">
        <v>3410</v>
      </c>
      <c r="BY570" s="15">
        <f t="shared" si="881"/>
        <v>0</v>
      </c>
      <c r="BZ570" s="13">
        <v>1923</v>
      </c>
      <c r="CA570" s="16">
        <f t="shared" si="882"/>
        <v>1</v>
      </c>
    </row>
    <row r="571" spans="1:79" x14ac:dyDescent="0.2">
      <c r="A571" s="1">
        <v>44468</v>
      </c>
      <c r="B571">
        <v>44469</v>
      </c>
      <c r="C571" s="4">
        <v>466851</v>
      </c>
      <c r="D571">
        <f t="shared" si="889"/>
        <v>262</v>
      </c>
      <c r="E571" s="4">
        <v>7223</v>
      </c>
      <c r="F571">
        <f t="shared" si="834"/>
        <v>4</v>
      </c>
      <c r="G571" s="4">
        <v>456314</v>
      </c>
      <c r="H571">
        <f t="shared" si="835"/>
        <v>364</v>
      </c>
      <c r="I571">
        <f t="shared" si="887"/>
        <v>3314</v>
      </c>
      <c r="J571">
        <f t="shared" si="886"/>
        <v>-106</v>
      </c>
      <c r="K571">
        <f t="shared" si="883"/>
        <v>1.5471745803264852E-2</v>
      </c>
      <c r="L571">
        <f t="shared" si="838"/>
        <v>0.97742962958202939</v>
      </c>
      <c r="M571">
        <f t="shared" si="839"/>
        <v>7.0986246147057624E-3</v>
      </c>
      <c r="N571">
        <f t="shared" si="840"/>
        <v>5.612068947051629E-4</v>
      </c>
      <c r="O571">
        <f t="shared" si="884"/>
        <v>5.537865152983525E-4</v>
      </c>
      <c r="P571">
        <f t="shared" si="841"/>
        <v>7.9769632314590389E-4</v>
      </c>
      <c r="Q571">
        <f t="shared" si="842"/>
        <v>-3.1985515992757993E-2</v>
      </c>
      <c r="R571">
        <f t="shared" si="843"/>
        <v>117476.34625062908</v>
      </c>
      <c r="S571">
        <f t="shared" si="885"/>
        <v>1817.5641670860593</v>
      </c>
      <c r="T571">
        <f t="shared" si="844"/>
        <v>114824.86160040261</v>
      </c>
      <c r="U571">
        <f t="shared" si="845"/>
        <v>833.92048314041267</v>
      </c>
      <c r="V571" s="4">
        <v>3872975</v>
      </c>
      <c r="W571">
        <f t="shared" si="846"/>
        <v>7366</v>
      </c>
      <c r="X571">
        <f t="shared" si="847"/>
        <v>124</v>
      </c>
      <c r="Y571" s="20">
        <f t="shared" si="848"/>
        <v>974578.51031706086</v>
      </c>
      <c r="Z571" s="4">
        <v>3402575</v>
      </c>
      <c r="AA571">
        <f t="shared" si="849"/>
        <v>7104</v>
      </c>
      <c r="AB571" s="17">
        <f t="shared" si="850"/>
        <v>0.87854298052530677</v>
      </c>
      <c r="AC571" s="16">
        <f t="shared" si="851"/>
        <v>94</v>
      </c>
      <c r="AD571">
        <f t="shared" si="852"/>
        <v>470400</v>
      </c>
      <c r="AE571">
        <f t="shared" si="853"/>
        <v>262</v>
      </c>
      <c r="AF571" s="17">
        <f t="shared" si="854"/>
        <v>0.12145701947469323</v>
      </c>
      <c r="AG571" s="16">
        <f t="shared" si="855"/>
        <v>30</v>
      </c>
      <c r="AH571" s="20">
        <f t="shared" si="856"/>
        <v>3.5568829758349171E-2</v>
      </c>
      <c r="AI571" s="20">
        <f t="shared" si="857"/>
        <v>118369.40110719677</v>
      </c>
      <c r="AJ571" s="4">
        <v>2907</v>
      </c>
      <c r="AK571">
        <f t="shared" si="858"/>
        <v>-97</v>
      </c>
      <c r="AL571">
        <f t="shared" si="859"/>
        <v>-3.2290279627163798E-2</v>
      </c>
      <c r="AM571" s="20">
        <f t="shared" si="860"/>
        <v>731.50478107700042</v>
      </c>
      <c r="AN571" s="20">
        <f t="shared" si="861"/>
        <v>6.2268261179691167E-3</v>
      </c>
      <c r="AO571" s="4">
        <v>122</v>
      </c>
      <c r="AP571">
        <f t="shared" si="830"/>
        <v>-13</v>
      </c>
      <c r="AQ571">
        <f t="shared" si="831"/>
        <v>-9.6296296296296324E-2</v>
      </c>
      <c r="AR571" s="20">
        <f t="shared" si="862"/>
        <v>30.699547055863107</v>
      </c>
      <c r="AS571" s="4">
        <v>231</v>
      </c>
      <c r="AT571">
        <f t="shared" si="863"/>
        <v>1</v>
      </c>
      <c r="AU571">
        <f t="shared" si="864"/>
        <v>4.3478260869564966E-3</v>
      </c>
      <c r="AV571" s="20">
        <f t="shared" si="865"/>
        <v>58.127830900855557</v>
      </c>
      <c r="AW571" s="30">
        <f t="shared" si="866"/>
        <v>4.9480455220188031E-4</v>
      </c>
      <c r="AX571" s="4">
        <v>54</v>
      </c>
      <c r="AY571">
        <f t="shared" si="867"/>
        <v>3</v>
      </c>
      <c r="AZ571">
        <f t="shared" si="868"/>
        <v>5.8823529411764719E-2</v>
      </c>
      <c r="BA571" s="20">
        <f t="shared" si="869"/>
        <v>13.588324106693507</v>
      </c>
      <c r="BB571" s="30">
        <f t="shared" si="870"/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 t="shared" si="871"/>
        <v>-106</v>
      </c>
      <c r="BE571" s="30">
        <f t="shared" si="872"/>
        <v>-3.0994152046783574E-2</v>
      </c>
      <c r="BF571" s="20">
        <f t="shared" si="873"/>
        <v>833.92048314041267</v>
      </c>
      <c r="BG571" s="20">
        <f t="shared" si="874"/>
        <v>7.0986246147057624E-3</v>
      </c>
      <c r="BH571" s="26">
        <v>86328</v>
      </c>
      <c r="BI571">
        <f t="shared" si="836"/>
        <v>49</v>
      </c>
      <c r="BJ571" s="4">
        <v>176503</v>
      </c>
      <c r="BK571">
        <f t="shared" si="837"/>
        <v>101</v>
      </c>
      <c r="BL571" s="4">
        <v>131190</v>
      </c>
      <c r="BM571">
        <f t="shared" si="875"/>
        <v>75</v>
      </c>
      <c r="BN571" s="4">
        <v>51053</v>
      </c>
      <c r="BO571">
        <f t="shared" si="876"/>
        <v>30</v>
      </c>
      <c r="BP571" s="4">
        <v>21777</v>
      </c>
      <c r="BQ571">
        <f t="shared" si="877"/>
        <v>7</v>
      </c>
      <c r="BR571" s="8">
        <v>34</v>
      </c>
      <c r="BS571" s="15">
        <f t="shared" si="878"/>
        <v>0</v>
      </c>
      <c r="BT571" s="8">
        <v>331</v>
      </c>
      <c r="BU571" s="15">
        <f t="shared" si="879"/>
        <v>0</v>
      </c>
      <c r="BV571" s="8">
        <v>1524</v>
      </c>
      <c r="BW571" s="15">
        <f t="shared" si="880"/>
        <v>3</v>
      </c>
      <c r="BX571" s="8">
        <v>3411</v>
      </c>
      <c r="BY571" s="15">
        <f t="shared" si="881"/>
        <v>1</v>
      </c>
      <c r="BZ571" s="13">
        <v>1923</v>
      </c>
      <c r="CA571" s="16">
        <f t="shared" si="882"/>
        <v>0</v>
      </c>
    </row>
    <row r="572" spans="1:79" x14ac:dyDescent="0.2">
      <c r="A572" s="1">
        <v>44469</v>
      </c>
      <c r="B572">
        <v>44470</v>
      </c>
      <c r="C572" s="4">
        <v>467113</v>
      </c>
      <c r="D572">
        <f t="shared" si="889"/>
        <v>262</v>
      </c>
      <c r="E572" s="4">
        <v>7228</v>
      </c>
      <c r="F572">
        <f t="shared" si="834"/>
        <v>5</v>
      </c>
      <c r="G572" s="4">
        <v>456590</v>
      </c>
      <c r="H572">
        <f t="shared" si="835"/>
        <v>276</v>
      </c>
      <c r="I572">
        <f t="shared" si="887"/>
        <v>3295</v>
      </c>
      <c r="J572">
        <f t="shared" si="886"/>
        <v>-19</v>
      </c>
      <c r="K572">
        <f t="shared" si="883"/>
        <v>1.5473771871046193E-2</v>
      </c>
      <c r="L572">
        <f t="shared" si="838"/>
        <v>0.97747226045946056</v>
      </c>
      <c r="M572">
        <f t="shared" si="839"/>
        <v>7.0539676694932486E-3</v>
      </c>
      <c r="N572">
        <f t="shared" si="840"/>
        <v>5.6089211818125375E-4</v>
      </c>
      <c r="O572">
        <f t="shared" si="884"/>
        <v>6.9175428887659099E-4</v>
      </c>
      <c r="P572">
        <f t="shared" si="841"/>
        <v>6.0448104426290544E-4</v>
      </c>
      <c r="Q572">
        <f t="shared" si="842"/>
        <v>-5.766312594840668E-3</v>
      </c>
      <c r="R572">
        <f t="shared" si="843"/>
        <v>117542.2747861097</v>
      </c>
      <c r="S572">
        <f t="shared" si="885"/>
        <v>1818.8223452440864</v>
      </c>
      <c r="T572">
        <f t="shared" si="844"/>
        <v>114894.31303472571</v>
      </c>
      <c r="U572">
        <f t="shared" si="845"/>
        <v>829.1394061399094</v>
      </c>
      <c r="V572" s="4">
        <v>3880623</v>
      </c>
      <c r="W572">
        <f t="shared" si="846"/>
        <v>7648</v>
      </c>
      <c r="X572">
        <f t="shared" si="847"/>
        <v>282</v>
      </c>
      <c r="Y572" s="20">
        <f t="shared" si="848"/>
        <v>976503.01962757926</v>
      </c>
      <c r="Z572" s="4">
        <v>3409961</v>
      </c>
      <c r="AA572">
        <f t="shared" si="849"/>
        <v>7386</v>
      </c>
      <c r="AB572" s="17">
        <f t="shared" si="850"/>
        <v>0.87871483522104565</v>
      </c>
      <c r="AC572" s="16">
        <f t="shared" si="851"/>
        <v>282</v>
      </c>
      <c r="AD572">
        <f t="shared" si="852"/>
        <v>470662</v>
      </c>
      <c r="AE572">
        <f t="shared" si="853"/>
        <v>262</v>
      </c>
      <c r="AF572" s="17">
        <f t="shared" si="854"/>
        <v>0.1212851647789543</v>
      </c>
      <c r="AG572" s="16">
        <f t="shared" si="855"/>
        <v>0</v>
      </c>
      <c r="AH572" s="20">
        <f t="shared" si="856"/>
        <v>3.425732217573222E-2</v>
      </c>
      <c r="AI572" s="20">
        <f t="shared" si="857"/>
        <v>118435.3296426774</v>
      </c>
      <c r="AJ572" s="4">
        <v>2913</v>
      </c>
      <c r="AK572">
        <f t="shared" si="858"/>
        <v>6</v>
      </c>
      <c r="AL572">
        <f t="shared" si="859"/>
        <v>2.0639834881321928E-3</v>
      </c>
      <c r="AM572" s="20">
        <f t="shared" si="860"/>
        <v>733.01459486663305</v>
      </c>
      <c r="AN572" s="20">
        <f t="shared" si="861"/>
        <v>6.2361783979465353E-3</v>
      </c>
      <c r="AO572" s="4">
        <v>127</v>
      </c>
      <c r="AP572">
        <f t="shared" si="830"/>
        <v>5</v>
      </c>
      <c r="AQ572">
        <f t="shared" si="831"/>
        <v>4.0983606557376984E-2</v>
      </c>
      <c r="AR572" s="20">
        <f t="shared" si="862"/>
        <v>31.957725213890285</v>
      </c>
      <c r="AS572" s="4">
        <v>201</v>
      </c>
      <c r="AT572">
        <f t="shared" si="863"/>
        <v>-30</v>
      </c>
      <c r="AU572">
        <f t="shared" si="864"/>
        <v>-0.12987012987012991</v>
      </c>
      <c r="AV572" s="20">
        <f t="shared" si="865"/>
        <v>50.578761952692496</v>
      </c>
      <c r="AW572" s="30">
        <f t="shared" si="866"/>
        <v>4.303027318871451E-4</v>
      </c>
      <c r="AX572" s="4">
        <v>54</v>
      </c>
      <c r="AY572">
        <f t="shared" si="867"/>
        <v>0</v>
      </c>
      <c r="AZ572">
        <f t="shared" si="868"/>
        <v>0</v>
      </c>
      <c r="BA572" s="20">
        <f t="shared" si="869"/>
        <v>13.588324106693507</v>
      </c>
      <c r="BB572" s="30">
        <f t="shared" si="870"/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 t="shared" si="871"/>
        <v>-19</v>
      </c>
      <c r="BE572" s="30">
        <f t="shared" si="872"/>
        <v>-5.7332528666264038E-3</v>
      </c>
      <c r="BF572" s="20">
        <f t="shared" si="873"/>
        <v>829.1394061399094</v>
      </c>
      <c r="BG572" s="20">
        <f t="shared" si="874"/>
        <v>7.0539676694932486E-3</v>
      </c>
      <c r="BH572" s="26">
        <v>86392</v>
      </c>
      <c r="BI572">
        <f t="shared" si="836"/>
        <v>64</v>
      </c>
      <c r="BJ572" s="4">
        <v>176577</v>
      </c>
      <c r="BK572">
        <f t="shared" si="837"/>
        <v>74</v>
      </c>
      <c r="BL572" s="4">
        <v>131272</v>
      </c>
      <c r="BM572">
        <f t="shared" si="875"/>
        <v>82</v>
      </c>
      <c r="BN572" s="4">
        <v>51088</v>
      </c>
      <c r="BO572">
        <f t="shared" si="876"/>
        <v>35</v>
      </c>
      <c r="BP572" s="4">
        <v>21784</v>
      </c>
      <c r="BQ572">
        <f t="shared" si="877"/>
        <v>7</v>
      </c>
      <c r="BR572" s="8">
        <v>34</v>
      </c>
      <c r="BS572" s="15">
        <f t="shared" si="878"/>
        <v>0</v>
      </c>
      <c r="BT572" s="8">
        <v>331</v>
      </c>
      <c r="BU572" s="15">
        <f t="shared" si="879"/>
        <v>0</v>
      </c>
      <c r="BV572" s="8">
        <v>1526</v>
      </c>
      <c r="BW572" s="15">
        <f t="shared" si="880"/>
        <v>2</v>
      </c>
      <c r="BX572" s="8">
        <v>3413</v>
      </c>
      <c r="BY572" s="15">
        <f t="shared" si="881"/>
        <v>2</v>
      </c>
      <c r="BZ572" s="13">
        <v>1924</v>
      </c>
      <c r="CA572" s="16">
        <f t="shared" si="882"/>
        <v>1</v>
      </c>
    </row>
    <row r="573" spans="1:79" x14ac:dyDescent="0.2">
      <c r="A573" s="1">
        <v>44470</v>
      </c>
      <c r="B573">
        <v>44471</v>
      </c>
      <c r="C573" s="4">
        <v>467338</v>
      </c>
      <c r="D573">
        <f t="shared" si="889"/>
        <v>225</v>
      </c>
      <c r="E573" s="4">
        <v>7230</v>
      </c>
      <c r="F573">
        <f t="shared" si="834"/>
        <v>2</v>
      </c>
      <c r="G573" s="4">
        <v>456894</v>
      </c>
      <c r="H573">
        <f t="shared" si="835"/>
        <v>304</v>
      </c>
      <c r="I573">
        <f t="shared" si="887"/>
        <v>3214</v>
      </c>
      <c r="J573">
        <f t="shared" si="886"/>
        <v>-81</v>
      </c>
      <c r="K573">
        <f t="shared" si="883"/>
        <v>1.5470601577445018E-2</v>
      </c>
      <c r="L573">
        <f t="shared" si="838"/>
        <v>0.97765214897996744</v>
      </c>
      <c r="M573">
        <f t="shared" si="839"/>
        <v>6.8772494425875918E-3</v>
      </c>
      <c r="N573">
        <f t="shared" si="840"/>
        <v>4.8145025655949226E-4</v>
      </c>
      <c r="O573">
        <f t="shared" si="884"/>
        <v>2.7662517289073305E-4</v>
      </c>
      <c r="P573">
        <f t="shared" si="841"/>
        <v>6.6536220655119126E-4</v>
      </c>
      <c r="Q573">
        <f t="shared" si="842"/>
        <v>-2.5202240199128811E-2</v>
      </c>
      <c r="R573">
        <f t="shared" si="843"/>
        <v>117598.89280322094</v>
      </c>
      <c r="S573">
        <f t="shared" si="885"/>
        <v>1819.3256165072974</v>
      </c>
      <c r="T573">
        <f t="shared" si="844"/>
        <v>114970.81026673377</v>
      </c>
      <c r="U573">
        <f t="shared" si="845"/>
        <v>808.75691997986905</v>
      </c>
      <c r="V573" s="4">
        <v>3888624</v>
      </c>
      <c r="W573">
        <f t="shared" si="846"/>
        <v>8001</v>
      </c>
      <c r="X573">
        <f t="shared" si="847"/>
        <v>353</v>
      </c>
      <c r="Y573" s="20">
        <f t="shared" si="848"/>
        <v>978516.35631605436</v>
      </c>
      <c r="Z573" s="4">
        <v>3417737</v>
      </c>
      <c r="AA573">
        <f t="shared" si="849"/>
        <v>7776</v>
      </c>
      <c r="AB573" s="17">
        <f t="shared" si="850"/>
        <v>0.87890652323289675</v>
      </c>
      <c r="AC573" s="16">
        <f t="shared" si="851"/>
        <v>390</v>
      </c>
      <c r="AD573">
        <f t="shared" si="852"/>
        <v>470887</v>
      </c>
      <c r="AE573">
        <f t="shared" si="853"/>
        <v>225</v>
      </c>
      <c r="AF573" s="17">
        <f t="shared" si="854"/>
        <v>0.12109347676710322</v>
      </c>
      <c r="AG573" s="16">
        <f t="shared" si="855"/>
        <v>-37</v>
      </c>
      <c r="AH573" s="20">
        <f t="shared" si="856"/>
        <v>2.81214848143982E-2</v>
      </c>
      <c r="AI573" s="20">
        <f t="shared" si="857"/>
        <v>118491.94765978862</v>
      </c>
      <c r="AJ573" s="4">
        <v>2838</v>
      </c>
      <c r="AK573">
        <f t="shared" si="858"/>
        <v>-75</v>
      </c>
      <c r="AL573">
        <f t="shared" si="859"/>
        <v>-2.5746652935118464E-2</v>
      </c>
      <c r="AM573" s="20">
        <f t="shared" si="860"/>
        <v>714.14192249622545</v>
      </c>
      <c r="AN573" s="20">
        <f t="shared" si="861"/>
        <v>6.0726925694037292E-3</v>
      </c>
      <c r="AO573" s="4">
        <v>123</v>
      </c>
      <c r="AP573">
        <f t="shared" si="830"/>
        <v>-4</v>
      </c>
      <c r="AQ573">
        <f t="shared" si="831"/>
        <v>-3.1496062992126039E-2</v>
      </c>
      <c r="AR573" s="20">
        <f t="shared" si="862"/>
        <v>30.951182687468545</v>
      </c>
      <c r="AS573" s="4">
        <v>197</v>
      </c>
      <c r="AT573">
        <f t="shared" si="863"/>
        <v>-4</v>
      </c>
      <c r="AU573">
        <f t="shared" si="864"/>
        <v>-1.9900497512437831E-2</v>
      </c>
      <c r="AV573" s="20">
        <f t="shared" si="865"/>
        <v>49.572219426270756</v>
      </c>
      <c r="AW573" s="30">
        <f t="shared" si="866"/>
        <v>4.2153644685431101E-4</v>
      </c>
      <c r="AX573" s="4">
        <v>56</v>
      </c>
      <c r="AY573">
        <f t="shared" si="867"/>
        <v>2</v>
      </c>
      <c r="AZ573">
        <f t="shared" si="868"/>
        <v>3.7037037037036979E-2</v>
      </c>
      <c r="BA573" s="20">
        <f t="shared" si="869"/>
        <v>14.091595369904377</v>
      </c>
      <c r="BB573" s="30">
        <f t="shared" si="870"/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 t="shared" si="871"/>
        <v>-81</v>
      </c>
      <c r="BE573" s="30">
        <f t="shared" si="872"/>
        <v>-2.4582701062215495E-2</v>
      </c>
      <c r="BF573" s="20">
        <f t="shared" si="873"/>
        <v>808.75691997986905</v>
      </c>
      <c r="BG573" s="20">
        <f t="shared" si="874"/>
        <v>6.8772494425875918E-3</v>
      </c>
      <c r="BH573" s="26">
        <v>86430</v>
      </c>
      <c r="BI573">
        <f t="shared" si="836"/>
        <v>38</v>
      </c>
      <c r="BJ573" s="4">
        <v>176664</v>
      </c>
      <c r="BK573">
        <f t="shared" si="837"/>
        <v>87</v>
      </c>
      <c r="BL573" s="4">
        <v>131334</v>
      </c>
      <c r="BM573">
        <f t="shared" si="875"/>
        <v>62</v>
      </c>
      <c r="BN573" s="4">
        <v>51122</v>
      </c>
      <c r="BO573">
        <f t="shared" si="876"/>
        <v>34</v>
      </c>
      <c r="BP573" s="4">
        <v>21788</v>
      </c>
      <c r="BQ573">
        <f t="shared" si="877"/>
        <v>4</v>
      </c>
      <c r="BR573" s="8">
        <v>34</v>
      </c>
      <c r="BS573" s="15">
        <f t="shared" si="878"/>
        <v>0</v>
      </c>
      <c r="BT573" s="8">
        <v>331</v>
      </c>
      <c r="BU573" s="15">
        <f t="shared" si="879"/>
        <v>0</v>
      </c>
      <c r="BV573" s="8">
        <v>1526</v>
      </c>
      <c r="BW573" s="15">
        <f t="shared" si="880"/>
        <v>0</v>
      </c>
      <c r="BX573" s="8">
        <v>3414</v>
      </c>
      <c r="BY573" s="15">
        <f t="shared" si="881"/>
        <v>1</v>
      </c>
      <c r="BZ573" s="13">
        <v>1925</v>
      </c>
      <c r="CA573" s="16">
        <f t="shared" si="882"/>
        <v>1</v>
      </c>
    </row>
    <row r="574" spans="1:79" x14ac:dyDescent="0.2">
      <c r="A574" s="1">
        <v>44471</v>
      </c>
      <c r="B574">
        <v>44472</v>
      </c>
      <c r="C574" s="4">
        <v>467338</v>
      </c>
      <c r="D574">
        <f t="shared" si="889"/>
        <v>0</v>
      </c>
      <c r="E574" s="4">
        <v>7236</v>
      </c>
      <c r="F574">
        <f t="shared" si="834"/>
        <v>6</v>
      </c>
      <c r="G574" s="4">
        <v>456894</v>
      </c>
      <c r="H574">
        <f t="shared" si="835"/>
        <v>0</v>
      </c>
      <c r="I574">
        <f t="shared" si="887"/>
        <v>3208</v>
      </c>
      <c r="J574">
        <f t="shared" si="886"/>
        <v>-6</v>
      </c>
      <c r="K574">
        <f t="shared" si="883"/>
        <v>1.5483440250953271E-2</v>
      </c>
      <c r="L574">
        <f t="shared" si="838"/>
        <v>0.97765214897996744</v>
      </c>
      <c r="M574">
        <f t="shared" si="839"/>
        <v>6.8644107690793389E-3</v>
      </c>
      <c r="N574">
        <f t="shared" si="840"/>
        <v>0</v>
      </c>
      <c r="O574">
        <f t="shared" si="884"/>
        <v>8.2918739635157548E-4</v>
      </c>
      <c r="P574">
        <f t="shared" si="841"/>
        <v>0</v>
      </c>
      <c r="Q574">
        <f t="shared" si="842"/>
        <v>-1.8703241895261845E-3</v>
      </c>
      <c r="R574">
        <f t="shared" si="843"/>
        <v>117598.89280322094</v>
      </c>
      <c r="S574">
        <f t="shared" si="885"/>
        <v>1820.8354302969299</v>
      </c>
      <c r="T574">
        <f t="shared" si="844"/>
        <v>114970.81026673377</v>
      </c>
      <c r="U574">
        <f t="shared" si="845"/>
        <v>807.24710619023654</v>
      </c>
      <c r="V574" s="4">
        <v>3895904</v>
      </c>
      <c r="W574">
        <f t="shared" si="846"/>
        <v>7280</v>
      </c>
      <c r="X574">
        <f t="shared" si="847"/>
        <v>-721</v>
      </c>
      <c r="Y574" s="20">
        <f t="shared" si="848"/>
        <v>980348.26371414191</v>
      </c>
      <c r="Z574" s="4">
        <v>3424790</v>
      </c>
      <c r="AA574">
        <f t="shared" si="849"/>
        <v>7053</v>
      </c>
      <c r="AB574" s="17">
        <f t="shared" si="850"/>
        <v>0.8790745357175126</v>
      </c>
      <c r="AC574" s="16">
        <f t="shared" si="851"/>
        <v>-723</v>
      </c>
      <c r="AD574">
        <f t="shared" si="852"/>
        <v>471114</v>
      </c>
      <c r="AE574">
        <f t="shared" si="853"/>
        <v>227</v>
      </c>
      <c r="AF574" s="17">
        <f t="shared" si="854"/>
        <v>0.12092546428248746</v>
      </c>
      <c r="AG574" s="16">
        <f t="shared" si="855"/>
        <v>2</v>
      </c>
      <c r="AH574" s="20">
        <f t="shared" si="856"/>
        <v>3.1181318681318682E-2</v>
      </c>
      <c r="AI574" s="20">
        <f t="shared" si="857"/>
        <v>118549.06894816305</v>
      </c>
      <c r="AJ574" s="4">
        <v>2771</v>
      </c>
      <c r="AK574">
        <f t="shared" si="858"/>
        <v>-67</v>
      </c>
      <c r="AL574">
        <f t="shared" si="859"/>
        <v>-2.360817477096544E-2</v>
      </c>
      <c r="AM574" s="20">
        <f t="shared" si="860"/>
        <v>697.28233517866124</v>
      </c>
      <c r="AN574" s="20">
        <f t="shared" si="861"/>
        <v>5.9293273818949027E-3</v>
      </c>
      <c r="AO574" s="4">
        <v>115</v>
      </c>
      <c r="AP574">
        <f t="shared" si="830"/>
        <v>-8</v>
      </c>
      <c r="AQ574">
        <f t="shared" si="831"/>
        <v>-6.5040650406504086E-2</v>
      </c>
      <c r="AR574" s="20">
        <f t="shared" si="862"/>
        <v>28.938097634625063</v>
      </c>
      <c r="AS574" s="4">
        <v>197</v>
      </c>
      <c r="AT574">
        <f t="shared" si="863"/>
        <v>0</v>
      </c>
      <c r="AU574">
        <f t="shared" si="864"/>
        <v>0</v>
      </c>
      <c r="AV574" s="20">
        <f t="shared" si="865"/>
        <v>49.572219426270756</v>
      </c>
      <c r="AW574" s="30">
        <f t="shared" si="866"/>
        <v>4.2153644685431101E-4</v>
      </c>
      <c r="AX574" s="4">
        <v>54</v>
      </c>
      <c r="AY574">
        <f t="shared" si="867"/>
        <v>-2</v>
      </c>
      <c r="AZ574">
        <f t="shared" si="868"/>
        <v>-3.5714285714285698E-2</v>
      </c>
      <c r="BA574" s="20">
        <f t="shared" si="869"/>
        <v>13.588324106693507</v>
      </c>
      <c r="BB574" s="30">
        <f t="shared" si="870"/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 t="shared" si="871"/>
        <v>-77</v>
      </c>
      <c r="BE574" s="30">
        <f t="shared" si="872"/>
        <v>-2.3957685127566908E-2</v>
      </c>
      <c r="BF574" s="20">
        <f t="shared" si="873"/>
        <v>789.38097634625058</v>
      </c>
      <c r="BG574" s="20">
        <f t="shared" si="874"/>
        <v>6.7124864658983435E-3</v>
      </c>
      <c r="BH574" s="26">
        <v>86484</v>
      </c>
      <c r="BI574">
        <f t="shared" si="836"/>
        <v>54</v>
      </c>
      <c r="BJ574" s="4">
        <v>176726</v>
      </c>
      <c r="BK574">
        <f t="shared" si="837"/>
        <v>62</v>
      </c>
      <c r="BL574" s="4">
        <v>131407</v>
      </c>
      <c r="BM574">
        <f t="shared" si="875"/>
        <v>73</v>
      </c>
      <c r="BN574" s="4">
        <v>51155</v>
      </c>
      <c r="BO574">
        <f t="shared" si="876"/>
        <v>33</v>
      </c>
      <c r="BP574" s="4">
        <v>21793</v>
      </c>
      <c r="BQ574">
        <f t="shared" si="877"/>
        <v>5</v>
      </c>
      <c r="BR574" s="8">
        <v>34</v>
      </c>
      <c r="BS574" s="15">
        <f t="shared" si="878"/>
        <v>0</v>
      </c>
      <c r="BT574" s="8">
        <v>332</v>
      </c>
      <c r="BU574" s="15">
        <f t="shared" si="879"/>
        <v>1</v>
      </c>
      <c r="BV574" s="8">
        <v>1527</v>
      </c>
      <c r="BW574" s="15">
        <f t="shared" si="880"/>
        <v>1</v>
      </c>
      <c r="BX574" s="8">
        <v>3417</v>
      </c>
      <c r="BY574" s="15">
        <f t="shared" si="881"/>
        <v>3</v>
      </c>
      <c r="BZ574" s="13">
        <v>1926</v>
      </c>
      <c r="CA574" s="16">
        <f t="shared" si="882"/>
        <v>1</v>
      </c>
    </row>
    <row r="575" spans="1:79" x14ac:dyDescent="0.2">
      <c r="A575" s="1">
        <v>44472</v>
      </c>
      <c r="B575">
        <v>44473</v>
      </c>
      <c r="C575" s="4">
        <v>467740</v>
      </c>
      <c r="D575">
        <f t="shared" si="889"/>
        <v>402</v>
      </c>
      <c r="E575" s="4">
        <v>7238</v>
      </c>
      <c r="F575">
        <f t="shared" si="834"/>
        <v>2</v>
      </c>
      <c r="G575" s="4">
        <v>457407</v>
      </c>
      <c r="H575">
        <f t="shared" si="835"/>
        <v>513</v>
      </c>
      <c r="I575">
        <f t="shared" si="887"/>
        <v>3095</v>
      </c>
      <c r="J575">
        <f t="shared" si="886"/>
        <v>-113</v>
      </c>
      <c r="K575">
        <f t="shared" si="883"/>
        <v>1.5474408859622868E-2</v>
      </c>
      <c r="L575">
        <f t="shared" si="838"/>
        <v>0.97790866720827807</v>
      </c>
      <c r="M575">
        <f t="shared" si="839"/>
        <v>6.6169239320990293E-3</v>
      </c>
      <c r="N575">
        <f t="shared" si="840"/>
        <v>8.5945183221447811E-4</v>
      </c>
      <c r="O575">
        <f t="shared" si="884"/>
        <v>2.7631942525559546E-4</v>
      </c>
      <c r="P575">
        <f t="shared" si="841"/>
        <v>1.1215394604804912E-3</v>
      </c>
      <c r="Q575">
        <f t="shared" si="842"/>
        <v>-3.6510500807754441E-2</v>
      </c>
      <c r="R575">
        <f t="shared" si="843"/>
        <v>117700.05032712632</v>
      </c>
      <c r="S575">
        <f t="shared" si="885"/>
        <v>1821.3387015601409</v>
      </c>
      <c r="T575">
        <f t="shared" si="844"/>
        <v>115099.89934574736</v>
      </c>
      <c r="U575">
        <f t="shared" si="845"/>
        <v>778.81227981882228</v>
      </c>
      <c r="V575" s="4">
        <v>3900359</v>
      </c>
      <c r="W575">
        <f t="shared" si="846"/>
        <v>4455</v>
      </c>
      <c r="X575">
        <f t="shared" si="847"/>
        <v>-2825</v>
      </c>
      <c r="Y575" s="20">
        <f t="shared" si="848"/>
        <v>981469.30045294412</v>
      </c>
      <c r="Z575" s="4">
        <v>3429070</v>
      </c>
      <c r="AA575">
        <f t="shared" si="849"/>
        <v>4280</v>
      </c>
      <c r="AB575" s="17">
        <f t="shared" si="850"/>
        <v>0.87916778942656304</v>
      </c>
      <c r="AC575" s="16">
        <f t="shared" si="851"/>
        <v>-2773</v>
      </c>
      <c r="AD575">
        <f t="shared" si="852"/>
        <v>471289</v>
      </c>
      <c r="AE575">
        <f t="shared" si="853"/>
        <v>175</v>
      </c>
      <c r="AF575" s="17">
        <f t="shared" si="854"/>
        <v>0.12083221057343696</v>
      </c>
      <c r="AG575" s="16">
        <f t="shared" si="855"/>
        <v>-52</v>
      </c>
      <c r="AH575" s="20">
        <f t="shared" si="856"/>
        <v>3.9281705948372617E-2</v>
      </c>
      <c r="AI575" s="20">
        <f t="shared" si="857"/>
        <v>118593.105183694</v>
      </c>
      <c r="AJ575" s="4">
        <v>2747</v>
      </c>
      <c r="AK575">
        <f t="shared" si="858"/>
        <v>-24</v>
      </c>
      <c r="AL575">
        <f t="shared" si="859"/>
        <v>-8.6611331649224521E-3</v>
      </c>
      <c r="AM575" s="20">
        <f t="shared" si="860"/>
        <v>691.24308002013083</v>
      </c>
      <c r="AN575" s="20">
        <f t="shared" si="861"/>
        <v>5.8729208534656005E-3</v>
      </c>
      <c r="AO575" s="4">
        <v>113</v>
      </c>
      <c r="AP575">
        <f t="shared" si="830"/>
        <v>-2</v>
      </c>
      <c r="AQ575">
        <f t="shared" si="831"/>
        <v>-1.7391304347826098E-2</v>
      </c>
      <c r="AR575" s="20">
        <f t="shared" si="862"/>
        <v>28.434826371414189</v>
      </c>
      <c r="AS575" s="4">
        <v>186</v>
      </c>
      <c r="AT575">
        <f t="shared" si="863"/>
        <v>-11</v>
      </c>
      <c r="AU575">
        <f t="shared" si="864"/>
        <v>-5.5837563451776595E-2</v>
      </c>
      <c r="AV575" s="20">
        <f t="shared" si="865"/>
        <v>46.804227478610969</v>
      </c>
      <c r="AW575" s="30">
        <f t="shared" si="866"/>
        <v>3.9765681789028092E-4</v>
      </c>
      <c r="AX575" s="4">
        <v>49</v>
      </c>
      <c r="AY575">
        <f t="shared" si="867"/>
        <v>-5</v>
      </c>
      <c r="AZ575">
        <f t="shared" si="868"/>
        <v>-9.259259259259256E-2</v>
      </c>
      <c r="BA575" s="20">
        <f t="shared" si="869"/>
        <v>12.330145948666331</v>
      </c>
      <c r="BB575" s="30">
        <f t="shared" si="870"/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 t="shared" si="871"/>
        <v>-42</v>
      </c>
      <c r="BE575" s="30">
        <f t="shared" si="872"/>
        <v>-1.3388587822760645E-2</v>
      </c>
      <c r="BF575" s="20">
        <f t="shared" si="873"/>
        <v>778.81227981882228</v>
      </c>
      <c r="BG575" s="20">
        <f t="shared" si="874"/>
        <v>6.6169239320990293E-3</v>
      </c>
      <c r="BH575" s="26">
        <v>86536</v>
      </c>
      <c r="BI575">
        <f t="shared" si="836"/>
        <v>52</v>
      </c>
      <c r="BJ575" s="4">
        <v>176776</v>
      </c>
      <c r="BK575">
        <f t="shared" si="837"/>
        <v>50</v>
      </c>
      <c r="BL575" s="4">
        <v>131448</v>
      </c>
      <c r="BM575">
        <f t="shared" si="875"/>
        <v>41</v>
      </c>
      <c r="BN575" s="4">
        <v>51181</v>
      </c>
      <c r="BO575">
        <f t="shared" si="876"/>
        <v>26</v>
      </c>
      <c r="BP575" s="4">
        <v>21799</v>
      </c>
      <c r="BQ575">
        <f t="shared" si="877"/>
        <v>6</v>
      </c>
      <c r="BR575" s="8">
        <v>34</v>
      </c>
      <c r="BS575" s="15">
        <f t="shared" si="878"/>
        <v>0</v>
      </c>
      <c r="BT575" s="8">
        <v>332</v>
      </c>
      <c r="BU575" s="15">
        <f t="shared" si="879"/>
        <v>0</v>
      </c>
      <c r="BV575" s="8">
        <v>1527</v>
      </c>
      <c r="BW575" s="15">
        <f t="shared" si="880"/>
        <v>0</v>
      </c>
      <c r="BX575" s="8">
        <v>3417</v>
      </c>
      <c r="BY575" s="15">
        <f t="shared" si="881"/>
        <v>0</v>
      </c>
      <c r="BZ575" s="13">
        <v>1928</v>
      </c>
      <c r="CA575" s="16">
        <f t="shared" si="882"/>
        <v>2</v>
      </c>
    </row>
    <row r="576" spans="1:79" x14ac:dyDescent="0.2">
      <c r="A576" s="1">
        <v>44473</v>
      </c>
      <c r="B576">
        <v>44474</v>
      </c>
      <c r="C576" s="4">
        <v>467861</v>
      </c>
      <c r="D576">
        <f t="shared" si="889"/>
        <v>121</v>
      </c>
      <c r="E576" s="4">
        <v>7244</v>
      </c>
      <c r="F576">
        <f t="shared" si="834"/>
        <v>6</v>
      </c>
      <c r="G576" s="4">
        <v>457585</v>
      </c>
      <c r="H576">
        <f t="shared" si="835"/>
        <v>178</v>
      </c>
      <c r="I576">
        <f t="shared" si="887"/>
        <v>3032</v>
      </c>
      <c r="J576">
        <f t="shared" si="886"/>
        <v>-63</v>
      </c>
      <c r="K576">
        <f t="shared" si="883"/>
        <v>1.5483231130613579E-2</v>
      </c>
      <c r="L576">
        <f t="shared" si="838"/>
        <v>0.97803621160985843</v>
      </c>
      <c r="M576">
        <f t="shared" si="839"/>
        <v>6.480557259527937E-3</v>
      </c>
      <c r="N576">
        <f t="shared" si="840"/>
        <v>2.5862382203261226E-4</v>
      </c>
      <c r="O576">
        <f t="shared" si="884"/>
        <v>8.2827167310877965E-4</v>
      </c>
      <c r="P576">
        <f t="shared" si="841"/>
        <v>3.8899876525672826E-4</v>
      </c>
      <c r="Q576">
        <f t="shared" si="842"/>
        <v>-2.0778364116094988E-2</v>
      </c>
      <c r="R576">
        <f t="shared" si="843"/>
        <v>117730.49823855057</v>
      </c>
      <c r="S576">
        <f t="shared" si="885"/>
        <v>1822.8485153497734</v>
      </c>
      <c r="T576">
        <f t="shared" si="844"/>
        <v>115144.69048817312</v>
      </c>
      <c r="U576">
        <f t="shared" si="845"/>
        <v>762.95923502767994</v>
      </c>
      <c r="V576" s="4">
        <v>3903364</v>
      </c>
      <c r="W576">
        <f t="shared" si="846"/>
        <v>3005</v>
      </c>
      <c r="X576">
        <f t="shared" si="847"/>
        <v>-1450</v>
      </c>
      <c r="Y576" s="20">
        <f t="shared" si="848"/>
        <v>982225.46552591841</v>
      </c>
      <c r="Z576" s="4">
        <v>3431954</v>
      </c>
      <c r="AA576">
        <f t="shared" si="849"/>
        <v>2884</v>
      </c>
      <c r="AB576" s="17">
        <f t="shared" si="850"/>
        <v>0.87922981305356096</v>
      </c>
      <c r="AC576" s="16">
        <f t="shared" si="851"/>
        <v>-1396</v>
      </c>
      <c r="AD576">
        <f t="shared" si="852"/>
        <v>471410</v>
      </c>
      <c r="AE576">
        <f t="shared" si="853"/>
        <v>121</v>
      </c>
      <c r="AF576" s="17">
        <f t="shared" si="854"/>
        <v>0.12077018694643903</v>
      </c>
      <c r="AG576" s="16">
        <f t="shared" si="855"/>
        <v>-54</v>
      </c>
      <c r="AH576" s="20">
        <f t="shared" si="856"/>
        <v>4.026622296173045E-2</v>
      </c>
      <c r="AI576" s="20">
        <f t="shared" si="857"/>
        <v>118623.55309511826</v>
      </c>
      <c r="AJ576" s="4">
        <v>2689</v>
      </c>
      <c r="AK576">
        <f t="shared" si="858"/>
        <v>-58</v>
      </c>
      <c r="AL576">
        <f t="shared" si="859"/>
        <v>-2.111394248270837E-2</v>
      </c>
      <c r="AM576" s="20">
        <f t="shared" si="860"/>
        <v>676.64821338701552</v>
      </c>
      <c r="AN576" s="20">
        <f t="shared" si="861"/>
        <v>5.7474335326090443E-3</v>
      </c>
      <c r="AO576" s="4">
        <v>103</v>
      </c>
      <c r="AP576">
        <f t="shared" si="830"/>
        <v>-10</v>
      </c>
      <c r="AQ576">
        <f t="shared" si="831"/>
        <v>-8.8495575221238965E-2</v>
      </c>
      <c r="AR576" s="20">
        <f t="shared" si="862"/>
        <v>25.918470055359837</v>
      </c>
      <c r="AS576" s="4">
        <v>194</v>
      </c>
      <c r="AT576">
        <f t="shared" si="863"/>
        <v>8</v>
      </c>
      <c r="AU576">
        <f t="shared" si="864"/>
        <v>4.3010752688172005E-2</v>
      </c>
      <c r="AV576" s="20">
        <f t="shared" si="865"/>
        <v>48.817312531454455</v>
      </c>
      <c r="AW576" s="30">
        <f t="shared" si="866"/>
        <v>4.1465307003575846E-4</v>
      </c>
      <c r="AX576" s="4">
        <v>46</v>
      </c>
      <c r="AY576">
        <f t="shared" si="867"/>
        <v>-3</v>
      </c>
      <c r="AZ576">
        <f t="shared" si="868"/>
        <v>-6.1224489795918324E-2</v>
      </c>
      <c r="BA576" s="20">
        <f t="shared" si="869"/>
        <v>11.575239053850025</v>
      </c>
      <c r="BB576" s="30">
        <f t="shared" si="870"/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 t="shared" si="871"/>
        <v>-63</v>
      </c>
      <c r="BE576" s="30">
        <f t="shared" si="872"/>
        <v>-2.0355411954765756E-2</v>
      </c>
      <c r="BF576" s="20">
        <f t="shared" si="873"/>
        <v>762.95923502767994</v>
      </c>
      <c r="BG576" s="20">
        <f t="shared" si="874"/>
        <v>6.480557259527937E-3</v>
      </c>
      <c r="BH576" s="26">
        <v>86566</v>
      </c>
      <c r="BI576">
        <f t="shared" si="836"/>
        <v>30</v>
      </c>
      <c r="BJ576" s="4">
        <v>176816</v>
      </c>
      <c r="BK576">
        <f t="shared" si="837"/>
        <v>40</v>
      </c>
      <c r="BL576" s="4">
        <v>131478</v>
      </c>
      <c r="BM576">
        <f t="shared" si="875"/>
        <v>30</v>
      </c>
      <c r="BN576" s="4">
        <v>51197</v>
      </c>
      <c r="BO576">
        <f t="shared" si="876"/>
        <v>16</v>
      </c>
      <c r="BP576" s="4">
        <v>21804</v>
      </c>
      <c r="BQ576">
        <f t="shared" si="877"/>
        <v>5</v>
      </c>
      <c r="BR576" s="8">
        <v>34</v>
      </c>
      <c r="BS576" s="15">
        <f t="shared" si="878"/>
        <v>0</v>
      </c>
      <c r="BT576" s="8">
        <v>332</v>
      </c>
      <c r="BU576" s="15">
        <f t="shared" si="879"/>
        <v>0</v>
      </c>
      <c r="BV576" s="8">
        <v>1527</v>
      </c>
      <c r="BW576" s="15">
        <f t="shared" si="880"/>
        <v>0</v>
      </c>
      <c r="BX576" s="8">
        <v>3420</v>
      </c>
      <c r="BY576" s="15">
        <f t="shared" si="881"/>
        <v>3</v>
      </c>
      <c r="BZ576" s="13">
        <v>1931</v>
      </c>
      <c r="CA576" s="16">
        <f t="shared" si="882"/>
        <v>3</v>
      </c>
    </row>
    <row r="577" spans="1:79" x14ac:dyDescent="0.2">
      <c r="A577" s="1">
        <v>44474</v>
      </c>
      <c r="B577">
        <v>44475</v>
      </c>
      <c r="C577" s="4">
        <v>468114</v>
      </c>
      <c r="D577">
        <f t="shared" si="889"/>
        <v>253</v>
      </c>
      <c r="E577" s="4">
        <v>7250</v>
      </c>
      <c r="F577">
        <f t="shared" si="834"/>
        <v>6</v>
      </c>
      <c r="G577" s="4">
        <v>457939</v>
      </c>
      <c r="H577">
        <f t="shared" si="835"/>
        <v>354</v>
      </c>
      <c r="I577">
        <f t="shared" si="887"/>
        <v>2925</v>
      </c>
      <c r="J577">
        <f t="shared" si="886"/>
        <v>-107</v>
      </c>
      <c r="K577">
        <f t="shared" si="883"/>
        <v>1.5487680351367402E-2</v>
      </c>
      <c r="L577">
        <f t="shared" si="838"/>
        <v>0.97826384171377057</v>
      </c>
      <c r="M577">
        <f t="shared" si="839"/>
        <v>6.2484779348620208E-3</v>
      </c>
      <c r="N577">
        <f t="shared" si="840"/>
        <v>5.4046663846840724E-4</v>
      </c>
      <c r="O577">
        <f t="shared" si="884"/>
        <v>8.275862068965517E-4</v>
      </c>
      <c r="P577">
        <f t="shared" si="841"/>
        <v>7.7302872216605269E-4</v>
      </c>
      <c r="Q577">
        <f t="shared" si="842"/>
        <v>-3.658119658119658E-2</v>
      </c>
      <c r="R577">
        <f t="shared" si="843"/>
        <v>117794.16205334675</v>
      </c>
      <c r="S577">
        <f t="shared" si="885"/>
        <v>1824.3583291394061</v>
      </c>
      <c r="T577">
        <f t="shared" si="844"/>
        <v>115233.76950176145</v>
      </c>
      <c r="U577">
        <f t="shared" si="845"/>
        <v>736.03422244589831</v>
      </c>
      <c r="V577" s="4">
        <v>3910258</v>
      </c>
      <c r="W577">
        <f t="shared" si="846"/>
        <v>6894</v>
      </c>
      <c r="X577">
        <f t="shared" si="847"/>
        <v>3889</v>
      </c>
      <c r="Y577" s="20">
        <f t="shared" si="848"/>
        <v>983960.24157020624</v>
      </c>
      <c r="Z577" s="4">
        <v>3438595</v>
      </c>
      <c r="AA577">
        <f t="shared" si="849"/>
        <v>6641</v>
      </c>
      <c r="AB577" s="17">
        <f t="shared" si="850"/>
        <v>0.87937803592499519</v>
      </c>
      <c r="AC577" s="16">
        <f t="shared" si="851"/>
        <v>3757</v>
      </c>
      <c r="AD577">
        <f t="shared" si="852"/>
        <v>471663</v>
      </c>
      <c r="AE577">
        <f t="shared" si="853"/>
        <v>253</v>
      </c>
      <c r="AF577" s="17">
        <f t="shared" si="854"/>
        <v>0.12062196407500476</v>
      </c>
      <c r="AG577" s="16">
        <f t="shared" si="855"/>
        <v>132</v>
      </c>
      <c r="AH577" s="20">
        <f t="shared" si="856"/>
        <v>3.669857847403539E-2</v>
      </c>
      <c r="AI577" s="20">
        <f t="shared" si="857"/>
        <v>118687.21690991444</v>
      </c>
      <c r="AJ577" s="4">
        <v>2581</v>
      </c>
      <c r="AK577">
        <f t="shared" si="858"/>
        <v>-108</v>
      </c>
      <c r="AL577">
        <f t="shared" si="859"/>
        <v>-4.0163629602082529E-2</v>
      </c>
      <c r="AM577" s="20">
        <f t="shared" si="860"/>
        <v>649.47156517362851</v>
      </c>
      <c r="AN577" s="20">
        <f t="shared" si="861"/>
        <v>5.5136142050867948E-3</v>
      </c>
      <c r="AO577" s="4">
        <v>107</v>
      </c>
      <c r="AP577">
        <f t="shared" si="830"/>
        <v>4</v>
      </c>
      <c r="AQ577">
        <f t="shared" si="831"/>
        <v>3.8834951456310662E-2</v>
      </c>
      <c r="AR577" s="20">
        <f t="shared" si="862"/>
        <v>26.92501258178158</v>
      </c>
      <c r="AS577" s="4">
        <v>194</v>
      </c>
      <c r="AT577">
        <f t="shared" si="863"/>
        <v>0</v>
      </c>
      <c r="AU577">
        <f t="shared" si="864"/>
        <v>0</v>
      </c>
      <c r="AV577" s="20">
        <f t="shared" si="865"/>
        <v>48.817312531454455</v>
      </c>
      <c r="AW577" s="30">
        <f t="shared" si="866"/>
        <v>4.1442896388486564E-4</v>
      </c>
      <c r="AX577" s="4">
        <v>43</v>
      </c>
      <c r="AY577">
        <f t="shared" si="867"/>
        <v>-3</v>
      </c>
      <c r="AZ577">
        <f t="shared" si="868"/>
        <v>-6.5217391304347783E-2</v>
      </c>
      <c r="BA577" s="20">
        <f t="shared" si="869"/>
        <v>10.820332159033718</v>
      </c>
      <c r="BB577" s="30">
        <f t="shared" si="870"/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 t="shared" si="871"/>
        <v>-107</v>
      </c>
      <c r="BE577" s="30">
        <f t="shared" si="872"/>
        <v>-3.5290237467018426E-2</v>
      </c>
      <c r="BF577" s="20">
        <f t="shared" si="873"/>
        <v>736.03422244589831</v>
      </c>
      <c r="BG577" s="20">
        <f t="shared" si="874"/>
        <v>6.2484779348620208E-3</v>
      </c>
      <c r="BH577" s="26">
        <v>86620</v>
      </c>
      <c r="BI577">
        <f t="shared" si="836"/>
        <v>54</v>
      </c>
      <c r="BJ577" s="4">
        <v>176897</v>
      </c>
      <c r="BK577">
        <f t="shared" si="837"/>
        <v>81</v>
      </c>
      <c r="BL577" s="4">
        <v>131553</v>
      </c>
      <c r="BM577">
        <f t="shared" si="875"/>
        <v>75</v>
      </c>
      <c r="BN577" s="4">
        <v>51230</v>
      </c>
      <c r="BO577">
        <f t="shared" si="876"/>
        <v>33</v>
      </c>
      <c r="BP577" s="4">
        <v>21814</v>
      </c>
      <c r="BQ577">
        <f t="shared" si="877"/>
        <v>10</v>
      </c>
      <c r="BR577" s="8">
        <v>34</v>
      </c>
      <c r="BS577" s="15">
        <f t="shared" si="878"/>
        <v>0</v>
      </c>
      <c r="BT577" s="8">
        <v>332</v>
      </c>
      <c r="BU577" s="15">
        <f t="shared" si="879"/>
        <v>0</v>
      </c>
      <c r="BV577" s="8">
        <v>1529</v>
      </c>
      <c r="BW577" s="15">
        <f t="shared" si="880"/>
        <v>2</v>
      </c>
      <c r="BX577" s="8">
        <v>3423</v>
      </c>
      <c r="BY577" s="15">
        <f t="shared" si="881"/>
        <v>3</v>
      </c>
      <c r="BZ577" s="13">
        <v>1932</v>
      </c>
      <c r="CA577" s="16">
        <f t="shared" si="882"/>
        <v>1</v>
      </c>
    </row>
    <row r="578" spans="1:79" x14ac:dyDescent="0.2">
      <c r="A578" s="1">
        <v>44475</v>
      </c>
      <c r="B578">
        <v>44476</v>
      </c>
      <c r="C578" s="4">
        <v>468325</v>
      </c>
      <c r="D578">
        <f t="shared" si="889"/>
        <v>211</v>
      </c>
      <c r="E578" s="4">
        <v>7255</v>
      </c>
      <c r="F578">
        <f t="shared" si="834"/>
        <v>5</v>
      </c>
      <c r="G578" s="4">
        <v>458248</v>
      </c>
      <c r="H578">
        <f t="shared" si="835"/>
        <v>309</v>
      </c>
      <c r="I578">
        <f t="shared" si="887"/>
        <v>2822</v>
      </c>
      <c r="J578">
        <f t="shared" si="886"/>
        <v>-103</v>
      </c>
      <c r="K578">
        <f t="shared" si="883"/>
        <v>1.5491378850157476E-2</v>
      </c>
      <c r="L578">
        <f t="shared" si="838"/>
        <v>0.97848289115464693</v>
      </c>
      <c r="M578">
        <f t="shared" si="839"/>
        <v>6.0257299951956443E-3</v>
      </c>
      <c r="N578">
        <f t="shared" si="840"/>
        <v>4.5054182458762609E-4</v>
      </c>
      <c r="O578">
        <f t="shared" si="884"/>
        <v>6.8917987594762232E-4</v>
      </c>
      <c r="P578">
        <f t="shared" si="841"/>
        <v>6.7430736195247989E-4</v>
      </c>
      <c r="Q578">
        <f t="shared" si="842"/>
        <v>-3.6498936924167259E-2</v>
      </c>
      <c r="R578">
        <f t="shared" si="843"/>
        <v>117847.25717161549</v>
      </c>
      <c r="S578">
        <f t="shared" si="885"/>
        <v>1825.6165072974331</v>
      </c>
      <c r="T578">
        <f t="shared" si="844"/>
        <v>115311.52491192752</v>
      </c>
      <c r="U578">
        <f t="shared" si="845"/>
        <v>710.11575239053843</v>
      </c>
      <c r="V578" s="4">
        <v>3917803</v>
      </c>
      <c r="W578">
        <f t="shared" si="846"/>
        <v>7545</v>
      </c>
      <c r="X578">
        <f t="shared" si="847"/>
        <v>651</v>
      </c>
      <c r="Y578" s="20">
        <f t="shared" si="848"/>
        <v>985858.8324106693</v>
      </c>
      <c r="Z578" s="4">
        <v>3445929</v>
      </c>
      <c r="AA578">
        <f t="shared" si="849"/>
        <v>7334</v>
      </c>
      <c r="AB578" s="17">
        <f t="shared" si="850"/>
        <v>0.87955647591264796</v>
      </c>
      <c r="AC578" s="16">
        <f t="shared" si="851"/>
        <v>693</v>
      </c>
      <c r="AD578">
        <f t="shared" si="852"/>
        <v>471874</v>
      </c>
      <c r="AE578">
        <f t="shared" si="853"/>
        <v>211</v>
      </c>
      <c r="AF578" s="17">
        <f t="shared" si="854"/>
        <v>0.12044352408735202</v>
      </c>
      <c r="AG578" s="16">
        <f t="shared" si="855"/>
        <v>-42</v>
      </c>
      <c r="AH578" s="20">
        <f t="shared" si="856"/>
        <v>2.7965540092776672E-2</v>
      </c>
      <c r="AI578" s="20">
        <f t="shared" si="857"/>
        <v>118740.31202818318</v>
      </c>
      <c r="AJ578" s="4">
        <v>2499</v>
      </c>
      <c r="AK578">
        <f t="shared" si="858"/>
        <v>-82</v>
      </c>
      <c r="AL578">
        <f t="shared" si="859"/>
        <v>-3.1770631538163507E-2</v>
      </c>
      <c r="AM578" s="20">
        <f t="shared" si="860"/>
        <v>628.83744338198289</v>
      </c>
      <c r="AN578" s="20">
        <f t="shared" si="861"/>
        <v>5.3360380077937331E-3</v>
      </c>
      <c r="AO578" s="4">
        <v>98</v>
      </c>
      <c r="AP578">
        <f t="shared" si="830"/>
        <v>-9</v>
      </c>
      <c r="AQ578">
        <f t="shared" si="831"/>
        <v>-8.411214953271029E-2</v>
      </c>
      <c r="AR578" s="20">
        <f t="shared" si="862"/>
        <v>24.660291897332662</v>
      </c>
      <c r="AS578" s="4">
        <v>180</v>
      </c>
      <c r="AT578">
        <f t="shared" si="863"/>
        <v>-14</v>
      </c>
      <c r="AU578">
        <f t="shared" si="864"/>
        <v>-7.2164948453608213E-2</v>
      </c>
      <c r="AV578" s="20">
        <f t="shared" si="865"/>
        <v>45.294413688978359</v>
      </c>
      <c r="AW578" s="30">
        <f t="shared" si="866"/>
        <v>3.843484759515294E-4</v>
      </c>
      <c r="AX578" s="4">
        <v>45</v>
      </c>
      <c r="AY578">
        <f t="shared" si="867"/>
        <v>2</v>
      </c>
      <c r="AZ578">
        <f t="shared" si="868"/>
        <v>4.6511627906976827E-2</v>
      </c>
      <c r="BA578" s="20">
        <f t="shared" si="869"/>
        <v>11.32360342224459</v>
      </c>
      <c r="BB578" s="30">
        <f t="shared" si="870"/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 t="shared" si="871"/>
        <v>-103</v>
      </c>
      <c r="BE578" s="30">
        <f t="shared" si="872"/>
        <v>-3.5213675213675244E-2</v>
      </c>
      <c r="BF578" s="20">
        <f t="shared" si="873"/>
        <v>710.11575239053843</v>
      </c>
      <c r="BG578" s="20">
        <f t="shared" si="874"/>
        <v>6.0257299951956443E-3</v>
      </c>
      <c r="BH578" s="26">
        <v>86651</v>
      </c>
      <c r="BI578">
        <f t="shared" si="836"/>
        <v>31</v>
      </c>
      <c r="BJ578" s="4">
        <v>176990</v>
      </c>
      <c r="BK578">
        <f t="shared" si="837"/>
        <v>93</v>
      </c>
      <c r="BL578" s="4">
        <v>131610</v>
      </c>
      <c r="BM578">
        <f t="shared" si="875"/>
        <v>57</v>
      </c>
      <c r="BN578" s="4">
        <v>51254</v>
      </c>
      <c r="BO578">
        <f t="shared" si="876"/>
        <v>24</v>
      </c>
      <c r="BP578" s="4">
        <v>21820</v>
      </c>
      <c r="BQ578">
        <f t="shared" si="877"/>
        <v>6</v>
      </c>
      <c r="BR578" s="8">
        <v>34</v>
      </c>
      <c r="BS578" s="15">
        <f t="shared" si="878"/>
        <v>0</v>
      </c>
      <c r="BT578" s="8">
        <v>332</v>
      </c>
      <c r="BU578" s="15">
        <f t="shared" si="879"/>
        <v>0</v>
      </c>
      <c r="BV578" s="8">
        <v>1529</v>
      </c>
      <c r="BW578" s="15">
        <f t="shared" si="880"/>
        <v>0</v>
      </c>
      <c r="BX578" s="8">
        <v>3425</v>
      </c>
      <c r="BY578" s="15">
        <f t="shared" si="881"/>
        <v>2</v>
      </c>
      <c r="BZ578" s="13">
        <v>1935</v>
      </c>
      <c r="CA578" s="16">
        <f t="shared" si="882"/>
        <v>3</v>
      </c>
    </row>
    <row r="579" spans="1:79" x14ac:dyDescent="0.2">
      <c r="A579" s="1">
        <v>44476</v>
      </c>
      <c r="B579">
        <v>44477</v>
      </c>
      <c r="C579" s="4">
        <v>468545</v>
      </c>
      <c r="D579">
        <f t="shared" si="889"/>
        <v>220</v>
      </c>
      <c r="E579" s="4">
        <v>7259</v>
      </c>
      <c r="F579">
        <f t="shared" si="834"/>
        <v>4</v>
      </c>
      <c r="G579" s="4">
        <v>458505</v>
      </c>
      <c r="H579">
        <f t="shared" si="835"/>
        <v>257</v>
      </c>
      <c r="I579">
        <f t="shared" si="887"/>
        <v>2781</v>
      </c>
      <c r="J579">
        <f t="shared" si="886"/>
        <v>-41</v>
      </c>
      <c r="K579">
        <f t="shared" si="883"/>
        <v>1.5492642115485173E-2</v>
      </c>
      <c r="L579">
        <f t="shared" si="838"/>
        <v>0.97857196213810838</v>
      </c>
      <c r="M579">
        <f t="shared" si="839"/>
        <v>5.9353957464064284E-3</v>
      </c>
      <c r="N579">
        <f t="shared" si="840"/>
        <v>4.6953867824862071E-4</v>
      </c>
      <c r="O579">
        <f t="shared" si="884"/>
        <v>5.5104008816641409E-4</v>
      </c>
      <c r="P579">
        <f t="shared" si="841"/>
        <v>5.6051733350781345E-4</v>
      </c>
      <c r="Q579">
        <f t="shared" si="842"/>
        <v>-1.4742898238043868E-2</v>
      </c>
      <c r="R579">
        <f t="shared" si="843"/>
        <v>117902.61701056869</v>
      </c>
      <c r="S579">
        <f t="shared" si="885"/>
        <v>1826.6230498238549</v>
      </c>
      <c r="T579">
        <f t="shared" si="844"/>
        <v>115376.19526925012</v>
      </c>
      <c r="U579">
        <f t="shared" si="845"/>
        <v>699.79869149471563</v>
      </c>
      <c r="V579" s="4">
        <v>3925189</v>
      </c>
      <c r="W579">
        <f t="shared" si="846"/>
        <v>7386</v>
      </c>
      <c r="X579">
        <f t="shared" si="847"/>
        <v>-159</v>
      </c>
      <c r="Y579" s="20">
        <f t="shared" si="848"/>
        <v>987717.41318570706</v>
      </c>
      <c r="Z579" s="4">
        <v>3453095</v>
      </c>
      <c r="AA579">
        <f t="shared" si="849"/>
        <v>7166</v>
      </c>
      <c r="AB579" s="17">
        <f t="shared" si="850"/>
        <v>0.87972706537188405</v>
      </c>
      <c r="AC579" s="16">
        <f t="shared" si="851"/>
        <v>-168</v>
      </c>
      <c r="AD579">
        <f t="shared" si="852"/>
        <v>472094</v>
      </c>
      <c r="AE579">
        <f t="shared" si="853"/>
        <v>220</v>
      </c>
      <c r="AF579" s="17">
        <f t="shared" si="854"/>
        <v>0.120272934628116</v>
      </c>
      <c r="AG579" s="16">
        <f t="shared" si="855"/>
        <v>9</v>
      </c>
      <c r="AH579" s="20">
        <f t="shared" si="856"/>
        <v>2.9786081776333604E-2</v>
      </c>
      <c r="AI579" s="20">
        <f t="shared" si="857"/>
        <v>118795.67186713638</v>
      </c>
      <c r="AJ579" s="4">
        <v>2463</v>
      </c>
      <c r="AK579">
        <f t="shared" si="858"/>
        <v>-36</v>
      </c>
      <c r="AL579">
        <f t="shared" si="859"/>
        <v>-1.4405762304921965E-2</v>
      </c>
      <c r="AM579" s="20">
        <f t="shared" si="860"/>
        <v>619.77856064418722</v>
      </c>
      <c r="AN579" s="20">
        <f t="shared" si="861"/>
        <v>5.2566989296652404E-3</v>
      </c>
      <c r="AO579" s="4">
        <v>97</v>
      </c>
      <c r="AP579">
        <f t="shared" si="830"/>
        <v>-1</v>
      </c>
      <c r="AQ579">
        <f t="shared" si="831"/>
        <v>-1.0204081632653073E-2</v>
      </c>
      <c r="AR579" s="20">
        <f t="shared" si="862"/>
        <v>24.408656265727227</v>
      </c>
      <c r="AS579" s="4">
        <v>179</v>
      </c>
      <c r="AT579">
        <f t="shared" si="863"/>
        <v>-1</v>
      </c>
      <c r="AU579">
        <f t="shared" si="864"/>
        <v>-5.5555555555555358E-3</v>
      </c>
      <c r="AV579" s="20">
        <f t="shared" si="865"/>
        <v>45.042778057372921</v>
      </c>
      <c r="AW579" s="30">
        <f t="shared" si="866"/>
        <v>3.8203374275683232E-4</v>
      </c>
      <c r="AX579" s="4">
        <v>42</v>
      </c>
      <c r="AY579">
        <f t="shared" si="867"/>
        <v>-3</v>
      </c>
      <c r="AZ579">
        <f t="shared" si="868"/>
        <v>-6.6666666666666652E-2</v>
      </c>
      <c r="BA579" s="20">
        <f t="shared" si="869"/>
        <v>10.568696527428283</v>
      </c>
      <c r="BB579" s="30">
        <f t="shared" si="870"/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 t="shared" si="871"/>
        <v>-41</v>
      </c>
      <c r="BE579" s="30">
        <f t="shared" si="872"/>
        <v>-1.4528703047484104E-2</v>
      </c>
      <c r="BF579" s="20">
        <f t="shared" si="873"/>
        <v>699.79869149471563</v>
      </c>
      <c r="BG579" s="20">
        <f t="shared" si="874"/>
        <v>5.9353957464064284E-3</v>
      </c>
      <c r="BH579" s="26">
        <v>86699</v>
      </c>
      <c r="BI579">
        <f t="shared" si="836"/>
        <v>48</v>
      </c>
      <c r="BJ579" s="4">
        <v>177054</v>
      </c>
      <c r="BK579">
        <f t="shared" si="837"/>
        <v>64</v>
      </c>
      <c r="BL579" s="4">
        <v>131678</v>
      </c>
      <c r="BM579">
        <f t="shared" si="875"/>
        <v>68</v>
      </c>
      <c r="BN579" s="4">
        <v>51289</v>
      </c>
      <c r="BO579">
        <f t="shared" si="876"/>
        <v>35</v>
      </c>
      <c r="BP579" s="4">
        <v>21825</v>
      </c>
      <c r="BQ579">
        <f t="shared" si="877"/>
        <v>5</v>
      </c>
      <c r="BR579" s="8">
        <v>34</v>
      </c>
      <c r="BS579" s="15">
        <f t="shared" si="878"/>
        <v>0</v>
      </c>
      <c r="BT579" s="8">
        <v>332</v>
      </c>
      <c r="BU579" s="15">
        <f t="shared" si="879"/>
        <v>0</v>
      </c>
      <c r="BV579" s="8">
        <v>1531</v>
      </c>
      <c r="BW579" s="15">
        <f t="shared" si="880"/>
        <v>2</v>
      </c>
      <c r="BX579" s="8">
        <v>3427</v>
      </c>
      <c r="BY579" s="15">
        <f t="shared" si="881"/>
        <v>2</v>
      </c>
      <c r="BZ579" s="13">
        <v>1935</v>
      </c>
      <c r="CA579" s="16">
        <f t="shared" si="882"/>
        <v>0</v>
      </c>
    </row>
    <row r="580" spans="1:79" x14ac:dyDescent="0.2">
      <c r="A580" s="1">
        <v>44477</v>
      </c>
      <c r="B580">
        <v>44478</v>
      </c>
      <c r="C580" s="4">
        <v>468740</v>
      </c>
      <c r="D580">
        <f t="shared" si="889"/>
        <v>195</v>
      </c>
      <c r="E580" s="4">
        <v>7260</v>
      </c>
      <c r="F580">
        <f t="shared" si="834"/>
        <v>1</v>
      </c>
      <c r="G580" s="4">
        <v>458763</v>
      </c>
      <c r="H580">
        <f t="shared" si="835"/>
        <v>258</v>
      </c>
      <c r="I580">
        <f t="shared" si="887"/>
        <v>2717</v>
      </c>
      <c r="J580">
        <f t="shared" si="886"/>
        <v>-64</v>
      </c>
      <c r="K580">
        <f t="shared" si="883"/>
        <v>1.5488330417715577E-2</v>
      </c>
      <c r="L580">
        <f t="shared" si="838"/>
        <v>0.97871527925929092</v>
      </c>
      <c r="M580">
        <f t="shared" si="839"/>
        <v>5.7963903229935575E-3</v>
      </c>
      <c r="N580">
        <f t="shared" si="840"/>
        <v>4.1600887485599694E-4</v>
      </c>
      <c r="O580">
        <f t="shared" si="884"/>
        <v>1.3774104683195591E-4</v>
      </c>
      <c r="P580">
        <f t="shared" si="841"/>
        <v>5.6238188345616362E-4</v>
      </c>
      <c r="Q580">
        <f t="shared" si="842"/>
        <v>-2.3555391976444608E-2</v>
      </c>
      <c r="R580">
        <f t="shared" si="843"/>
        <v>117951.68595873174</v>
      </c>
      <c r="S580">
        <f t="shared" si="885"/>
        <v>1826.8746854554604</v>
      </c>
      <c r="T580">
        <f t="shared" si="844"/>
        <v>115441.11726220432</v>
      </c>
      <c r="U580">
        <f t="shared" si="845"/>
        <v>683.69401107196779</v>
      </c>
      <c r="V580" s="4">
        <v>3932433</v>
      </c>
      <c r="W580">
        <f t="shared" si="846"/>
        <v>7244</v>
      </c>
      <c r="X580">
        <f t="shared" si="847"/>
        <v>-142</v>
      </c>
      <c r="Y580" s="20">
        <f t="shared" si="848"/>
        <v>989540.26170105685</v>
      </c>
      <c r="Z580" s="4">
        <v>3460144</v>
      </c>
      <c r="AA580">
        <f t="shared" si="849"/>
        <v>7049</v>
      </c>
      <c r="AB580" s="17">
        <f t="shared" si="850"/>
        <v>0.87989903451629059</v>
      </c>
      <c r="AC580" s="16">
        <f t="shared" si="851"/>
        <v>-117</v>
      </c>
      <c r="AD580">
        <f t="shared" si="852"/>
        <v>472289</v>
      </c>
      <c r="AE580">
        <f t="shared" si="853"/>
        <v>195</v>
      </c>
      <c r="AF580" s="17">
        <f t="shared" si="854"/>
        <v>0.12010096548370945</v>
      </c>
      <c r="AG580" s="16">
        <f t="shared" si="855"/>
        <v>-25</v>
      </c>
      <c r="AH580" s="20">
        <f t="shared" si="856"/>
        <v>2.691882937603534E-2</v>
      </c>
      <c r="AI580" s="20">
        <f t="shared" si="857"/>
        <v>118844.74081529945</v>
      </c>
      <c r="AJ580" s="4">
        <v>2390</v>
      </c>
      <c r="AK580">
        <f t="shared" si="858"/>
        <v>-73</v>
      </c>
      <c r="AL580">
        <f t="shared" si="859"/>
        <v>-2.9638652050345105E-2</v>
      </c>
      <c r="AM580" s="20">
        <f t="shared" si="860"/>
        <v>601.40915953699039</v>
      </c>
      <c r="AN580" s="20">
        <f t="shared" si="861"/>
        <v>5.0987754405427315E-3</v>
      </c>
      <c r="AO580" s="4">
        <v>105</v>
      </c>
      <c r="AP580">
        <f t="shared" si="830"/>
        <v>8</v>
      </c>
      <c r="AQ580">
        <f t="shared" si="831"/>
        <v>8.247422680412364E-2</v>
      </c>
      <c r="AR580" s="20">
        <f t="shared" si="862"/>
        <v>26.421741318570707</v>
      </c>
      <c r="AS580" s="4">
        <v>179</v>
      </c>
      <c r="AT580">
        <f t="shared" si="863"/>
        <v>0</v>
      </c>
      <c r="AU580">
        <f t="shared" si="864"/>
        <v>0</v>
      </c>
      <c r="AV580" s="20">
        <f t="shared" si="865"/>
        <v>45.042778057372921</v>
      </c>
      <c r="AW580" s="30">
        <f t="shared" si="866"/>
        <v>3.8187481332935101E-4</v>
      </c>
      <c r="AX580" s="4">
        <v>43</v>
      </c>
      <c r="AY580">
        <f t="shared" si="867"/>
        <v>1</v>
      </c>
      <c r="AZ580">
        <f t="shared" si="868"/>
        <v>2.3809523809523725E-2</v>
      </c>
      <c r="BA580" s="20">
        <f t="shared" si="869"/>
        <v>10.820332159033718</v>
      </c>
      <c r="BB580" s="30">
        <f t="shared" si="870"/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 t="shared" si="871"/>
        <v>-64</v>
      </c>
      <c r="BE580" s="30">
        <f t="shared" si="872"/>
        <v>-2.3013304566702586E-2</v>
      </c>
      <c r="BF580" s="20">
        <f t="shared" si="873"/>
        <v>683.69401107196779</v>
      </c>
      <c r="BG580" s="20">
        <f t="shared" si="874"/>
        <v>5.7963903229935575E-3</v>
      </c>
      <c r="BH580" s="26">
        <v>86746</v>
      </c>
      <c r="BI580">
        <f t="shared" si="836"/>
        <v>47</v>
      </c>
      <c r="BJ580" s="4">
        <v>177126</v>
      </c>
      <c r="BK580">
        <f t="shared" si="837"/>
        <v>72</v>
      </c>
      <c r="BL580" s="4">
        <v>131728</v>
      </c>
      <c r="BM580">
        <f t="shared" si="875"/>
        <v>50</v>
      </c>
      <c r="BN580" s="4">
        <v>51312</v>
      </c>
      <c r="BO580">
        <f t="shared" si="876"/>
        <v>23</v>
      </c>
      <c r="BP580" s="4">
        <v>21828</v>
      </c>
      <c r="BQ580">
        <f t="shared" si="877"/>
        <v>3</v>
      </c>
      <c r="BR580" s="8">
        <v>34</v>
      </c>
      <c r="BS580" s="15">
        <f t="shared" si="878"/>
        <v>0</v>
      </c>
      <c r="BT580" s="8">
        <v>332</v>
      </c>
      <c r="BU580" s="15">
        <f t="shared" si="879"/>
        <v>0</v>
      </c>
      <c r="BV580" s="8">
        <v>1531</v>
      </c>
      <c r="BW580" s="15">
        <f t="shared" si="880"/>
        <v>0</v>
      </c>
      <c r="BX580" s="8">
        <v>3428</v>
      </c>
      <c r="BY580" s="15">
        <f t="shared" si="881"/>
        <v>1</v>
      </c>
      <c r="BZ580" s="13">
        <v>1935</v>
      </c>
      <c r="CA580" s="16">
        <f t="shared" si="882"/>
        <v>0</v>
      </c>
    </row>
    <row r="581" spans="1:79" x14ac:dyDescent="0.2">
      <c r="A581" s="1">
        <v>44478</v>
      </c>
      <c r="B581">
        <v>44479</v>
      </c>
      <c r="C581" s="4">
        <v>468963</v>
      </c>
      <c r="D581">
        <f t="shared" si="889"/>
        <v>223</v>
      </c>
      <c r="E581" s="4">
        <v>7264</v>
      </c>
      <c r="F581">
        <f t="shared" si="834"/>
        <v>4</v>
      </c>
      <c r="G581" s="4">
        <v>459011</v>
      </c>
      <c r="H581">
        <f t="shared" si="835"/>
        <v>248</v>
      </c>
      <c r="I581">
        <f t="shared" si="887"/>
        <v>2688</v>
      </c>
      <c r="J581">
        <f t="shared" si="886"/>
        <v>-29</v>
      </c>
      <c r="K581">
        <f t="shared" si="883"/>
        <v>1.5489494906847662E-2</v>
      </c>
      <c r="L581">
        <f t="shared" si="838"/>
        <v>0.97877870962101488</v>
      </c>
      <c r="M581">
        <f t="shared" si="839"/>
        <v>5.7317954721374607E-3</v>
      </c>
      <c r="N581">
        <f t="shared" si="840"/>
        <v>4.7551725829116581E-4</v>
      </c>
      <c r="O581">
        <f t="shared" si="884"/>
        <v>5.506607929515419E-4</v>
      </c>
      <c r="P581">
        <f t="shared" si="841"/>
        <v>5.4029206271745118E-4</v>
      </c>
      <c r="Q581">
        <f t="shared" si="842"/>
        <v>-1.0788690476190476E-2</v>
      </c>
      <c r="R581">
        <f t="shared" si="843"/>
        <v>118007.80070457976</v>
      </c>
      <c r="S581">
        <f t="shared" si="885"/>
        <v>1827.8812279818821</v>
      </c>
      <c r="T581">
        <f t="shared" si="844"/>
        <v>115503.52289884246</v>
      </c>
      <c r="U581">
        <f t="shared" si="845"/>
        <v>676.39657775541014</v>
      </c>
      <c r="V581" s="4">
        <v>3938786</v>
      </c>
      <c r="W581">
        <f t="shared" si="846"/>
        <v>6353</v>
      </c>
      <c r="X581">
        <f t="shared" si="847"/>
        <v>-891</v>
      </c>
      <c r="Y581" s="20">
        <f t="shared" si="848"/>
        <v>991138.9028686462</v>
      </c>
      <c r="Z581" s="4">
        <v>3466274</v>
      </c>
      <c r="AA581">
        <f t="shared" si="849"/>
        <v>6130</v>
      </c>
      <c r="AB581" s="17">
        <f t="shared" si="850"/>
        <v>0.88003613296076511</v>
      </c>
      <c r="AC581" s="16">
        <f t="shared" si="851"/>
        <v>-919</v>
      </c>
      <c r="AD581">
        <f t="shared" si="852"/>
        <v>472512</v>
      </c>
      <c r="AE581">
        <f t="shared" si="853"/>
        <v>223</v>
      </c>
      <c r="AF581" s="17">
        <f t="shared" si="854"/>
        <v>0.11996386703923494</v>
      </c>
      <c r="AG581" s="16">
        <f t="shared" si="855"/>
        <v>28</v>
      </c>
      <c r="AH581" s="20">
        <f t="shared" si="856"/>
        <v>3.5101526837714468E-2</v>
      </c>
      <c r="AI581" s="20">
        <f t="shared" si="857"/>
        <v>118900.85556114746</v>
      </c>
      <c r="AJ581" s="4">
        <v>2360</v>
      </c>
      <c r="AK581">
        <f t="shared" si="858"/>
        <v>-30</v>
      </c>
      <c r="AL581">
        <f t="shared" si="859"/>
        <v>-1.2552301255230103E-2</v>
      </c>
      <c r="AM581" s="20">
        <f t="shared" si="860"/>
        <v>593.86009058882735</v>
      </c>
      <c r="AN581" s="20">
        <f t="shared" si="861"/>
        <v>5.0323799532159255E-3</v>
      </c>
      <c r="AO581" s="4">
        <v>105</v>
      </c>
      <c r="AP581">
        <f t="shared" si="830"/>
        <v>0</v>
      </c>
      <c r="AQ581">
        <f t="shared" si="831"/>
        <v>0</v>
      </c>
      <c r="AR581" s="20">
        <f t="shared" si="862"/>
        <v>26.421741318570707</v>
      </c>
      <c r="AS581" s="4">
        <v>179</v>
      </c>
      <c r="AT581">
        <f t="shared" si="863"/>
        <v>0</v>
      </c>
      <c r="AU581">
        <f t="shared" si="864"/>
        <v>0</v>
      </c>
      <c r="AV581" s="20">
        <f t="shared" si="865"/>
        <v>45.042778057372921</v>
      </c>
      <c r="AW581" s="30">
        <f t="shared" si="866"/>
        <v>3.8169322526510622E-4</v>
      </c>
      <c r="AX581" s="4">
        <v>44</v>
      </c>
      <c r="AY581">
        <f t="shared" si="867"/>
        <v>1</v>
      </c>
      <c r="AZ581">
        <f t="shared" si="868"/>
        <v>2.3255813953488413E-2</v>
      </c>
      <c r="BA581" s="20">
        <f t="shared" si="869"/>
        <v>11.071967790639153</v>
      </c>
      <c r="BB581" s="30">
        <f t="shared" si="870"/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 t="shared" si="871"/>
        <v>-29</v>
      </c>
      <c r="BE581" s="30">
        <f t="shared" si="872"/>
        <v>-1.0673536989326493E-2</v>
      </c>
      <c r="BF581" s="20">
        <f t="shared" si="873"/>
        <v>676.39657775541014</v>
      </c>
      <c r="BG581" s="20">
        <f t="shared" si="874"/>
        <v>5.7317954721374607E-3</v>
      </c>
      <c r="BH581" s="26">
        <v>86805</v>
      </c>
      <c r="BI581">
        <f t="shared" si="836"/>
        <v>59</v>
      </c>
      <c r="BJ581" s="4">
        <v>177194</v>
      </c>
      <c r="BK581">
        <f t="shared" si="837"/>
        <v>68</v>
      </c>
      <c r="BL581" s="4">
        <v>131788</v>
      </c>
      <c r="BM581">
        <f t="shared" si="875"/>
        <v>60</v>
      </c>
      <c r="BN581" s="4">
        <v>51340</v>
      </c>
      <c r="BO581">
        <f t="shared" si="876"/>
        <v>28</v>
      </c>
      <c r="BP581" s="4">
        <v>21836</v>
      </c>
      <c r="BQ581">
        <f t="shared" si="877"/>
        <v>8</v>
      </c>
      <c r="BR581" s="8">
        <v>34</v>
      </c>
      <c r="BS581" s="15">
        <f t="shared" si="878"/>
        <v>0</v>
      </c>
      <c r="BT581" s="8">
        <v>333</v>
      </c>
      <c r="BU581" s="15">
        <f t="shared" si="879"/>
        <v>1</v>
      </c>
      <c r="BV581" s="8">
        <v>1531</v>
      </c>
      <c r="BW581" s="15">
        <f t="shared" si="880"/>
        <v>0</v>
      </c>
      <c r="BX581" s="8">
        <v>3430</v>
      </c>
      <c r="BY581" s="15">
        <f t="shared" si="881"/>
        <v>2</v>
      </c>
      <c r="BZ581" s="13">
        <v>1936</v>
      </c>
      <c r="CA581" s="16">
        <f t="shared" si="882"/>
        <v>1</v>
      </c>
    </row>
    <row r="582" spans="1:79" x14ac:dyDescent="0.2">
      <c r="A582" s="1">
        <v>44479</v>
      </c>
      <c r="B582">
        <v>44480</v>
      </c>
      <c r="C582" s="4">
        <v>469082</v>
      </c>
      <c r="D582">
        <f t="shared" si="889"/>
        <v>119</v>
      </c>
      <c r="E582" s="4">
        <v>7267</v>
      </c>
      <c r="F582">
        <f t="shared" si="834"/>
        <v>3</v>
      </c>
      <c r="G582" s="4">
        <v>459210</v>
      </c>
      <c r="H582">
        <f t="shared" si="835"/>
        <v>199</v>
      </c>
      <c r="I582">
        <f t="shared" si="887"/>
        <v>2605</v>
      </c>
      <c r="J582">
        <f t="shared" si="886"/>
        <v>-83</v>
      </c>
      <c r="K582">
        <f t="shared" si="883"/>
        <v>1.549196089383093E-2</v>
      </c>
      <c r="L582">
        <f t="shared" si="838"/>
        <v>0.97895463906097446</v>
      </c>
      <c r="M582">
        <f t="shared" si="839"/>
        <v>5.553400045194657E-3</v>
      </c>
      <c r="N582">
        <f t="shared" si="840"/>
        <v>2.5368698862885379E-4</v>
      </c>
      <c r="O582">
        <f t="shared" si="884"/>
        <v>4.1282509976606576E-4</v>
      </c>
      <c r="P582">
        <f t="shared" si="841"/>
        <v>4.3335293220966441E-4</v>
      </c>
      <c r="Q582">
        <f t="shared" si="842"/>
        <v>-3.1861804222648754E-2</v>
      </c>
      <c r="R582">
        <f t="shared" si="843"/>
        <v>118037.7453447408</v>
      </c>
      <c r="S582">
        <f t="shared" si="885"/>
        <v>1828.6361348766984</v>
      </c>
      <c r="T582">
        <f t="shared" si="844"/>
        <v>115553.59838953195</v>
      </c>
      <c r="U582">
        <f t="shared" si="845"/>
        <v>655.51082033215903</v>
      </c>
      <c r="V582" s="4">
        <v>3942889</v>
      </c>
      <c r="W582">
        <f t="shared" si="846"/>
        <v>4103</v>
      </c>
      <c r="X582">
        <f t="shared" si="847"/>
        <v>-2250</v>
      </c>
      <c r="Y582" s="20">
        <f t="shared" si="848"/>
        <v>992171.36386512325</v>
      </c>
      <c r="Z582" s="4">
        <v>3470258</v>
      </c>
      <c r="AA582">
        <f t="shared" si="849"/>
        <v>3984</v>
      </c>
      <c r="AB582" s="17">
        <f t="shared" si="850"/>
        <v>0.88013078734907324</v>
      </c>
      <c r="AC582" s="16">
        <f t="shared" si="851"/>
        <v>-2146</v>
      </c>
      <c r="AD582">
        <f t="shared" si="852"/>
        <v>472631</v>
      </c>
      <c r="AE582">
        <f t="shared" si="853"/>
        <v>119</v>
      </c>
      <c r="AF582" s="17">
        <f t="shared" si="854"/>
        <v>0.11986921265092677</v>
      </c>
      <c r="AG582" s="16">
        <f t="shared" si="855"/>
        <v>-104</v>
      </c>
      <c r="AH582" s="20">
        <f t="shared" si="856"/>
        <v>2.9003168413356081E-2</v>
      </c>
      <c r="AI582" s="20">
        <f t="shared" si="857"/>
        <v>118930.80020130851</v>
      </c>
      <c r="AJ582" s="4">
        <v>2283</v>
      </c>
      <c r="AK582">
        <f t="shared" si="858"/>
        <v>-77</v>
      </c>
      <c r="AL582">
        <f t="shared" si="859"/>
        <v>-3.2627118644067754E-2</v>
      </c>
      <c r="AM582" s="20">
        <f t="shared" si="860"/>
        <v>574.48414695520887</v>
      </c>
      <c r="AN582" s="20">
        <f t="shared" si="861"/>
        <v>4.866952899493052E-3</v>
      </c>
      <c r="AO582" s="4">
        <v>106</v>
      </c>
      <c r="AP582">
        <f t="shared" si="830"/>
        <v>1</v>
      </c>
      <c r="AQ582">
        <f t="shared" si="831"/>
        <v>9.52380952380949E-3</v>
      </c>
      <c r="AR582" s="20">
        <f t="shared" si="862"/>
        <v>26.673376950176145</v>
      </c>
      <c r="AS582" s="4">
        <v>174</v>
      </c>
      <c r="AT582">
        <f t="shared" si="863"/>
        <v>-5</v>
      </c>
      <c r="AU582">
        <f t="shared" si="864"/>
        <v>-2.7932960893854775E-2</v>
      </c>
      <c r="AV582" s="20">
        <f t="shared" si="865"/>
        <v>43.784599899345743</v>
      </c>
      <c r="AW582" s="30">
        <f t="shared" si="866"/>
        <v>3.7093727749092911E-4</v>
      </c>
      <c r="AX582" s="4">
        <v>42</v>
      </c>
      <c r="AY582">
        <f t="shared" si="867"/>
        <v>-2</v>
      </c>
      <c r="AZ582">
        <f t="shared" si="868"/>
        <v>-4.5454545454545414E-2</v>
      </c>
      <c r="BA582" s="20">
        <f t="shared" si="869"/>
        <v>10.568696527428283</v>
      </c>
      <c r="BB582" s="30">
        <f t="shared" si="870"/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 t="shared" si="871"/>
        <v>-83</v>
      </c>
      <c r="BE582" s="30">
        <f t="shared" si="872"/>
        <v>-3.0877976190476164E-2</v>
      </c>
      <c r="BF582" s="20">
        <f t="shared" si="873"/>
        <v>655.51082033215903</v>
      </c>
      <c r="BG582" s="20">
        <f t="shared" si="874"/>
        <v>5.553400045194657E-3</v>
      </c>
      <c r="BH582" s="26">
        <v>86830</v>
      </c>
      <c r="BI582">
        <f t="shared" si="836"/>
        <v>25</v>
      </c>
      <c r="BJ582" s="4">
        <v>177238</v>
      </c>
      <c r="BK582">
        <f t="shared" si="837"/>
        <v>44</v>
      </c>
      <c r="BL582" s="4">
        <v>131814</v>
      </c>
      <c r="BM582">
        <f t="shared" si="875"/>
        <v>26</v>
      </c>
      <c r="BN582" s="4">
        <v>51357</v>
      </c>
      <c r="BO582">
        <f t="shared" si="876"/>
        <v>17</v>
      </c>
      <c r="BP582" s="4">
        <v>21843</v>
      </c>
      <c r="BQ582">
        <f t="shared" si="877"/>
        <v>7</v>
      </c>
      <c r="BR582" s="8">
        <v>34</v>
      </c>
      <c r="BS582" s="15">
        <f t="shared" si="878"/>
        <v>0</v>
      </c>
      <c r="BT582" s="8">
        <v>333</v>
      </c>
      <c r="BU582" s="15">
        <f t="shared" si="879"/>
        <v>0</v>
      </c>
      <c r="BV582" s="8">
        <v>1531</v>
      </c>
      <c r="BW582" s="15">
        <f t="shared" si="880"/>
        <v>0</v>
      </c>
      <c r="BX582" s="8">
        <v>3433</v>
      </c>
      <c r="BY582" s="15">
        <f t="shared" si="881"/>
        <v>3</v>
      </c>
      <c r="BZ582" s="13">
        <v>1936</v>
      </c>
      <c r="CA582" s="16">
        <f t="shared" si="882"/>
        <v>0</v>
      </c>
    </row>
    <row r="583" spans="1:79" x14ac:dyDescent="0.2">
      <c r="A583" s="1">
        <v>44480</v>
      </c>
      <c r="B583">
        <v>44481</v>
      </c>
      <c r="C583" s="4">
        <v>469190</v>
      </c>
      <c r="D583">
        <f t="shared" si="889"/>
        <v>108</v>
      </c>
      <c r="E583" s="4">
        <v>7271</v>
      </c>
      <c r="F583">
        <f t="shared" si="834"/>
        <v>4</v>
      </c>
      <c r="G583" s="4">
        <v>459210</v>
      </c>
      <c r="H583">
        <f t="shared" si="835"/>
        <v>0</v>
      </c>
      <c r="I583">
        <f t="shared" si="887"/>
        <v>2709</v>
      </c>
      <c r="J583">
        <f t="shared" si="886"/>
        <v>104</v>
      </c>
      <c r="K583">
        <f t="shared" si="883"/>
        <v>1.5496920224216202E-2</v>
      </c>
      <c r="L583">
        <f t="shared" si="838"/>
        <v>0.97872929943093412</v>
      </c>
      <c r="M583">
        <f t="shared" si="839"/>
        <v>5.7737803448496341E-3</v>
      </c>
      <c r="N583">
        <f t="shared" si="840"/>
        <v>2.3018393401393891E-4</v>
      </c>
      <c r="O583">
        <f t="shared" si="884"/>
        <v>5.5013065603080728E-4</v>
      </c>
      <c r="P583">
        <f t="shared" si="841"/>
        <v>0</v>
      </c>
      <c r="Q583">
        <f t="shared" si="842"/>
        <v>3.8390550018456995E-2</v>
      </c>
      <c r="R583">
        <f t="shared" si="843"/>
        <v>118064.9219929542</v>
      </c>
      <c r="S583">
        <f t="shared" si="885"/>
        <v>1829.6426774031202</v>
      </c>
      <c r="T583">
        <f t="shared" si="844"/>
        <v>115553.59838953195</v>
      </c>
      <c r="U583">
        <f t="shared" si="845"/>
        <v>681.68092601912429</v>
      </c>
      <c r="V583" s="4">
        <v>3946061</v>
      </c>
      <c r="W583">
        <f t="shared" si="846"/>
        <v>3172</v>
      </c>
      <c r="X583">
        <f t="shared" si="847"/>
        <v>-931</v>
      </c>
      <c r="Y583" s="20">
        <f t="shared" si="848"/>
        <v>992969.55208857567</v>
      </c>
      <c r="Z583" s="4">
        <v>3473322</v>
      </c>
      <c r="AA583">
        <f t="shared" si="849"/>
        <v>3064</v>
      </c>
      <c r="AB583" s="17">
        <f t="shared" si="850"/>
        <v>0.88019977390111304</v>
      </c>
      <c r="AC583" s="16">
        <f t="shared" si="851"/>
        <v>-920</v>
      </c>
      <c r="AD583">
        <f t="shared" si="852"/>
        <v>472739</v>
      </c>
      <c r="AE583">
        <f t="shared" si="853"/>
        <v>108</v>
      </c>
      <c r="AF583" s="17">
        <f t="shared" si="854"/>
        <v>0.11980022609888696</v>
      </c>
      <c r="AG583" s="16">
        <f t="shared" si="855"/>
        <v>-11</v>
      </c>
      <c r="AH583" s="20">
        <f t="shared" si="856"/>
        <v>3.4047919293820936E-2</v>
      </c>
      <c r="AI583" s="20">
        <f t="shared" si="857"/>
        <v>118957.97684952189</v>
      </c>
      <c r="AJ583" s="4">
        <v>2253</v>
      </c>
      <c r="AK583">
        <f t="shared" si="858"/>
        <v>-30</v>
      </c>
      <c r="AL583">
        <f t="shared" si="859"/>
        <v>-1.3140604467805517E-2</v>
      </c>
      <c r="AM583" s="20">
        <f t="shared" si="860"/>
        <v>566.93507800704572</v>
      </c>
      <c r="AN583" s="20">
        <f t="shared" si="861"/>
        <v>4.8018926234574483E-3</v>
      </c>
      <c r="AO583" s="4">
        <v>105</v>
      </c>
      <c r="AP583">
        <f t="shared" si="830"/>
        <v>-1</v>
      </c>
      <c r="AQ583">
        <f t="shared" si="831"/>
        <v>-9.4339622641509413E-3</v>
      </c>
      <c r="AR583" s="20">
        <f t="shared" si="862"/>
        <v>26.421741318570707</v>
      </c>
      <c r="AS583" s="4">
        <v>170</v>
      </c>
      <c r="AT583">
        <f t="shared" si="863"/>
        <v>-4</v>
      </c>
      <c r="AU583">
        <f t="shared" si="864"/>
        <v>-2.2988505747126409E-2</v>
      </c>
      <c r="AV583" s="20">
        <f t="shared" si="865"/>
        <v>42.778057372924003</v>
      </c>
      <c r="AW583" s="30">
        <f t="shared" si="866"/>
        <v>3.6232656279971867E-4</v>
      </c>
      <c r="AX583" s="4">
        <v>44</v>
      </c>
      <c r="AY583">
        <f t="shared" si="867"/>
        <v>2</v>
      </c>
      <c r="AZ583">
        <f t="shared" si="868"/>
        <v>4.7619047619047672E-2</v>
      </c>
      <c r="BA583" s="20">
        <f t="shared" si="869"/>
        <v>11.071967790639153</v>
      </c>
      <c r="BB583" s="30">
        <f t="shared" si="870"/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 t="shared" si="871"/>
        <v>-33</v>
      </c>
      <c r="BE583" s="30">
        <f t="shared" si="872"/>
        <v>-1.2667946257197693E-2</v>
      </c>
      <c r="BF583" s="20">
        <f t="shared" si="873"/>
        <v>647.20684448917962</v>
      </c>
      <c r="BG583" s="20">
        <f t="shared" si="874"/>
        <v>5.4817877618875081E-3</v>
      </c>
      <c r="BH583" s="26">
        <v>86847</v>
      </c>
      <c r="BI583">
        <f t="shared" si="836"/>
        <v>17</v>
      </c>
      <c r="BJ583" s="4">
        <v>177276</v>
      </c>
      <c r="BK583">
        <f t="shared" si="837"/>
        <v>38</v>
      </c>
      <c r="BL583" s="4">
        <v>131849</v>
      </c>
      <c r="BM583">
        <f t="shared" si="875"/>
        <v>35</v>
      </c>
      <c r="BN583" s="4">
        <v>51369</v>
      </c>
      <c r="BO583">
        <f t="shared" si="876"/>
        <v>12</v>
      </c>
      <c r="BP583" s="4">
        <v>21849</v>
      </c>
      <c r="BQ583">
        <f t="shared" si="877"/>
        <v>6</v>
      </c>
      <c r="BR583" s="8">
        <v>34</v>
      </c>
      <c r="BS583" s="15">
        <f t="shared" si="878"/>
        <v>0</v>
      </c>
      <c r="BT583" s="8">
        <v>333</v>
      </c>
      <c r="BU583" s="15">
        <f t="shared" si="879"/>
        <v>0</v>
      </c>
      <c r="BV583" s="8">
        <v>1532</v>
      </c>
      <c r="BW583" s="15">
        <f t="shared" si="880"/>
        <v>1</v>
      </c>
      <c r="BX583" s="8">
        <v>3434</v>
      </c>
      <c r="BY583" s="15">
        <f t="shared" si="881"/>
        <v>1</v>
      </c>
      <c r="BZ583" s="13">
        <v>1938</v>
      </c>
      <c r="CA583" s="16">
        <f t="shared" si="882"/>
        <v>2</v>
      </c>
    </row>
    <row r="584" spans="1:79" x14ac:dyDescent="0.2">
      <c r="A584" s="1">
        <v>44481</v>
      </c>
      <c r="B584">
        <v>44482</v>
      </c>
      <c r="C584" s="4">
        <v>469440</v>
      </c>
      <c r="D584">
        <f t="shared" si="889"/>
        <v>250</v>
      </c>
      <c r="E584" s="4">
        <v>7275</v>
      </c>
      <c r="F584">
        <f t="shared" si="834"/>
        <v>4</v>
      </c>
      <c r="G584" s="4">
        <v>459657</v>
      </c>
      <c r="H584">
        <f t="shared" si="835"/>
        <v>447</v>
      </c>
      <c r="I584">
        <f t="shared" si="887"/>
        <v>2508</v>
      </c>
      <c r="J584">
        <f t="shared" si="886"/>
        <v>-201</v>
      </c>
      <c r="K584">
        <f t="shared" si="883"/>
        <v>1.5497188139059304E-2</v>
      </c>
      <c r="L584">
        <f t="shared" si="838"/>
        <v>0.97916027607361966</v>
      </c>
      <c r="M584">
        <f t="shared" si="839"/>
        <v>5.3425357873210632E-3</v>
      </c>
      <c r="N584">
        <f t="shared" si="840"/>
        <v>5.3254942058623045E-4</v>
      </c>
      <c r="O584">
        <f t="shared" si="884"/>
        <v>5.4982817869415803E-4</v>
      </c>
      <c r="P584">
        <f t="shared" si="841"/>
        <v>9.7246425051723351E-4</v>
      </c>
      <c r="Q584">
        <f t="shared" si="842"/>
        <v>-8.0143540669856461E-2</v>
      </c>
      <c r="R584">
        <f t="shared" si="843"/>
        <v>118127.83090085555</v>
      </c>
      <c r="S584">
        <f t="shared" si="885"/>
        <v>1830.6492199295419</v>
      </c>
      <c r="T584">
        <f t="shared" si="844"/>
        <v>115666.07951685958</v>
      </c>
      <c r="U584">
        <f t="shared" si="845"/>
        <v>631.10216406643178</v>
      </c>
      <c r="V584" s="4">
        <v>3953247</v>
      </c>
      <c r="W584">
        <f t="shared" si="846"/>
        <v>7186</v>
      </c>
      <c r="X584">
        <f t="shared" si="847"/>
        <v>4014</v>
      </c>
      <c r="Y584" s="20">
        <f t="shared" si="848"/>
        <v>994777.80573729239</v>
      </c>
      <c r="Z584" s="4">
        <v>3480258</v>
      </c>
      <c r="AA584">
        <f t="shared" si="849"/>
        <v>6936</v>
      </c>
      <c r="AB584" s="17">
        <f t="shared" si="850"/>
        <v>0.8803543011605397</v>
      </c>
      <c r="AC584" s="16">
        <f t="shared" si="851"/>
        <v>3872</v>
      </c>
      <c r="AD584">
        <f t="shared" si="852"/>
        <v>472989</v>
      </c>
      <c r="AE584">
        <f t="shared" si="853"/>
        <v>250</v>
      </c>
      <c r="AF584" s="17">
        <f t="shared" si="854"/>
        <v>0.11964569883946032</v>
      </c>
      <c r="AG584" s="16">
        <f t="shared" si="855"/>
        <v>142</v>
      </c>
      <c r="AH584" s="20">
        <f t="shared" si="856"/>
        <v>3.4789869190091846E-2</v>
      </c>
      <c r="AI584" s="20">
        <f t="shared" si="857"/>
        <v>119020.88575742324</v>
      </c>
      <c r="AJ584" s="4">
        <v>2194</v>
      </c>
      <c r="AK584">
        <f t="shared" si="858"/>
        <v>-59</v>
      </c>
      <c r="AL584">
        <f t="shared" si="859"/>
        <v>-2.6187305814469597E-2</v>
      </c>
      <c r="AM584" s="20">
        <f t="shared" si="860"/>
        <v>552.08857574232513</v>
      </c>
      <c r="AN584" s="20">
        <f t="shared" si="861"/>
        <v>4.6736537150647581E-3</v>
      </c>
      <c r="AO584" s="4">
        <v>102</v>
      </c>
      <c r="AP584">
        <f t="shared" si="830"/>
        <v>-3</v>
      </c>
      <c r="AQ584">
        <f t="shared" si="831"/>
        <v>-2.8571428571428581E-2</v>
      </c>
      <c r="AR584" s="20">
        <f t="shared" si="862"/>
        <v>25.666834423754402</v>
      </c>
      <c r="AS584" s="4">
        <v>166</v>
      </c>
      <c r="AT584">
        <f t="shared" si="863"/>
        <v>-4</v>
      </c>
      <c r="AU584">
        <f t="shared" si="864"/>
        <v>-2.352941176470591E-2</v>
      </c>
      <c r="AV584" s="20">
        <f t="shared" si="865"/>
        <v>41.771514846502264</v>
      </c>
      <c r="AW584" s="30">
        <f t="shared" si="866"/>
        <v>3.53612815269257E-4</v>
      </c>
      <c r="AX584" s="4">
        <v>46</v>
      </c>
      <c r="AY584">
        <f t="shared" si="867"/>
        <v>2</v>
      </c>
      <c r="AZ584">
        <f t="shared" si="868"/>
        <v>4.5454545454545414E-2</v>
      </c>
      <c r="BA584" s="20">
        <f t="shared" si="869"/>
        <v>11.575239053850025</v>
      </c>
      <c r="BB584" s="30">
        <f t="shared" si="870"/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 t="shared" si="871"/>
        <v>-64</v>
      </c>
      <c r="BE584" s="30">
        <f t="shared" si="872"/>
        <v>-2.4883359253499271E-2</v>
      </c>
      <c r="BF584" s="20">
        <f t="shared" si="873"/>
        <v>631.10216406643178</v>
      </c>
      <c r="BG584" s="20">
        <f t="shared" si="874"/>
        <v>5.3425357873210632E-3</v>
      </c>
      <c r="BH584" s="26">
        <v>86886</v>
      </c>
      <c r="BI584">
        <f t="shared" si="836"/>
        <v>39</v>
      </c>
      <c r="BJ584" s="4">
        <v>177378</v>
      </c>
      <c r="BK584">
        <f t="shared" si="837"/>
        <v>102</v>
      </c>
      <c r="BL584" s="4">
        <v>131918</v>
      </c>
      <c r="BM584">
        <f t="shared" si="875"/>
        <v>69</v>
      </c>
      <c r="BN584" s="4">
        <v>51401</v>
      </c>
      <c r="BO584">
        <f t="shared" si="876"/>
        <v>32</v>
      </c>
      <c r="BP584" s="4">
        <v>21857</v>
      </c>
      <c r="BQ584">
        <f t="shared" si="877"/>
        <v>8</v>
      </c>
      <c r="BR584" s="8">
        <v>34</v>
      </c>
      <c r="BS584" s="15">
        <f t="shared" si="878"/>
        <v>0</v>
      </c>
      <c r="BT584" s="8">
        <v>333</v>
      </c>
      <c r="BU584" s="15">
        <f t="shared" si="879"/>
        <v>0</v>
      </c>
      <c r="BV584" s="8">
        <v>1532</v>
      </c>
      <c r="BW584" s="15">
        <f t="shared" si="880"/>
        <v>0</v>
      </c>
      <c r="BX584" s="8">
        <v>3435</v>
      </c>
      <c r="BY584" s="15">
        <f t="shared" si="881"/>
        <v>1</v>
      </c>
      <c r="BZ584" s="13">
        <v>1941</v>
      </c>
      <c r="CA584" s="16">
        <f t="shared" si="882"/>
        <v>3</v>
      </c>
    </row>
    <row r="585" spans="1:79" x14ac:dyDescent="0.2">
      <c r="A585" s="1">
        <v>44482</v>
      </c>
      <c r="B585">
        <v>44483</v>
      </c>
      <c r="C585" s="4">
        <v>469569</v>
      </c>
      <c r="D585">
        <f t="shared" si="889"/>
        <v>129</v>
      </c>
      <c r="E585" s="4">
        <v>7275</v>
      </c>
      <c r="F585">
        <f t="shared" si="834"/>
        <v>0</v>
      </c>
      <c r="G585" s="4">
        <v>459851</v>
      </c>
      <c r="H585">
        <f t="shared" si="835"/>
        <v>194</v>
      </c>
      <c r="I585">
        <f t="shared" si="887"/>
        <v>2443</v>
      </c>
      <c r="J585">
        <f t="shared" si="886"/>
        <v>-65</v>
      </c>
      <c r="K585">
        <f t="shared" si="883"/>
        <v>1.549293075139117E-2</v>
      </c>
      <c r="L585">
        <f t="shared" si="838"/>
        <v>0.97930442597360556</v>
      </c>
      <c r="M585">
        <f t="shared" si="839"/>
        <v>5.2026432750032475E-3</v>
      </c>
      <c r="N585">
        <f t="shared" si="840"/>
        <v>2.7472000919992587E-4</v>
      </c>
      <c r="O585">
        <f t="shared" si="884"/>
        <v>0</v>
      </c>
      <c r="P585">
        <f t="shared" si="841"/>
        <v>4.2187578150313905E-4</v>
      </c>
      <c r="Q585">
        <f t="shared" si="842"/>
        <v>-2.6606631191158411E-2</v>
      </c>
      <c r="R585">
        <f t="shared" si="843"/>
        <v>118160.29189733266</v>
      </c>
      <c r="S585">
        <f t="shared" si="885"/>
        <v>1830.6492199295419</v>
      </c>
      <c r="T585">
        <f t="shared" si="844"/>
        <v>115714.89682939103</v>
      </c>
      <c r="U585">
        <f t="shared" si="845"/>
        <v>614.74584801207845</v>
      </c>
      <c r="V585" s="4">
        <v>3958423</v>
      </c>
      <c r="W585">
        <f t="shared" si="846"/>
        <v>5176</v>
      </c>
      <c r="X585">
        <f t="shared" si="847"/>
        <v>-2010</v>
      </c>
      <c r="Y585" s="20">
        <f t="shared" si="848"/>
        <v>996080.27176648204</v>
      </c>
      <c r="Z585" s="4">
        <v>3485305</v>
      </c>
      <c r="AA585">
        <f t="shared" si="849"/>
        <v>5047</v>
      </c>
      <c r="AB585" s="17">
        <f t="shared" si="850"/>
        <v>0.8804781601157835</v>
      </c>
      <c r="AC585" s="16">
        <f t="shared" si="851"/>
        <v>-1889</v>
      </c>
      <c r="AD585">
        <f t="shared" si="852"/>
        <v>473118</v>
      </c>
      <c r="AE585">
        <f t="shared" si="853"/>
        <v>129</v>
      </c>
      <c r="AF585" s="17">
        <f t="shared" si="854"/>
        <v>0.11952183988421652</v>
      </c>
      <c r="AG585" s="16">
        <f t="shared" si="855"/>
        <v>-121</v>
      </c>
      <c r="AH585" s="20">
        <f t="shared" si="856"/>
        <v>2.4922720247295208E-2</v>
      </c>
      <c r="AI585" s="20">
        <f t="shared" si="857"/>
        <v>119053.34675390035</v>
      </c>
      <c r="AJ585" s="4">
        <v>2126</v>
      </c>
      <c r="AK585">
        <f t="shared" si="858"/>
        <v>-68</v>
      </c>
      <c r="AL585">
        <f t="shared" si="859"/>
        <v>-3.0993618960802216E-2</v>
      </c>
      <c r="AM585" s="20">
        <f t="shared" si="860"/>
        <v>534.97735279315543</v>
      </c>
      <c r="AN585" s="20">
        <f t="shared" si="861"/>
        <v>4.5275561206127319E-3</v>
      </c>
      <c r="AO585" s="4">
        <v>97</v>
      </c>
      <c r="AP585">
        <f t="shared" si="830"/>
        <v>-5</v>
      </c>
      <c r="AQ585">
        <f t="shared" si="831"/>
        <v>-4.9019607843137303E-2</v>
      </c>
      <c r="AR585" s="20">
        <f t="shared" si="862"/>
        <v>24.408656265727227</v>
      </c>
      <c r="AS585" s="4">
        <v>166</v>
      </c>
      <c r="AT585">
        <f t="shared" si="863"/>
        <v>0</v>
      </c>
      <c r="AU585">
        <f t="shared" si="864"/>
        <v>0</v>
      </c>
      <c r="AV585" s="20">
        <f t="shared" si="865"/>
        <v>41.771514846502264</v>
      </c>
      <c r="AW585" s="30">
        <f t="shared" si="866"/>
        <v>3.5351567075339298E-4</v>
      </c>
      <c r="AX585" s="4">
        <v>43</v>
      </c>
      <c r="AY585">
        <f t="shared" si="867"/>
        <v>-3</v>
      </c>
      <c r="AZ585">
        <f t="shared" si="868"/>
        <v>-6.5217391304347783E-2</v>
      </c>
      <c r="BA585" s="20">
        <f t="shared" si="869"/>
        <v>10.820332159033718</v>
      </c>
      <c r="BB585" s="30">
        <f t="shared" si="870"/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 t="shared" si="871"/>
        <v>-76</v>
      </c>
      <c r="BE585" s="30">
        <f t="shared" si="872"/>
        <v>-3.0303030303030276E-2</v>
      </c>
      <c r="BF585" s="20">
        <f t="shared" si="873"/>
        <v>611.97785606441869</v>
      </c>
      <c r="BG585" s="20">
        <f t="shared" si="874"/>
        <v>5.1792175377846491E-3</v>
      </c>
      <c r="BH585" s="26">
        <v>86921</v>
      </c>
      <c r="BI585">
        <f t="shared" si="836"/>
        <v>35</v>
      </c>
      <c r="BJ585" s="4">
        <v>177392</v>
      </c>
      <c r="BK585">
        <f t="shared" si="837"/>
        <v>14</v>
      </c>
      <c r="BL585" s="4">
        <v>131966</v>
      </c>
      <c r="BM585">
        <f t="shared" si="875"/>
        <v>48</v>
      </c>
      <c r="BN585" s="4">
        <v>51428</v>
      </c>
      <c r="BO585">
        <f t="shared" si="876"/>
        <v>27</v>
      </c>
      <c r="BP585" s="4">
        <v>21862</v>
      </c>
      <c r="BQ585">
        <f t="shared" si="877"/>
        <v>5</v>
      </c>
      <c r="BR585" s="8">
        <v>34</v>
      </c>
      <c r="BS585" s="15">
        <f t="shared" si="878"/>
        <v>0</v>
      </c>
      <c r="BT585" s="8">
        <v>333</v>
      </c>
      <c r="BU585" s="15">
        <f t="shared" si="879"/>
        <v>0</v>
      </c>
      <c r="BV585" s="8">
        <v>1533</v>
      </c>
      <c r="BW585" s="15">
        <f t="shared" si="880"/>
        <v>1</v>
      </c>
      <c r="BX585" s="8">
        <v>3439</v>
      </c>
      <c r="BY585" s="15">
        <f t="shared" si="881"/>
        <v>4</v>
      </c>
      <c r="BZ585" s="13">
        <v>1944</v>
      </c>
      <c r="CA585" s="16">
        <f t="shared" si="882"/>
        <v>3</v>
      </c>
    </row>
    <row r="586" spans="1:79" x14ac:dyDescent="0.2">
      <c r="A586" s="1">
        <v>44483</v>
      </c>
      <c r="B586">
        <v>44484</v>
      </c>
      <c r="C586" s="4">
        <v>469796</v>
      </c>
      <c r="D586">
        <f t="shared" si="889"/>
        <v>227</v>
      </c>
      <c r="E586" s="4">
        <v>7284</v>
      </c>
      <c r="F586">
        <f t="shared" si="834"/>
        <v>9</v>
      </c>
      <c r="G586" s="4">
        <v>460072</v>
      </c>
      <c r="H586">
        <f t="shared" si="835"/>
        <v>221</v>
      </c>
      <c r="I586">
        <f t="shared" si="887"/>
        <v>2440</v>
      </c>
      <c r="J586">
        <f t="shared" si="886"/>
        <v>-3</v>
      </c>
      <c r="K586">
        <f t="shared" si="883"/>
        <v>1.5504601997462729E-2</v>
      </c>
      <c r="L586">
        <f t="shared" si="838"/>
        <v>0.9793016543350731</v>
      </c>
      <c r="M586">
        <f t="shared" si="839"/>
        <v>5.1937436674641757E-3</v>
      </c>
      <c r="N586">
        <f t="shared" si="840"/>
        <v>4.8318844775179014E-4</v>
      </c>
      <c r="O586">
        <f t="shared" si="884"/>
        <v>1.2355848434925864E-3</v>
      </c>
      <c r="P586">
        <f t="shared" si="841"/>
        <v>4.8035959588933904E-4</v>
      </c>
      <c r="Q586">
        <f t="shared" si="842"/>
        <v>-1.2295081967213116E-3</v>
      </c>
      <c r="R586">
        <f t="shared" si="843"/>
        <v>118217.41318570709</v>
      </c>
      <c r="S586">
        <f t="shared" si="885"/>
        <v>1832.9139406139909</v>
      </c>
      <c r="T586">
        <f t="shared" si="844"/>
        <v>115770.50830397583</v>
      </c>
      <c r="U586">
        <f t="shared" si="845"/>
        <v>613.9909411172622</v>
      </c>
      <c r="V586" s="4">
        <v>3966816</v>
      </c>
      <c r="W586">
        <f t="shared" si="846"/>
        <v>8393</v>
      </c>
      <c r="X586">
        <f t="shared" si="847"/>
        <v>3217</v>
      </c>
      <c r="Y586" s="20">
        <f t="shared" si="848"/>
        <v>998192.24962254649</v>
      </c>
      <c r="Z586" s="4">
        <v>3493471</v>
      </c>
      <c r="AA586">
        <f t="shared" si="849"/>
        <v>8166</v>
      </c>
      <c r="AB586" s="17">
        <f t="shared" si="850"/>
        <v>0.88067382001080963</v>
      </c>
      <c r="AC586" s="16">
        <f t="shared" si="851"/>
        <v>3119</v>
      </c>
      <c r="AD586">
        <f t="shared" si="852"/>
        <v>473345</v>
      </c>
      <c r="AE586">
        <f t="shared" si="853"/>
        <v>227</v>
      </c>
      <c r="AF586" s="17">
        <f t="shared" si="854"/>
        <v>0.11932617998919032</v>
      </c>
      <c r="AG586" s="16">
        <f t="shared" si="855"/>
        <v>98</v>
      </c>
      <c r="AH586" s="20">
        <f t="shared" si="856"/>
        <v>2.704634814726558E-2</v>
      </c>
      <c r="AI586" s="20">
        <f t="shared" si="857"/>
        <v>119110.46804227478</v>
      </c>
      <c r="AJ586" s="4">
        <v>2120</v>
      </c>
      <c r="AK586">
        <f t="shared" si="858"/>
        <v>-6</v>
      </c>
      <c r="AL586">
        <f t="shared" si="859"/>
        <v>-2.822201317027262E-3</v>
      </c>
      <c r="AM586" s="20">
        <f t="shared" si="860"/>
        <v>533.46753900352292</v>
      </c>
      <c r="AN586" s="20">
        <f t="shared" si="861"/>
        <v>4.5125969569770712E-3</v>
      </c>
      <c r="AO586" s="4">
        <v>108</v>
      </c>
      <c r="AP586">
        <f t="shared" si="830"/>
        <v>11</v>
      </c>
      <c r="AQ586">
        <f t="shared" si="831"/>
        <v>0.11340206185567014</v>
      </c>
      <c r="AR586" s="20">
        <f t="shared" si="862"/>
        <v>27.176648213387015</v>
      </c>
      <c r="AS586" s="4">
        <v>170</v>
      </c>
      <c r="AT586">
        <f t="shared" si="863"/>
        <v>4</v>
      </c>
      <c r="AU586">
        <f t="shared" si="864"/>
        <v>2.4096385542168752E-2</v>
      </c>
      <c r="AV586" s="20">
        <f t="shared" si="865"/>
        <v>42.778057372924003</v>
      </c>
      <c r="AW586" s="30">
        <f t="shared" si="866"/>
        <v>3.6185918994627455E-4</v>
      </c>
      <c r="AX586" s="4">
        <v>42</v>
      </c>
      <c r="AY586">
        <f t="shared" si="867"/>
        <v>-1</v>
      </c>
      <c r="AZ586">
        <f t="shared" si="868"/>
        <v>-2.3255813953488413E-2</v>
      </c>
      <c r="BA586" s="20">
        <f t="shared" si="869"/>
        <v>10.568696527428283</v>
      </c>
      <c r="BB586" s="30">
        <f t="shared" si="870"/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 t="shared" si="871"/>
        <v>8</v>
      </c>
      <c r="BE586" s="30">
        <f t="shared" si="872"/>
        <v>3.2894736842106198E-3</v>
      </c>
      <c r="BF586" s="20">
        <f t="shared" si="873"/>
        <v>613.9909411172622</v>
      </c>
      <c r="BG586" s="20">
        <f t="shared" si="874"/>
        <v>5.1937436674641757E-3</v>
      </c>
      <c r="BH586" s="26">
        <v>86962</v>
      </c>
      <c r="BI586">
        <f t="shared" si="836"/>
        <v>41</v>
      </c>
      <c r="BJ586" s="4">
        <v>177486</v>
      </c>
      <c r="BK586">
        <f t="shared" si="837"/>
        <v>94</v>
      </c>
      <c r="BL586" s="4">
        <v>132033</v>
      </c>
      <c r="BM586">
        <f t="shared" si="875"/>
        <v>67</v>
      </c>
      <c r="BN586" s="4">
        <v>51447</v>
      </c>
      <c r="BO586">
        <f t="shared" si="876"/>
        <v>19</v>
      </c>
      <c r="BP586" s="4">
        <v>21868</v>
      </c>
      <c r="BQ586">
        <f t="shared" si="877"/>
        <v>6</v>
      </c>
      <c r="BR586" s="8">
        <v>34</v>
      </c>
      <c r="BS586" s="15">
        <f t="shared" si="878"/>
        <v>0</v>
      </c>
      <c r="BT586" s="8">
        <v>333</v>
      </c>
      <c r="BU586" s="15">
        <f t="shared" si="879"/>
        <v>0</v>
      </c>
      <c r="BV586" s="8">
        <v>1533</v>
      </c>
      <c r="BW586" s="15">
        <f t="shared" si="880"/>
        <v>0</v>
      </c>
      <c r="BX586" s="8">
        <v>3440</v>
      </c>
      <c r="BY586" s="15">
        <f t="shared" si="881"/>
        <v>1</v>
      </c>
      <c r="BZ586" s="13">
        <v>1944</v>
      </c>
      <c r="CA586" s="16">
        <f t="shared" si="882"/>
        <v>0</v>
      </c>
    </row>
    <row r="587" spans="1:79" x14ac:dyDescent="0.2">
      <c r="A587" s="1">
        <v>44484</v>
      </c>
      <c r="B587">
        <v>44485</v>
      </c>
      <c r="C587" s="4">
        <v>469998</v>
      </c>
      <c r="D587">
        <f t="shared" si="889"/>
        <v>202</v>
      </c>
      <c r="E587" s="4">
        <v>7288</v>
      </c>
      <c r="F587">
        <f t="shared" si="834"/>
        <v>4</v>
      </c>
      <c r="G587" s="4">
        <v>460280</v>
      </c>
      <c r="H587">
        <f t="shared" si="835"/>
        <v>208</v>
      </c>
      <c r="I587">
        <f t="shared" si="887"/>
        <v>2430</v>
      </c>
      <c r="J587">
        <f t="shared" si="886"/>
        <v>-10</v>
      </c>
      <c r="K587">
        <f t="shared" si="883"/>
        <v>1.5506448963612611E-2</v>
      </c>
      <c r="L587">
        <f t="shared" si="838"/>
        <v>0.97932331626943092</v>
      </c>
      <c r="M587">
        <f t="shared" si="839"/>
        <v>5.1702347669564551E-3</v>
      </c>
      <c r="N587">
        <f t="shared" si="840"/>
        <v>4.2978906293218271E-4</v>
      </c>
      <c r="O587">
        <f t="shared" si="884"/>
        <v>5.4884742041712406E-4</v>
      </c>
      <c r="P587">
        <f t="shared" si="841"/>
        <v>4.5189884418180237E-4</v>
      </c>
      <c r="Q587">
        <f t="shared" si="842"/>
        <v>-4.11522633744856E-3</v>
      </c>
      <c r="R587">
        <f t="shared" si="843"/>
        <v>118268.24358329139</v>
      </c>
      <c r="S587">
        <f t="shared" si="885"/>
        <v>1833.9204831404127</v>
      </c>
      <c r="T587">
        <f t="shared" si="844"/>
        <v>115822.84851534977</v>
      </c>
      <c r="U587">
        <f t="shared" si="845"/>
        <v>611.47458480120781</v>
      </c>
      <c r="V587" s="4">
        <v>3973601</v>
      </c>
      <c r="W587">
        <f t="shared" si="846"/>
        <v>6785</v>
      </c>
      <c r="X587">
        <f t="shared" si="847"/>
        <v>-1608</v>
      </c>
      <c r="Y587" s="20">
        <f t="shared" si="848"/>
        <v>999899.59738298936</v>
      </c>
      <c r="Z587" s="4">
        <v>3493471</v>
      </c>
      <c r="AA587">
        <f t="shared" si="849"/>
        <v>0</v>
      </c>
      <c r="AB587" s="17">
        <f t="shared" si="850"/>
        <v>0.87917005255434555</v>
      </c>
      <c r="AC587" s="16">
        <f t="shared" si="851"/>
        <v>-8166</v>
      </c>
      <c r="AD587">
        <f t="shared" si="852"/>
        <v>480130</v>
      </c>
      <c r="AE587">
        <f t="shared" si="853"/>
        <v>6785</v>
      </c>
      <c r="AF587" s="17">
        <f t="shared" si="854"/>
        <v>0.12082994744565446</v>
      </c>
      <c r="AG587" s="16">
        <f t="shared" si="855"/>
        <v>6558</v>
      </c>
      <c r="AH587" s="20">
        <f t="shared" si="856"/>
        <v>1</v>
      </c>
      <c r="AI587" s="20">
        <f t="shared" si="857"/>
        <v>120817.81580271765</v>
      </c>
      <c r="AJ587" s="4">
        <v>2111</v>
      </c>
      <c r="AK587">
        <f t="shared" si="858"/>
        <v>-9</v>
      </c>
      <c r="AL587">
        <f t="shared" si="859"/>
        <v>-4.2452830188679513E-3</v>
      </c>
      <c r="AM587" s="20">
        <f t="shared" si="860"/>
        <v>531.20281831907391</v>
      </c>
      <c r="AN587" s="20">
        <f t="shared" si="861"/>
        <v>4.4915084745041469E-3</v>
      </c>
      <c r="AO587" s="4">
        <v>99</v>
      </c>
      <c r="AP587">
        <f t="shared" si="830"/>
        <v>-9</v>
      </c>
      <c r="AQ587">
        <f t="shared" si="831"/>
        <v>-8.333333333333337E-2</v>
      </c>
      <c r="AR587" s="20">
        <f t="shared" si="862"/>
        <v>24.911927528938097</v>
      </c>
      <c r="AS587" s="4">
        <v>178</v>
      </c>
      <c r="AT587">
        <f t="shared" si="863"/>
        <v>8</v>
      </c>
      <c r="AU587">
        <f t="shared" si="864"/>
        <v>4.705882352941182E-2</v>
      </c>
      <c r="AV587" s="20">
        <f t="shared" si="865"/>
        <v>44.791142425767489</v>
      </c>
      <c r="AW587" s="30">
        <f t="shared" si="866"/>
        <v>3.7872501585113128E-4</v>
      </c>
      <c r="AX587" s="4">
        <v>42</v>
      </c>
      <c r="AY587">
        <f t="shared" si="867"/>
        <v>0</v>
      </c>
      <c r="AZ587">
        <f t="shared" si="868"/>
        <v>0</v>
      </c>
      <c r="BA587" s="20">
        <f t="shared" si="869"/>
        <v>10.568696527428283</v>
      </c>
      <c r="BB587" s="30">
        <f t="shared" si="870"/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 t="shared" si="871"/>
        <v>-10</v>
      </c>
      <c r="BE587" s="30">
        <f t="shared" si="872"/>
        <v>-4.098360655737654E-3</v>
      </c>
      <c r="BF587" s="20">
        <f t="shared" si="873"/>
        <v>611.47458480120781</v>
      </c>
      <c r="BG587" s="20">
        <f t="shared" si="874"/>
        <v>5.1702347669564551E-3</v>
      </c>
      <c r="BH587" s="26">
        <v>87012</v>
      </c>
      <c r="BI587">
        <f t="shared" si="836"/>
        <v>50</v>
      </c>
      <c r="BJ587" s="4">
        <v>177548</v>
      </c>
      <c r="BK587">
        <f t="shared" si="837"/>
        <v>62</v>
      </c>
      <c r="BL587" s="4">
        <v>132099</v>
      </c>
      <c r="BM587">
        <f t="shared" si="875"/>
        <v>66</v>
      </c>
      <c r="BN587" s="4">
        <v>51463</v>
      </c>
      <c r="BO587">
        <f t="shared" si="876"/>
        <v>16</v>
      </c>
      <c r="BP587" s="4">
        <v>21876</v>
      </c>
      <c r="BQ587">
        <f t="shared" si="877"/>
        <v>8</v>
      </c>
      <c r="BR587" s="8">
        <v>34</v>
      </c>
      <c r="BS587" s="15">
        <f t="shared" si="878"/>
        <v>0</v>
      </c>
      <c r="BT587" s="8">
        <v>333</v>
      </c>
      <c r="BU587" s="15">
        <f t="shared" si="879"/>
        <v>0</v>
      </c>
      <c r="BV587" s="8">
        <v>1534</v>
      </c>
      <c r="BW587" s="15">
        <f t="shared" si="880"/>
        <v>1</v>
      </c>
      <c r="BX587" s="8">
        <v>3442</v>
      </c>
      <c r="BY587" s="15">
        <f t="shared" si="881"/>
        <v>2</v>
      </c>
      <c r="BZ587" s="13">
        <v>1945</v>
      </c>
      <c r="CA587" s="16">
        <f t="shared" si="882"/>
        <v>1</v>
      </c>
    </row>
    <row r="588" spans="1:79" x14ac:dyDescent="0.2">
      <c r="A588" s="1">
        <v>44485</v>
      </c>
      <c r="B588">
        <v>44486</v>
      </c>
      <c r="C588" s="4">
        <v>469998</v>
      </c>
      <c r="D588">
        <f t="shared" si="889"/>
        <v>0</v>
      </c>
      <c r="E588" s="4">
        <v>7291</v>
      </c>
      <c r="F588">
        <f t="shared" si="834"/>
        <v>3</v>
      </c>
      <c r="G588" s="4">
        <v>460503</v>
      </c>
      <c r="H588">
        <f t="shared" si="835"/>
        <v>223</v>
      </c>
      <c r="I588">
        <f t="shared" si="887"/>
        <v>2204</v>
      </c>
      <c r="J588">
        <f t="shared" si="886"/>
        <v>-226</v>
      </c>
      <c r="K588">
        <f t="shared" si="883"/>
        <v>1.5512831969497742E-2</v>
      </c>
      <c r="L588">
        <f t="shared" si="838"/>
        <v>0.97979778637355908</v>
      </c>
      <c r="M588">
        <f t="shared" si="839"/>
        <v>4.6893816569432215E-3</v>
      </c>
      <c r="N588">
        <f t="shared" si="840"/>
        <v>0</v>
      </c>
      <c r="O588">
        <f t="shared" si="884"/>
        <v>4.1146619119462348E-4</v>
      </c>
      <c r="P588">
        <f t="shared" si="841"/>
        <v>4.8425308847065059E-4</v>
      </c>
      <c r="Q588">
        <f t="shared" si="842"/>
        <v>-0.10254083484573502</v>
      </c>
      <c r="R588">
        <f t="shared" si="843"/>
        <v>118268.24358329139</v>
      </c>
      <c r="S588">
        <f t="shared" si="885"/>
        <v>1834.6753900352289</v>
      </c>
      <c r="T588">
        <f t="shared" si="844"/>
        <v>115878.96326119779</v>
      </c>
      <c r="U588">
        <f t="shared" si="845"/>
        <v>554.6049320583794</v>
      </c>
      <c r="V588" s="4">
        <v>3980021</v>
      </c>
      <c r="W588">
        <f t="shared" si="846"/>
        <v>6420</v>
      </c>
      <c r="X588">
        <f t="shared" si="847"/>
        <v>-365</v>
      </c>
      <c r="Y588" s="20">
        <f t="shared" si="848"/>
        <v>1001515.0981378963</v>
      </c>
      <c r="Z588" s="4">
        <v>3506310</v>
      </c>
      <c r="AA588">
        <f t="shared" si="849"/>
        <v>12839</v>
      </c>
      <c r="AB588" s="17">
        <f t="shared" si="850"/>
        <v>0.88097776368516645</v>
      </c>
      <c r="AC588" s="16">
        <f t="shared" si="851"/>
        <v>12839</v>
      </c>
      <c r="AD588">
        <f t="shared" si="852"/>
        <v>473711</v>
      </c>
      <c r="AE588">
        <f t="shared" si="853"/>
        <v>-6419</v>
      </c>
      <c r="AF588" s="17">
        <f t="shared" si="854"/>
        <v>0.11902223631483351</v>
      </c>
      <c r="AG588" s="16">
        <f t="shared" si="855"/>
        <v>-13204</v>
      </c>
      <c r="AH588" s="20">
        <f t="shared" si="856"/>
        <v>-0.99984423676012457</v>
      </c>
      <c r="AI588" s="20">
        <f t="shared" si="857"/>
        <v>119202.56668344238</v>
      </c>
      <c r="AJ588" s="4">
        <v>2052</v>
      </c>
      <c r="AK588">
        <f t="shared" si="858"/>
        <v>-59</v>
      </c>
      <c r="AL588">
        <f t="shared" si="859"/>
        <v>-2.7948839412600623E-2</v>
      </c>
      <c r="AM588" s="20">
        <f t="shared" si="860"/>
        <v>516.35631605435321</v>
      </c>
      <c r="AN588" s="20">
        <f t="shared" si="861"/>
        <v>4.3659760254298957E-3</v>
      </c>
      <c r="AO588" s="4">
        <v>100</v>
      </c>
      <c r="AP588">
        <f t="shared" si="830"/>
        <v>1</v>
      </c>
      <c r="AQ588">
        <f t="shared" si="831"/>
        <v>1.0101010101010166E-2</v>
      </c>
      <c r="AR588" s="20">
        <f t="shared" si="862"/>
        <v>25.163563160543532</v>
      </c>
      <c r="AS588" s="4">
        <v>175</v>
      </c>
      <c r="AT588">
        <f t="shared" si="863"/>
        <v>-3</v>
      </c>
      <c r="AU588">
        <f t="shared" si="864"/>
        <v>-1.6853932584269704E-2</v>
      </c>
      <c r="AV588" s="20">
        <f t="shared" si="865"/>
        <v>44.036235530951181</v>
      </c>
      <c r="AW588" s="30">
        <f t="shared" si="866"/>
        <v>3.7234200996599987E-4</v>
      </c>
      <c r="AX588" s="4">
        <v>41</v>
      </c>
      <c r="AY588">
        <f t="shared" si="867"/>
        <v>-1</v>
      </c>
      <c r="AZ588">
        <f t="shared" si="868"/>
        <v>-2.3809523809523836E-2</v>
      </c>
      <c r="BA588" s="20">
        <f t="shared" si="869"/>
        <v>10.317060895822848</v>
      </c>
      <c r="BB588" s="30">
        <f t="shared" si="870"/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 t="shared" si="871"/>
        <v>-62</v>
      </c>
      <c r="BE588" s="30">
        <f t="shared" si="872"/>
        <v>-2.551440329218102E-2</v>
      </c>
      <c r="BF588" s="20">
        <f t="shared" si="873"/>
        <v>595.87317564167085</v>
      </c>
      <c r="BG588" s="20">
        <f t="shared" si="874"/>
        <v>5.0383193119970726E-3</v>
      </c>
      <c r="BH588" s="26">
        <v>87041</v>
      </c>
      <c r="BI588">
        <f t="shared" si="836"/>
        <v>29</v>
      </c>
      <c r="BJ588" s="4">
        <v>177598</v>
      </c>
      <c r="BK588">
        <f t="shared" si="837"/>
        <v>50</v>
      </c>
      <c r="BL588" s="4">
        <v>132156</v>
      </c>
      <c r="BM588">
        <f t="shared" si="875"/>
        <v>57</v>
      </c>
      <c r="BN588" s="4">
        <v>51486</v>
      </c>
      <c r="BO588">
        <f t="shared" si="876"/>
        <v>23</v>
      </c>
      <c r="BP588" s="4">
        <v>21881</v>
      </c>
      <c r="BQ588">
        <f t="shared" si="877"/>
        <v>5</v>
      </c>
      <c r="BR588" s="8">
        <v>34</v>
      </c>
      <c r="BS588" s="15">
        <f t="shared" si="878"/>
        <v>0</v>
      </c>
      <c r="BT588" s="8">
        <v>334</v>
      </c>
      <c r="BU588" s="15">
        <f t="shared" si="879"/>
        <v>1</v>
      </c>
      <c r="BV588" s="8">
        <v>1535</v>
      </c>
      <c r="BW588" s="15">
        <f t="shared" si="880"/>
        <v>1</v>
      </c>
      <c r="BX588" s="8">
        <v>3442</v>
      </c>
      <c r="BY588" s="15">
        <f t="shared" si="881"/>
        <v>0</v>
      </c>
      <c r="BZ588" s="13">
        <v>1946</v>
      </c>
      <c r="CA588" s="16">
        <f t="shared" si="882"/>
        <v>1</v>
      </c>
    </row>
    <row r="589" spans="1:79" x14ac:dyDescent="0.2">
      <c r="A589" s="1">
        <v>44486</v>
      </c>
      <c r="B589">
        <v>44487</v>
      </c>
      <c r="C589" s="4">
        <v>470264</v>
      </c>
      <c r="D589">
        <f t="shared" si="889"/>
        <v>266</v>
      </c>
      <c r="E589" s="4">
        <v>7291</v>
      </c>
      <c r="F589">
        <f t="shared" si="834"/>
        <v>0</v>
      </c>
      <c r="G589" s="4">
        <v>460667</v>
      </c>
      <c r="H589">
        <f t="shared" si="835"/>
        <v>164</v>
      </c>
      <c r="I589">
        <f t="shared" si="887"/>
        <v>2306</v>
      </c>
      <c r="J589">
        <f t="shared" si="886"/>
        <v>102</v>
      </c>
      <c r="K589">
        <f t="shared" si="883"/>
        <v>1.5504057295476584E-2</v>
      </c>
      <c r="L589">
        <f t="shared" si="838"/>
        <v>0.97959231410441794</v>
      </c>
      <c r="M589">
        <f t="shared" si="839"/>
        <v>4.9036286001054724E-3</v>
      </c>
      <c r="N589">
        <f t="shared" si="840"/>
        <v>5.6563972577105626E-4</v>
      </c>
      <c r="O589">
        <f t="shared" si="884"/>
        <v>0</v>
      </c>
      <c r="P589">
        <f t="shared" si="841"/>
        <v>3.5600553111032483E-4</v>
      </c>
      <c r="Q589">
        <f t="shared" si="842"/>
        <v>4.4232437120555072E-2</v>
      </c>
      <c r="R589">
        <f t="shared" si="843"/>
        <v>118335.17866129843</v>
      </c>
      <c r="S589">
        <f t="shared" si="885"/>
        <v>1834.6753900352289</v>
      </c>
      <c r="T589">
        <f t="shared" si="844"/>
        <v>115920.23150478107</v>
      </c>
      <c r="U589">
        <f t="shared" si="845"/>
        <v>580.27176648213378</v>
      </c>
      <c r="V589" s="4">
        <v>3984637</v>
      </c>
      <c r="W589">
        <f t="shared" si="846"/>
        <v>4616</v>
      </c>
      <c r="X589">
        <f t="shared" si="847"/>
        <v>-1804</v>
      </c>
      <c r="Y589" s="20">
        <f t="shared" si="848"/>
        <v>1002676.648213387</v>
      </c>
      <c r="Z589" s="4">
        <v>3510824</v>
      </c>
      <c r="AA589">
        <f t="shared" si="849"/>
        <v>4514</v>
      </c>
      <c r="AB589" s="17">
        <f t="shared" si="850"/>
        <v>0.88109004659646539</v>
      </c>
      <c r="AC589" s="16">
        <f t="shared" si="851"/>
        <v>-8325</v>
      </c>
      <c r="AD589">
        <f t="shared" si="852"/>
        <v>473813</v>
      </c>
      <c r="AE589">
        <f t="shared" si="853"/>
        <v>102</v>
      </c>
      <c r="AF589" s="17">
        <f t="shared" si="854"/>
        <v>0.11890995340353462</v>
      </c>
      <c r="AG589" s="16">
        <f t="shared" si="855"/>
        <v>6521</v>
      </c>
      <c r="AH589" s="20">
        <f t="shared" si="856"/>
        <v>2.2097053726169845E-2</v>
      </c>
      <c r="AI589" s="20">
        <f t="shared" si="857"/>
        <v>119228.23351786613</v>
      </c>
      <c r="AJ589" s="4">
        <v>1979</v>
      </c>
      <c r="AK589">
        <f t="shared" si="858"/>
        <v>-73</v>
      </c>
      <c r="AL589">
        <f t="shared" si="859"/>
        <v>-3.5575048732943482E-2</v>
      </c>
      <c r="AM589" s="20">
        <f t="shared" si="860"/>
        <v>497.98691494715649</v>
      </c>
      <c r="AN589" s="20">
        <f t="shared" si="861"/>
        <v>4.2082745011312794E-3</v>
      </c>
      <c r="AO589" s="4">
        <v>98</v>
      </c>
      <c r="AP589">
        <f t="shared" si="830"/>
        <v>-2</v>
      </c>
      <c r="AQ589">
        <f t="shared" si="831"/>
        <v>-2.0000000000000018E-2</v>
      </c>
      <c r="AR589" s="20">
        <f t="shared" si="862"/>
        <v>24.660291897332662</v>
      </c>
      <c r="AS589" s="4">
        <v>177</v>
      </c>
      <c r="AT589">
        <f t="shared" si="863"/>
        <v>2</v>
      </c>
      <c r="AU589">
        <f t="shared" si="864"/>
        <v>1.1428571428571344E-2</v>
      </c>
      <c r="AV589" s="20">
        <f t="shared" si="865"/>
        <v>44.539506794162051</v>
      </c>
      <c r="AW589" s="30">
        <f t="shared" si="866"/>
        <v>3.7638432880254493E-4</v>
      </c>
      <c r="AX589" s="4">
        <v>41</v>
      </c>
      <c r="AY589">
        <f t="shared" si="867"/>
        <v>0</v>
      </c>
      <c r="AZ589">
        <f t="shared" si="868"/>
        <v>0</v>
      </c>
      <c r="BA589" s="20">
        <f t="shared" si="869"/>
        <v>10.317060895822848</v>
      </c>
      <c r="BB589" s="30">
        <f t="shared" si="870"/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 t="shared" si="871"/>
        <v>-73</v>
      </c>
      <c r="BE589" s="30">
        <f t="shared" si="872"/>
        <v>-3.0827702702702742E-2</v>
      </c>
      <c r="BF589" s="20">
        <f t="shared" si="873"/>
        <v>577.50377453447402</v>
      </c>
      <c r="BG589" s="20">
        <f t="shared" si="874"/>
        <v>4.8802374836262189E-3</v>
      </c>
      <c r="BH589" s="26">
        <v>87054</v>
      </c>
      <c r="BI589">
        <f t="shared" si="836"/>
        <v>13</v>
      </c>
      <c r="BJ589" s="4">
        <v>177641</v>
      </c>
      <c r="BK589">
        <f t="shared" si="837"/>
        <v>43</v>
      </c>
      <c r="BL589" s="4">
        <v>132179</v>
      </c>
      <c r="BM589">
        <f t="shared" si="875"/>
        <v>23</v>
      </c>
      <c r="BN589" s="4">
        <v>51507</v>
      </c>
      <c r="BO589">
        <f t="shared" si="876"/>
        <v>21</v>
      </c>
      <c r="BP589" s="4">
        <v>21883</v>
      </c>
      <c r="BQ589">
        <f t="shared" si="877"/>
        <v>2</v>
      </c>
      <c r="BR589" s="8">
        <v>34</v>
      </c>
      <c r="BS589" s="15">
        <f t="shared" si="878"/>
        <v>0</v>
      </c>
      <c r="BT589" s="8">
        <v>334</v>
      </c>
      <c r="BU589" s="15">
        <f t="shared" si="879"/>
        <v>0</v>
      </c>
      <c r="BV589" s="8">
        <v>1535</v>
      </c>
      <c r="BW589" s="15">
        <f t="shared" si="880"/>
        <v>0</v>
      </c>
      <c r="BX589" s="8">
        <v>3442</v>
      </c>
      <c r="BY589" s="15">
        <f t="shared" si="881"/>
        <v>0</v>
      </c>
      <c r="BZ589" s="13">
        <v>1947</v>
      </c>
      <c r="CA589" s="16">
        <f t="shared" si="882"/>
        <v>1</v>
      </c>
    </row>
    <row r="590" spans="1:79" x14ac:dyDescent="0.2">
      <c r="A590" s="1">
        <v>44487</v>
      </c>
      <c r="B590">
        <v>44488</v>
      </c>
      <c r="C590" s="4">
        <v>470395</v>
      </c>
      <c r="D590">
        <f t="shared" si="889"/>
        <v>131</v>
      </c>
      <c r="E590" s="4">
        <v>7294</v>
      </c>
      <c r="F590">
        <f t="shared" si="834"/>
        <v>3</v>
      </c>
      <c r="G590" s="4">
        <v>460786</v>
      </c>
      <c r="H590">
        <f t="shared" si="835"/>
        <v>119</v>
      </c>
      <c r="I590">
        <f t="shared" si="887"/>
        <v>2315</v>
      </c>
      <c r="J590">
        <f t="shared" si="886"/>
        <v>9</v>
      </c>
      <c r="K590">
        <f t="shared" si="883"/>
        <v>1.5506117199374994E-2</v>
      </c>
      <c r="L590">
        <f t="shared" si="838"/>
        <v>0.9795724869524548</v>
      </c>
      <c r="M590">
        <f t="shared" si="839"/>
        <v>4.9213958481701551E-3</v>
      </c>
      <c r="N590">
        <f t="shared" si="840"/>
        <v>2.784893546912701E-4</v>
      </c>
      <c r="O590">
        <f t="shared" si="884"/>
        <v>4.1129695640252262E-4</v>
      </c>
      <c r="P590">
        <f t="shared" si="841"/>
        <v>2.5825437404782263E-4</v>
      </c>
      <c r="Q590">
        <f t="shared" si="842"/>
        <v>3.8876889848812094E-3</v>
      </c>
      <c r="R590">
        <f t="shared" si="843"/>
        <v>118368.14292903875</v>
      </c>
      <c r="S590">
        <f t="shared" si="885"/>
        <v>1835.4302969300452</v>
      </c>
      <c r="T590">
        <f t="shared" si="844"/>
        <v>115950.17614494212</v>
      </c>
      <c r="U590">
        <f t="shared" si="845"/>
        <v>582.53648716658279</v>
      </c>
      <c r="V590" s="4">
        <v>3987733</v>
      </c>
      <c r="W590">
        <f t="shared" si="846"/>
        <v>3096</v>
      </c>
      <c r="X590">
        <f t="shared" si="847"/>
        <v>-1520</v>
      </c>
      <c r="Y590" s="20">
        <f t="shared" si="848"/>
        <v>1003455.7121288374</v>
      </c>
      <c r="Z590" s="4">
        <v>3513789</v>
      </c>
      <c r="AA590">
        <f t="shared" si="849"/>
        <v>2965</v>
      </c>
      <c r="AB590" s="17">
        <f t="shared" si="850"/>
        <v>0.88114951527597263</v>
      </c>
      <c r="AC590" s="16">
        <f t="shared" si="851"/>
        <v>-1549</v>
      </c>
      <c r="AD590">
        <f t="shared" si="852"/>
        <v>473944</v>
      </c>
      <c r="AE590">
        <f t="shared" si="853"/>
        <v>131</v>
      </c>
      <c r="AF590" s="17">
        <f t="shared" si="854"/>
        <v>0.11885048472402741</v>
      </c>
      <c r="AG590" s="16">
        <f t="shared" si="855"/>
        <v>29</v>
      </c>
      <c r="AH590" s="20">
        <f t="shared" si="856"/>
        <v>4.2312661498708014E-2</v>
      </c>
      <c r="AI590" s="20">
        <f t="shared" si="857"/>
        <v>119261.19778560643</v>
      </c>
      <c r="AJ590" s="4">
        <v>2020</v>
      </c>
      <c r="AK590">
        <f t="shared" si="858"/>
        <v>41</v>
      </c>
      <c r="AL590">
        <f t="shared" si="859"/>
        <v>2.0717534108135371E-2</v>
      </c>
      <c r="AM590" s="20">
        <f t="shared" si="860"/>
        <v>508.30397584297936</v>
      </c>
      <c r="AN590" s="20">
        <f t="shared" si="861"/>
        <v>4.2942633318806536E-3</v>
      </c>
      <c r="AO590" s="4">
        <v>91</v>
      </c>
      <c r="AP590">
        <f t="shared" si="830"/>
        <v>-7</v>
      </c>
      <c r="AQ590">
        <f t="shared" si="831"/>
        <v>-7.1428571428571397E-2</v>
      </c>
      <c r="AR590" s="20">
        <f t="shared" si="862"/>
        <v>22.898842476094615</v>
      </c>
      <c r="AS590" s="4">
        <v>161</v>
      </c>
      <c r="AT590">
        <f t="shared" si="863"/>
        <v>-16</v>
      </c>
      <c r="AU590">
        <f t="shared" si="864"/>
        <v>-9.0395480225988756E-2</v>
      </c>
      <c r="AV590" s="20">
        <f t="shared" si="865"/>
        <v>40.513336688475086</v>
      </c>
      <c r="AW590" s="30">
        <f t="shared" si="866"/>
        <v>3.4226554278850752E-4</v>
      </c>
      <c r="AX590" s="4">
        <v>43</v>
      </c>
      <c r="AY590">
        <f t="shared" si="867"/>
        <v>2</v>
      </c>
      <c r="AZ590">
        <f t="shared" si="868"/>
        <v>4.8780487804878092E-2</v>
      </c>
      <c r="BA590" s="20">
        <f t="shared" si="869"/>
        <v>10.820332159033718</v>
      </c>
      <c r="BB590" s="30">
        <f t="shared" si="870"/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 t="shared" si="871"/>
        <v>20</v>
      </c>
      <c r="BE590" s="30">
        <f t="shared" si="872"/>
        <v>8.7145969498909626E-3</v>
      </c>
      <c r="BF590" s="20">
        <f t="shared" si="873"/>
        <v>582.53648716658279</v>
      </c>
      <c r="BG590" s="20">
        <f t="shared" si="874"/>
        <v>4.9213958481701551E-3</v>
      </c>
      <c r="BH590" s="26">
        <v>87082</v>
      </c>
      <c r="BI590">
        <f t="shared" si="836"/>
        <v>28</v>
      </c>
      <c r="BJ590" s="4">
        <v>177678</v>
      </c>
      <c r="BK590">
        <f t="shared" si="837"/>
        <v>37</v>
      </c>
      <c r="BL590" s="4">
        <v>132225</v>
      </c>
      <c r="BM590">
        <f t="shared" si="875"/>
        <v>46</v>
      </c>
      <c r="BN590" s="4">
        <v>51525</v>
      </c>
      <c r="BO590">
        <f t="shared" si="876"/>
        <v>18</v>
      </c>
      <c r="BP590" s="4">
        <v>21885</v>
      </c>
      <c r="BQ590">
        <f t="shared" si="877"/>
        <v>2</v>
      </c>
      <c r="BR590" s="8">
        <v>34</v>
      </c>
      <c r="BS590" s="15">
        <f t="shared" si="878"/>
        <v>0</v>
      </c>
      <c r="BT590" s="8">
        <v>334</v>
      </c>
      <c r="BU590" s="15">
        <f t="shared" si="879"/>
        <v>0</v>
      </c>
      <c r="BV590" s="8">
        <v>1535</v>
      </c>
      <c r="BW590" s="15">
        <f t="shared" si="880"/>
        <v>0</v>
      </c>
      <c r="BX590" s="8">
        <v>3443</v>
      </c>
      <c r="BY590" s="15">
        <f t="shared" si="881"/>
        <v>1</v>
      </c>
      <c r="BZ590" s="13">
        <v>1948</v>
      </c>
      <c r="CA590" s="16">
        <f t="shared" si="882"/>
        <v>1</v>
      </c>
    </row>
    <row r="591" spans="1:79" x14ac:dyDescent="0.2">
      <c r="A591" s="1">
        <v>44488</v>
      </c>
      <c r="B591">
        <v>44489</v>
      </c>
      <c r="C591" s="4">
        <v>470598</v>
      </c>
      <c r="D591">
        <f t="shared" si="889"/>
        <v>203</v>
      </c>
      <c r="E591" s="4">
        <v>7297</v>
      </c>
      <c r="F591">
        <f t="shared" si="834"/>
        <v>3</v>
      </c>
      <c r="G591" s="4">
        <v>461045</v>
      </c>
      <c r="H591">
        <f t="shared" si="835"/>
        <v>259</v>
      </c>
      <c r="I591">
        <f t="shared" si="887"/>
        <v>2256</v>
      </c>
      <c r="J591">
        <f t="shared" si="886"/>
        <v>-59</v>
      </c>
      <c r="K591">
        <f t="shared" si="883"/>
        <v>1.5505803254582468E-2</v>
      </c>
      <c r="L591">
        <f t="shared" si="838"/>
        <v>0.97970029621885346</v>
      </c>
      <c r="M591">
        <f t="shared" si="839"/>
        <v>4.7939005265640738E-3</v>
      </c>
      <c r="N591">
        <f t="shared" si="840"/>
        <v>4.3136604915448005E-4</v>
      </c>
      <c r="O591">
        <f t="shared" si="884"/>
        <v>4.1112786076469781E-4</v>
      </c>
      <c r="P591">
        <f t="shared" si="841"/>
        <v>5.6176728952705263E-4</v>
      </c>
      <c r="Q591">
        <f t="shared" si="842"/>
        <v>-2.6152482269503546E-2</v>
      </c>
      <c r="R591">
        <f t="shared" si="843"/>
        <v>118419.22496225465</v>
      </c>
      <c r="S591">
        <f t="shared" si="885"/>
        <v>1836.1852038248614</v>
      </c>
      <c r="T591">
        <f t="shared" si="844"/>
        <v>116015.34977352792</v>
      </c>
      <c r="U591">
        <f t="shared" si="845"/>
        <v>567.68998490186209</v>
      </c>
      <c r="V591" s="4">
        <v>3994979</v>
      </c>
      <c r="W591">
        <f t="shared" si="846"/>
        <v>7246</v>
      </c>
      <c r="X591">
        <f t="shared" si="847"/>
        <v>4150</v>
      </c>
      <c r="Y591" s="20">
        <f t="shared" si="848"/>
        <v>1005279.0639154504</v>
      </c>
      <c r="Z591" s="4">
        <v>3520832</v>
      </c>
      <c r="AA591">
        <f t="shared" si="849"/>
        <v>7043</v>
      </c>
      <c r="AB591" s="17">
        <f t="shared" si="850"/>
        <v>0.88131426973708749</v>
      </c>
      <c r="AC591" s="16">
        <f t="shared" si="851"/>
        <v>4078</v>
      </c>
      <c r="AD591">
        <f t="shared" si="852"/>
        <v>474147</v>
      </c>
      <c r="AE591">
        <f t="shared" si="853"/>
        <v>203</v>
      </c>
      <c r="AF591" s="17">
        <f t="shared" si="854"/>
        <v>0.11868573026291251</v>
      </c>
      <c r="AG591" s="16">
        <f t="shared" si="855"/>
        <v>72</v>
      </c>
      <c r="AH591" s="20">
        <f t="shared" si="856"/>
        <v>2.8015456803753794E-2</v>
      </c>
      <c r="AI591" s="20">
        <f t="shared" si="857"/>
        <v>119312.27981882234</v>
      </c>
      <c r="AJ591" s="4">
        <v>1973</v>
      </c>
      <c r="AK591">
        <f t="shared" si="858"/>
        <v>-47</v>
      </c>
      <c r="AL591">
        <f t="shared" si="859"/>
        <v>-2.3267326732673288E-2</v>
      </c>
      <c r="AM591" s="20">
        <f t="shared" si="860"/>
        <v>496.47710115752386</v>
      </c>
      <c r="AN591" s="20">
        <f t="shared" si="861"/>
        <v>4.1925380048363995E-3</v>
      </c>
      <c r="AO591" s="4">
        <v>83</v>
      </c>
      <c r="AP591">
        <f t="shared" si="830"/>
        <v>-8</v>
      </c>
      <c r="AQ591">
        <f t="shared" si="831"/>
        <v>-8.7912087912087933E-2</v>
      </c>
      <c r="AR591" s="20">
        <f t="shared" si="862"/>
        <v>20.885757423251132</v>
      </c>
      <c r="AS591" s="4">
        <v>159</v>
      </c>
      <c r="AT591">
        <f t="shared" si="863"/>
        <v>-2</v>
      </c>
      <c r="AU591">
        <f t="shared" si="864"/>
        <v>-1.2422360248447228E-2</v>
      </c>
      <c r="AV591" s="20">
        <f t="shared" si="865"/>
        <v>40.010065425264216</v>
      </c>
      <c r="AW591" s="30">
        <f t="shared" si="866"/>
        <v>3.378679892392233E-4</v>
      </c>
      <c r="AX591" s="4">
        <v>41</v>
      </c>
      <c r="AY591">
        <f t="shared" si="867"/>
        <v>-2</v>
      </c>
      <c r="AZ591">
        <f t="shared" si="868"/>
        <v>-4.6511627906976716E-2</v>
      </c>
      <c r="BA591" s="20">
        <f t="shared" si="869"/>
        <v>10.317060895822848</v>
      </c>
      <c r="BB591" s="30">
        <f t="shared" si="870"/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 t="shared" si="871"/>
        <v>-59</v>
      </c>
      <c r="BE591" s="30">
        <f t="shared" si="872"/>
        <v>-2.548596112311019E-2</v>
      </c>
      <c r="BF591" s="20">
        <f t="shared" si="873"/>
        <v>567.68998490186209</v>
      </c>
      <c r="BG591" s="20">
        <f t="shared" si="874"/>
        <v>4.7939005265640738E-3</v>
      </c>
      <c r="BH591" s="26">
        <v>87120</v>
      </c>
      <c r="BI591">
        <f t="shared" si="836"/>
        <v>38</v>
      </c>
      <c r="BJ591" s="4">
        <v>177755</v>
      </c>
      <c r="BK591">
        <f t="shared" si="837"/>
        <v>77</v>
      </c>
      <c r="BL591" s="4">
        <v>132280</v>
      </c>
      <c r="BM591">
        <f t="shared" si="875"/>
        <v>55</v>
      </c>
      <c r="BN591" s="4">
        <v>51551</v>
      </c>
      <c r="BO591">
        <f t="shared" si="876"/>
        <v>26</v>
      </c>
      <c r="BP591" s="4">
        <v>21892</v>
      </c>
      <c r="BQ591">
        <f t="shared" si="877"/>
        <v>7</v>
      </c>
      <c r="BR591" s="8">
        <v>34</v>
      </c>
      <c r="BS591" s="15">
        <f t="shared" si="878"/>
        <v>0</v>
      </c>
      <c r="BT591" s="8">
        <v>335</v>
      </c>
      <c r="BU591" s="15">
        <f t="shared" si="879"/>
        <v>1</v>
      </c>
      <c r="BV591" s="8">
        <v>1535</v>
      </c>
      <c r="BW591" s="15">
        <f t="shared" si="880"/>
        <v>0</v>
      </c>
      <c r="BX591" s="8">
        <v>3443</v>
      </c>
      <c r="BY591" s="15">
        <f t="shared" si="881"/>
        <v>0</v>
      </c>
      <c r="BZ591" s="13">
        <v>1950</v>
      </c>
      <c r="CA591" s="16">
        <f t="shared" si="882"/>
        <v>2</v>
      </c>
    </row>
    <row r="592" spans="1:79" x14ac:dyDescent="0.2">
      <c r="A592" s="1">
        <v>44489</v>
      </c>
      <c r="B592">
        <v>44490</v>
      </c>
      <c r="C592" s="4">
        <v>470855</v>
      </c>
      <c r="D592">
        <f t="shared" si="889"/>
        <v>257</v>
      </c>
      <c r="E592" s="4">
        <v>7300</v>
      </c>
      <c r="F592">
        <f t="shared" si="834"/>
        <v>3</v>
      </c>
      <c r="G592" s="4">
        <v>461236</v>
      </c>
      <c r="H592">
        <f t="shared" si="835"/>
        <v>191</v>
      </c>
      <c r="I592">
        <f t="shared" si="887"/>
        <v>2319</v>
      </c>
      <c r="J592">
        <f t="shared" si="886"/>
        <v>63</v>
      </c>
      <c r="K592">
        <f t="shared" si="883"/>
        <v>1.5503711333637744E-2</v>
      </c>
      <c r="L592">
        <f t="shared" si="838"/>
        <v>0.97957120557284094</v>
      </c>
      <c r="M592">
        <f t="shared" si="839"/>
        <v>4.9250830935213602E-3</v>
      </c>
      <c r="N592">
        <f t="shared" si="840"/>
        <v>5.4581559078697268E-4</v>
      </c>
      <c r="O592">
        <f t="shared" si="884"/>
        <v>4.1095890410958907E-4</v>
      </c>
      <c r="P592">
        <f t="shared" si="841"/>
        <v>4.1410470995325606E-4</v>
      </c>
      <c r="Q592">
        <f t="shared" si="842"/>
        <v>2.7166882276843468E-2</v>
      </c>
      <c r="R592">
        <f t="shared" si="843"/>
        <v>118483.89531957725</v>
      </c>
      <c r="S592">
        <f t="shared" si="885"/>
        <v>1836.9401107196777</v>
      </c>
      <c r="T592">
        <f t="shared" si="844"/>
        <v>116063.41217916456</v>
      </c>
      <c r="U592">
        <f t="shared" si="845"/>
        <v>583.54302969300454</v>
      </c>
      <c r="V592" s="4">
        <v>4004156</v>
      </c>
      <c r="W592">
        <f t="shared" si="846"/>
        <v>9177</v>
      </c>
      <c r="X592">
        <f t="shared" si="847"/>
        <v>1931</v>
      </c>
      <c r="Y592" s="20">
        <f t="shared" si="848"/>
        <v>1007588.3241066935</v>
      </c>
      <c r="Z592" s="4">
        <v>3529878</v>
      </c>
      <c r="AA592">
        <f t="shared" si="849"/>
        <v>9046</v>
      </c>
      <c r="AB592" s="17">
        <f t="shared" si="850"/>
        <v>0.88155356584508693</v>
      </c>
      <c r="AC592" s="16">
        <f t="shared" si="851"/>
        <v>2003</v>
      </c>
      <c r="AD592">
        <f t="shared" si="852"/>
        <v>474278</v>
      </c>
      <c r="AE592">
        <f t="shared" si="853"/>
        <v>131</v>
      </c>
      <c r="AF592" s="17">
        <f t="shared" si="854"/>
        <v>0.11844643415491304</v>
      </c>
      <c r="AG592" s="16">
        <f t="shared" si="855"/>
        <v>-72</v>
      </c>
      <c r="AH592" s="20">
        <f t="shared" si="856"/>
        <v>1.4274817478478806E-2</v>
      </c>
      <c r="AI592" s="20">
        <f t="shared" si="857"/>
        <v>119345.24408656266</v>
      </c>
      <c r="AJ592" s="4">
        <v>2029</v>
      </c>
      <c r="AK592">
        <f t="shared" si="858"/>
        <v>56</v>
      </c>
      <c r="AL592">
        <f t="shared" si="859"/>
        <v>2.8383172833248871E-2</v>
      </c>
      <c r="AM592" s="20">
        <f t="shared" si="860"/>
        <v>510.56869652742824</v>
      </c>
      <c r="AN592" s="20">
        <f t="shared" si="861"/>
        <v>4.3091822323220522E-3</v>
      </c>
      <c r="AO592" s="4">
        <v>86</v>
      </c>
      <c r="AP592">
        <f t="shared" si="830"/>
        <v>3</v>
      </c>
      <c r="AQ592">
        <f t="shared" si="831"/>
        <v>3.6144578313253017E-2</v>
      </c>
      <c r="AR592" s="20">
        <f t="shared" si="862"/>
        <v>21.640664318067437</v>
      </c>
      <c r="AS592" s="4">
        <v>167</v>
      </c>
      <c r="AT592">
        <f t="shared" si="863"/>
        <v>8</v>
      </c>
      <c r="AU592">
        <f t="shared" si="864"/>
        <v>5.031446540880502E-2</v>
      </c>
      <c r="AV592" s="20">
        <f t="shared" si="865"/>
        <v>42.023150478107695</v>
      </c>
      <c r="AW592" s="30">
        <f t="shared" si="866"/>
        <v>3.5467394420787715E-4</v>
      </c>
      <c r="AX592" s="4">
        <v>37</v>
      </c>
      <c r="AY592">
        <f t="shared" si="867"/>
        <v>-4</v>
      </c>
      <c r="AZ592">
        <f t="shared" si="868"/>
        <v>-9.7560975609756073E-2</v>
      </c>
      <c r="BA592" s="20">
        <f t="shared" si="869"/>
        <v>9.3105183694011071</v>
      </c>
      <c r="BB592" s="30">
        <f t="shared" si="870"/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 t="shared" si="871"/>
        <v>63</v>
      </c>
      <c r="BE592" s="30">
        <f t="shared" si="872"/>
        <v>2.7925531914893664E-2</v>
      </c>
      <c r="BF592" s="20">
        <f t="shared" si="873"/>
        <v>583.54302969300454</v>
      </c>
      <c r="BG592" s="20">
        <f t="shared" si="874"/>
        <v>4.9250830935213602E-3</v>
      </c>
      <c r="BH592" s="26">
        <v>87172</v>
      </c>
      <c r="BI592">
        <f t="shared" si="836"/>
        <v>52</v>
      </c>
      <c r="BJ592" s="4">
        <v>177857</v>
      </c>
      <c r="BK592">
        <f t="shared" si="837"/>
        <v>102</v>
      </c>
      <c r="BL592" s="4">
        <v>132342</v>
      </c>
      <c r="BM592">
        <f t="shared" si="875"/>
        <v>62</v>
      </c>
      <c r="BN592" s="4">
        <v>51586</v>
      </c>
      <c r="BO592">
        <f t="shared" si="876"/>
        <v>35</v>
      </c>
      <c r="BP592" s="4">
        <v>21898</v>
      </c>
      <c r="BQ592">
        <f t="shared" si="877"/>
        <v>6</v>
      </c>
      <c r="BR592" s="8">
        <v>34</v>
      </c>
      <c r="BS592" s="15">
        <f t="shared" si="878"/>
        <v>0</v>
      </c>
      <c r="BT592" s="8">
        <v>335</v>
      </c>
      <c r="BU592" s="15">
        <f t="shared" si="879"/>
        <v>0</v>
      </c>
      <c r="BV592" s="8">
        <v>1535</v>
      </c>
      <c r="BW592" s="15">
        <f t="shared" si="880"/>
        <v>0</v>
      </c>
      <c r="BX592" s="8">
        <v>3444</v>
      </c>
      <c r="BY592" s="15">
        <f t="shared" si="881"/>
        <v>1</v>
      </c>
      <c r="BZ592" s="13">
        <v>1952</v>
      </c>
      <c r="CA592" s="16">
        <f t="shared" si="882"/>
        <v>2</v>
      </c>
    </row>
    <row r="593" spans="1:79" x14ac:dyDescent="0.2">
      <c r="A593" s="1">
        <v>44490</v>
      </c>
      <c r="B593">
        <v>44491</v>
      </c>
      <c r="C593" s="4">
        <v>471060</v>
      </c>
      <c r="D593">
        <f t="shared" si="889"/>
        <v>205</v>
      </c>
      <c r="E593" s="4">
        <v>7303</v>
      </c>
      <c r="F593">
        <f t="shared" si="834"/>
        <v>3</v>
      </c>
      <c r="G593" s="4">
        <v>461441</v>
      </c>
      <c r="H593">
        <f t="shared" si="835"/>
        <v>205</v>
      </c>
      <c r="I593">
        <f t="shared" si="887"/>
        <v>2316</v>
      </c>
      <c r="J593">
        <f t="shared" si="886"/>
        <v>-3</v>
      </c>
      <c r="K593">
        <f t="shared" si="883"/>
        <v>1.5503332908758969E-2</v>
      </c>
      <c r="L593">
        <f t="shared" si="838"/>
        <v>0.97958009595380635</v>
      </c>
      <c r="M593">
        <f t="shared" si="839"/>
        <v>4.9165711374347214E-3</v>
      </c>
      <c r="N593">
        <f t="shared" si="840"/>
        <v>4.3518872330488683E-4</v>
      </c>
      <c r="O593">
        <f t="shared" si="884"/>
        <v>4.1079008626591809E-4</v>
      </c>
      <c r="P593">
        <f t="shared" si="841"/>
        <v>4.4426047967129057E-4</v>
      </c>
      <c r="Q593">
        <f t="shared" si="842"/>
        <v>-1.2953367875647669E-3</v>
      </c>
      <c r="R593">
        <f t="shared" si="843"/>
        <v>118535.48062405636</v>
      </c>
      <c r="S593">
        <f t="shared" si="885"/>
        <v>1837.6950176144942</v>
      </c>
      <c r="T593">
        <f t="shared" si="844"/>
        <v>116114.99748364367</v>
      </c>
      <c r="U593">
        <f t="shared" si="845"/>
        <v>582.78812279818817</v>
      </c>
      <c r="V593" s="4">
        <v>4011025</v>
      </c>
      <c r="W593">
        <f t="shared" si="846"/>
        <v>6869</v>
      </c>
      <c r="X593">
        <f t="shared" si="847"/>
        <v>-2308</v>
      </c>
      <c r="Y593" s="20">
        <f t="shared" si="848"/>
        <v>1009316.8092601912</v>
      </c>
      <c r="Z593" s="4">
        <v>3536416</v>
      </c>
      <c r="AA593">
        <f t="shared" si="849"/>
        <v>6538</v>
      </c>
      <c r="AB593" s="17">
        <f t="shared" si="850"/>
        <v>0.88167388635074573</v>
      </c>
      <c r="AC593" s="16">
        <f t="shared" si="851"/>
        <v>-2508</v>
      </c>
      <c r="AD593">
        <f t="shared" si="852"/>
        <v>474609</v>
      </c>
      <c r="AE593">
        <f t="shared" si="853"/>
        <v>331</v>
      </c>
      <c r="AF593" s="17">
        <f t="shared" si="854"/>
        <v>0.11832611364925424</v>
      </c>
      <c r="AG593" s="16">
        <f t="shared" si="855"/>
        <v>200</v>
      </c>
      <c r="AH593" s="20">
        <f t="shared" si="856"/>
        <v>4.8187509098849904E-2</v>
      </c>
      <c r="AI593" s="20">
        <f t="shared" si="857"/>
        <v>119428.53548062405</v>
      </c>
      <c r="AJ593" s="4">
        <v>2020</v>
      </c>
      <c r="AK593">
        <f t="shared" si="858"/>
        <v>-9</v>
      </c>
      <c r="AL593">
        <f t="shared" si="859"/>
        <v>-4.4356826022671214E-3</v>
      </c>
      <c r="AM593" s="20">
        <f t="shared" si="860"/>
        <v>508.30397584297936</v>
      </c>
      <c r="AN593" s="20">
        <f t="shared" si="861"/>
        <v>4.2882010784188853E-3</v>
      </c>
      <c r="AO593" s="4">
        <v>95</v>
      </c>
      <c r="AP593">
        <f t="shared" si="830"/>
        <v>9</v>
      </c>
      <c r="AQ593">
        <f t="shared" si="831"/>
        <v>0.10465116279069764</v>
      </c>
      <c r="AR593" s="20">
        <f t="shared" si="862"/>
        <v>23.905385002516354</v>
      </c>
      <c r="AS593" s="4">
        <v>163</v>
      </c>
      <c r="AT593">
        <f t="shared" si="863"/>
        <v>-4</v>
      </c>
      <c r="AU593">
        <f t="shared" si="864"/>
        <v>-2.39520958083832E-2</v>
      </c>
      <c r="AV593" s="20">
        <f t="shared" si="865"/>
        <v>41.016607951685955</v>
      </c>
      <c r="AW593" s="30">
        <f t="shared" si="866"/>
        <v>3.4602810682291002E-4</v>
      </c>
      <c r="AX593" s="4">
        <v>38</v>
      </c>
      <c r="AY593">
        <f t="shared" si="867"/>
        <v>1</v>
      </c>
      <c r="AZ593">
        <f t="shared" si="868"/>
        <v>2.7027027027026973E-2</v>
      </c>
      <c r="BA593" s="20">
        <f t="shared" si="869"/>
        <v>9.562154001006542</v>
      </c>
      <c r="BB593" s="30">
        <f t="shared" si="870"/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 t="shared" si="871"/>
        <v>-3</v>
      </c>
      <c r="BE593" s="30">
        <f t="shared" si="872"/>
        <v>-1.2936610608020871E-3</v>
      </c>
      <c r="BF593" s="20">
        <f t="shared" si="873"/>
        <v>582.78812279818817</v>
      </c>
      <c r="BG593" s="20">
        <f t="shared" si="874"/>
        <v>4.9165711374347214E-3</v>
      </c>
      <c r="BH593" s="26">
        <v>87221</v>
      </c>
      <c r="BI593">
        <f t="shared" si="836"/>
        <v>49</v>
      </c>
      <c r="BJ593" s="4">
        <v>177930</v>
      </c>
      <c r="BK593">
        <f t="shared" si="837"/>
        <v>73</v>
      </c>
      <c r="BL593" s="4">
        <v>132396</v>
      </c>
      <c r="BM593">
        <f t="shared" si="875"/>
        <v>54</v>
      </c>
      <c r="BN593" s="4">
        <v>51612</v>
      </c>
      <c r="BO593">
        <f t="shared" si="876"/>
        <v>26</v>
      </c>
      <c r="BP593" s="4">
        <v>21901</v>
      </c>
      <c r="BQ593">
        <f t="shared" si="877"/>
        <v>3</v>
      </c>
      <c r="BR593" s="8">
        <v>34</v>
      </c>
      <c r="BS593" s="15">
        <f t="shared" si="878"/>
        <v>0</v>
      </c>
      <c r="BT593" s="8">
        <v>335</v>
      </c>
      <c r="BU593" s="15">
        <f t="shared" si="879"/>
        <v>0</v>
      </c>
      <c r="BV593" s="8">
        <v>1536</v>
      </c>
      <c r="BW593" s="15">
        <f t="shared" si="880"/>
        <v>1</v>
      </c>
      <c r="BX593" s="8">
        <v>3445</v>
      </c>
      <c r="BY593" s="15">
        <f t="shared" si="881"/>
        <v>1</v>
      </c>
      <c r="BZ593" s="13">
        <v>1953</v>
      </c>
      <c r="CA593" s="16">
        <f t="shared" si="882"/>
        <v>1</v>
      </c>
    </row>
    <row r="594" spans="1:79" x14ac:dyDescent="0.2">
      <c r="A594" s="1">
        <v>44491</v>
      </c>
      <c r="B594">
        <v>44492</v>
      </c>
      <c r="C594" s="4">
        <v>471253</v>
      </c>
      <c r="D594">
        <f t="shared" si="889"/>
        <v>193</v>
      </c>
      <c r="E594" s="4">
        <v>7306</v>
      </c>
      <c r="F594">
        <f t="shared" si="834"/>
        <v>3</v>
      </c>
      <c r="G594" s="4">
        <v>461623</v>
      </c>
      <c r="H594">
        <f t="shared" si="835"/>
        <v>182</v>
      </c>
      <c r="I594">
        <f t="shared" si="887"/>
        <v>2324</v>
      </c>
      <c r="J594">
        <f t="shared" si="886"/>
        <v>8</v>
      </c>
      <c r="K594">
        <f t="shared" si="883"/>
        <v>1.5503349580798425E-2</v>
      </c>
      <c r="L594">
        <f t="shared" si="838"/>
        <v>0.97956511682684244</v>
      </c>
      <c r="M594">
        <f t="shared" si="839"/>
        <v>4.9315335923590942E-3</v>
      </c>
      <c r="N594">
        <f t="shared" si="840"/>
        <v>4.0954646442569067E-4</v>
      </c>
      <c r="O594">
        <f t="shared" si="884"/>
        <v>4.106214070626882E-4</v>
      </c>
      <c r="P594">
        <f t="shared" si="841"/>
        <v>3.9426111783858256E-4</v>
      </c>
      <c r="Q594">
        <f t="shared" si="842"/>
        <v>3.4423407917383822E-3</v>
      </c>
      <c r="R594">
        <f t="shared" si="843"/>
        <v>118584.04630095621</v>
      </c>
      <c r="S594">
        <f t="shared" si="885"/>
        <v>1838.4499245093104</v>
      </c>
      <c r="T594">
        <f t="shared" si="844"/>
        <v>116160.79516859587</v>
      </c>
      <c r="U594">
        <f t="shared" si="845"/>
        <v>584.80120785103168</v>
      </c>
      <c r="V594" s="4">
        <v>4018662</v>
      </c>
      <c r="W594">
        <f t="shared" si="846"/>
        <v>7637</v>
      </c>
      <c r="X594">
        <f t="shared" si="847"/>
        <v>768</v>
      </c>
      <c r="Y594" s="20">
        <f t="shared" si="848"/>
        <v>1011238.5505787618</v>
      </c>
      <c r="Z594" s="4">
        <v>3543860</v>
      </c>
      <c r="AA594">
        <f t="shared" si="849"/>
        <v>7444</v>
      </c>
      <c r="AB594" s="17">
        <f t="shared" si="850"/>
        <v>0.88185072544045751</v>
      </c>
      <c r="AC594" s="16">
        <f t="shared" si="851"/>
        <v>906</v>
      </c>
      <c r="AD594">
        <f t="shared" si="852"/>
        <v>474802</v>
      </c>
      <c r="AE594">
        <f t="shared" si="853"/>
        <v>193</v>
      </c>
      <c r="AF594" s="17">
        <f t="shared" si="854"/>
        <v>0.11814927455954245</v>
      </c>
      <c r="AG594" s="16">
        <f t="shared" si="855"/>
        <v>-138</v>
      </c>
      <c r="AH594" s="20">
        <f t="shared" si="856"/>
        <v>2.5271703548513814E-2</v>
      </c>
      <c r="AI594" s="20">
        <f t="shared" si="857"/>
        <v>119477.1011575239</v>
      </c>
      <c r="AJ594" s="4">
        <v>2044</v>
      </c>
      <c r="AK594">
        <f t="shared" si="858"/>
        <v>24</v>
      </c>
      <c r="AL594">
        <f t="shared" si="859"/>
        <v>1.1881188118811892E-2</v>
      </c>
      <c r="AM594" s="20">
        <f t="shared" si="860"/>
        <v>514.34323100150982</v>
      </c>
      <c r="AN594" s="20">
        <f t="shared" si="861"/>
        <v>4.3373729185808901E-3</v>
      </c>
      <c r="AO594" s="4">
        <v>91</v>
      </c>
      <c r="AP594">
        <f t="shared" si="830"/>
        <v>-4</v>
      </c>
      <c r="AQ594">
        <f t="shared" si="831"/>
        <v>-4.2105263157894757E-2</v>
      </c>
      <c r="AR594" s="20">
        <f t="shared" si="862"/>
        <v>22.898842476094615</v>
      </c>
      <c r="AS594" s="4">
        <v>156</v>
      </c>
      <c r="AT594">
        <f t="shared" si="863"/>
        <v>-7</v>
      </c>
      <c r="AU594">
        <f t="shared" si="864"/>
        <v>-4.2944785276073594E-2</v>
      </c>
      <c r="AV594" s="20">
        <f t="shared" si="865"/>
        <v>39.255158530447908</v>
      </c>
      <c r="AW594" s="30">
        <f t="shared" si="866"/>
        <v>3.3103237539071367E-4</v>
      </c>
      <c r="AX594" s="4">
        <v>33</v>
      </c>
      <c r="AY594">
        <f t="shared" si="867"/>
        <v>-5</v>
      </c>
      <c r="AZ594">
        <f t="shared" si="868"/>
        <v>-0.13157894736842102</v>
      </c>
      <c r="BA594" s="20">
        <f t="shared" si="869"/>
        <v>8.3039758429793658</v>
      </c>
      <c r="BB594" s="30">
        <f t="shared" si="870"/>
        <v>7.0026079409574047E-5</v>
      </c>
      <c r="BC594" s="16">
        <f>+Pagina_Inicial[[#This Row],[Aislamiento Domiciliario]]+Pagina_Inicial[[#This Row],[Aislamiento en Hoteles]]+Pagina_Inicial[[#This Row],[Hospitalizados en Sala]]+Pagina_Inicial[[#This Row],[Hospitalizados en UCI]]</f>
        <v>2324</v>
      </c>
      <c r="BD594" s="16">
        <f t="shared" si="871"/>
        <v>8</v>
      </c>
      <c r="BE594" s="30">
        <f t="shared" si="872"/>
        <v>3.4542314335059832E-3</v>
      </c>
      <c r="BF594" s="20">
        <f t="shared" si="873"/>
        <v>584.80120785103168</v>
      </c>
      <c r="BG594" s="20">
        <f t="shared" si="874"/>
        <v>4.9315335923590942E-3</v>
      </c>
      <c r="BH594" s="26">
        <v>87270</v>
      </c>
      <c r="BI594">
        <f t="shared" si="836"/>
        <v>49</v>
      </c>
      <c r="BJ594" s="4">
        <v>177997</v>
      </c>
      <c r="BK594">
        <f t="shared" si="837"/>
        <v>67</v>
      </c>
      <c r="BL594" s="4">
        <v>132450</v>
      </c>
      <c r="BM594">
        <f t="shared" si="875"/>
        <v>54</v>
      </c>
      <c r="BN594" s="4">
        <v>51634</v>
      </c>
      <c r="BO594">
        <f t="shared" si="876"/>
        <v>22</v>
      </c>
      <c r="BP594" s="4">
        <v>21902</v>
      </c>
      <c r="BQ594">
        <f t="shared" si="877"/>
        <v>1</v>
      </c>
      <c r="BR594" s="8">
        <v>34</v>
      </c>
      <c r="BS594" s="15">
        <f t="shared" si="878"/>
        <v>0</v>
      </c>
      <c r="BT594" s="8">
        <v>335</v>
      </c>
      <c r="BU594" s="15">
        <f t="shared" si="879"/>
        <v>0</v>
      </c>
      <c r="BV594" s="8">
        <v>1537</v>
      </c>
      <c r="BW594" s="15">
        <f t="shared" si="880"/>
        <v>1</v>
      </c>
      <c r="BX594" s="8">
        <v>3447</v>
      </c>
      <c r="BY594" s="15">
        <f t="shared" si="881"/>
        <v>2</v>
      </c>
      <c r="BZ594" s="13">
        <v>1953</v>
      </c>
      <c r="CA594" s="16">
        <f t="shared" si="882"/>
        <v>0</v>
      </c>
    </row>
    <row r="595" spans="1:79" x14ac:dyDescent="0.2">
      <c r="A595" s="1">
        <v>44492</v>
      </c>
      <c r="B595">
        <v>44493</v>
      </c>
      <c r="C595" s="4">
        <v>471403</v>
      </c>
      <c r="D595">
        <f t="shared" si="889"/>
        <v>150</v>
      </c>
      <c r="E595" s="4">
        <v>7307</v>
      </c>
      <c r="F595">
        <f t="shared" si="834"/>
        <v>1</v>
      </c>
      <c r="G595" s="4">
        <v>461819</v>
      </c>
      <c r="H595">
        <f t="shared" si="835"/>
        <v>196</v>
      </c>
      <c r="I595">
        <f t="shared" si="887"/>
        <v>2277</v>
      </c>
      <c r="J595">
        <f t="shared" si="886"/>
        <v>-47</v>
      </c>
      <c r="K595">
        <f t="shared" si="883"/>
        <v>1.550053775644194E-2</v>
      </c>
      <c r="L595">
        <f t="shared" si="838"/>
        <v>0.97966920023843718</v>
      </c>
      <c r="M595">
        <f t="shared" si="839"/>
        <v>4.8302620051208838E-3</v>
      </c>
      <c r="N595">
        <f t="shared" si="840"/>
        <v>3.1819907807120447E-4</v>
      </c>
      <c r="O595">
        <f t="shared" si="884"/>
        <v>1.3685507048036131E-4</v>
      </c>
      <c r="P595">
        <f t="shared" si="841"/>
        <v>4.2440869691372593E-4</v>
      </c>
      <c r="Q595">
        <f t="shared" si="842"/>
        <v>-2.0641194554238032E-2</v>
      </c>
      <c r="R595">
        <f t="shared" si="843"/>
        <v>118621.79164569703</v>
      </c>
      <c r="S595">
        <f t="shared" si="885"/>
        <v>1838.7015601409159</v>
      </c>
      <c r="T595">
        <f t="shared" si="844"/>
        <v>116210.11575239053</v>
      </c>
      <c r="U595">
        <f t="shared" si="845"/>
        <v>572.97433316557624</v>
      </c>
      <c r="V595" s="4">
        <v>4025224</v>
      </c>
      <c r="W595">
        <f t="shared" si="846"/>
        <v>6562</v>
      </c>
      <c r="X595">
        <f t="shared" si="847"/>
        <v>-1075</v>
      </c>
      <c r="Y595" s="20">
        <f t="shared" si="848"/>
        <v>1012889.7835933567</v>
      </c>
      <c r="Z595" s="4">
        <v>3550272</v>
      </c>
      <c r="AA595">
        <f t="shared" si="849"/>
        <v>6412</v>
      </c>
      <c r="AB595" s="17">
        <f t="shared" si="850"/>
        <v>0.8820060697243185</v>
      </c>
      <c r="AC595" s="16">
        <f t="shared" si="851"/>
        <v>-1032</v>
      </c>
      <c r="AD595">
        <f t="shared" si="852"/>
        <v>474952</v>
      </c>
      <c r="AE595">
        <f t="shared" si="853"/>
        <v>150</v>
      </c>
      <c r="AF595" s="17">
        <f t="shared" si="854"/>
        <v>0.11799393027568156</v>
      </c>
      <c r="AG595" s="16">
        <f t="shared" si="855"/>
        <v>-43</v>
      </c>
      <c r="AH595" s="20">
        <f t="shared" si="856"/>
        <v>2.285888448643706E-2</v>
      </c>
      <c r="AI595" s="20">
        <f t="shared" si="857"/>
        <v>119514.84650226471</v>
      </c>
      <c r="AJ595" s="4">
        <v>1993</v>
      </c>
      <c r="AK595">
        <f t="shared" si="858"/>
        <v>-51</v>
      </c>
      <c r="AL595">
        <f t="shared" si="859"/>
        <v>-2.4951076320939292E-2</v>
      </c>
      <c r="AM595" s="20">
        <f t="shared" si="860"/>
        <v>501.50981378963257</v>
      </c>
      <c r="AN595" s="20">
        <f t="shared" si="861"/>
        <v>4.227805083972737E-3</v>
      </c>
      <c r="AO595" s="4">
        <v>87</v>
      </c>
      <c r="AP595">
        <f t="shared" si="830"/>
        <v>-4</v>
      </c>
      <c r="AQ595">
        <f t="shared" si="831"/>
        <v>-4.3956043956043911E-2</v>
      </c>
      <c r="AR595" s="20">
        <f t="shared" si="862"/>
        <v>21.892299949672871</v>
      </c>
      <c r="AS595" s="4">
        <v>166</v>
      </c>
      <c r="AT595">
        <f t="shared" si="863"/>
        <v>10</v>
      </c>
      <c r="AU595">
        <f t="shared" si="864"/>
        <v>6.4102564102564097E-2</v>
      </c>
      <c r="AV595" s="20">
        <f t="shared" si="865"/>
        <v>41.771514846502264</v>
      </c>
      <c r="AW595" s="30">
        <f t="shared" si="866"/>
        <v>3.5214031306546626E-4</v>
      </c>
      <c r="AX595" s="4">
        <v>31</v>
      </c>
      <c r="AY595">
        <f t="shared" si="867"/>
        <v>-2</v>
      </c>
      <c r="AZ595">
        <f t="shared" si="868"/>
        <v>-6.0606060606060552E-2</v>
      </c>
      <c r="BA595" s="20">
        <f t="shared" si="869"/>
        <v>7.8007045797684951</v>
      </c>
      <c r="BB595" s="30">
        <f t="shared" si="870"/>
        <v>6.576114280138226E-5</v>
      </c>
      <c r="BC595" s="16">
        <f>+Pagina_Inicial[[#This Row],[Aislamiento Domiciliario]]+Pagina_Inicial[[#This Row],[Aislamiento en Hoteles]]+Pagina_Inicial[[#This Row],[Hospitalizados en Sala]]+Pagina_Inicial[[#This Row],[Hospitalizados en UCI]]</f>
        <v>2277</v>
      </c>
      <c r="BD595" s="16">
        <f t="shared" si="871"/>
        <v>-47</v>
      </c>
      <c r="BE595" s="30">
        <f t="shared" si="872"/>
        <v>-2.0223752151462993E-2</v>
      </c>
      <c r="BF595" s="20">
        <f t="shared" si="873"/>
        <v>572.97433316557624</v>
      </c>
      <c r="BG595" s="20">
        <f t="shared" si="874"/>
        <v>4.8302620051208838E-3</v>
      </c>
      <c r="BH595" s="26">
        <v>87299</v>
      </c>
      <c r="BI595">
        <f t="shared" si="836"/>
        <v>29</v>
      </c>
      <c r="BJ595" s="4">
        <v>178050</v>
      </c>
      <c r="BK595">
        <f t="shared" si="837"/>
        <v>53</v>
      </c>
      <c r="BL595" s="4">
        <v>132495</v>
      </c>
      <c r="BM595">
        <f t="shared" si="875"/>
        <v>45</v>
      </c>
      <c r="BN595" s="4">
        <v>51654</v>
      </c>
      <c r="BO595">
        <f t="shared" si="876"/>
        <v>20</v>
      </c>
      <c r="BP595" s="4">
        <v>21905</v>
      </c>
      <c r="BQ595">
        <f t="shared" si="877"/>
        <v>3</v>
      </c>
      <c r="BR595" s="8">
        <v>34</v>
      </c>
      <c r="BS595" s="15">
        <f t="shared" si="878"/>
        <v>0</v>
      </c>
      <c r="BT595" s="8">
        <v>335</v>
      </c>
      <c r="BU595" s="15">
        <f t="shared" si="879"/>
        <v>0</v>
      </c>
      <c r="BV595" s="8">
        <v>1537</v>
      </c>
      <c r="BW595" s="15">
        <f t="shared" si="880"/>
        <v>0</v>
      </c>
      <c r="BX595" s="8">
        <v>3448</v>
      </c>
      <c r="BY595" s="15">
        <f t="shared" si="881"/>
        <v>1</v>
      </c>
      <c r="BZ595" s="13">
        <v>1953</v>
      </c>
      <c r="CA595" s="16">
        <f t="shared" si="882"/>
        <v>0</v>
      </c>
    </row>
    <row r="596" spans="1:79" x14ac:dyDescent="0.2">
      <c r="A596" s="1">
        <v>44493</v>
      </c>
      <c r="B596">
        <v>44494</v>
      </c>
      <c r="C596" s="4">
        <v>471537</v>
      </c>
      <c r="D596">
        <f t="shared" ref="D596:D636" si="890">IFERROR(C596-C595,"")</f>
        <v>134</v>
      </c>
      <c r="E596" s="4">
        <v>7307</v>
      </c>
      <c r="F596">
        <f t="shared" si="834"/>
        <v>0</v>
      </c>
      <c r="G596" s="4">
        <v>461954</v>
      </c>
      <c r="H596">
        <f t="shared" si="835"/>
        <v>135</v>
      </c>
      <c r="I596">
        <f t="shared" si="887"/>
        <v>2276</v>
      </c>
      <c r="J596">
        <f t="shared" si="886"/>
        <v>-1</v>
      </c>
      <c r="K596">
        <f t="shared" si="883"/>
        <v>1.5496132859139368E-2</v>
      </c>
      <c r="L596">
        <f t="shared" si="838"/>
        <v>0.97967709850976703</v>
      </c>
      <c r="M596">
        <f t="shared" si="839"/>
        <v>4.8267686310936361E-3</v>
      </c>
      <c r="N596">
        <f t="shared" si="840"/>
        <v>2.8417706351781513E-4</v>
      </c>
      <c r="O596">
        <f t="shared" si="884"/>
        <v>0</v>
      </c>
      <c r="P596">
        <f t="shared" si="841"/>
        <v>2.92236889387255E-4</v>
      </c>
      <c r="Q596">
        <f t="shared" si="842"/>
        <v>-4.3936731107205621E-4</v>
      </c>
      <c r="R596">
        <f t="shared" si="843"/>
        <v>118655.51082033216</v>
      </c>
      <c r="S596">
        <f t="shared" si="885"/>
        <v>1838.7015601409159</v>
      </c>
      <c r="T596">
        <f t="shared" si="844"/>
        <v>116244.08656265726</v>
      </c>
      <c r="U596">
        <f t="shared" si="845"/>
        <v>572.72269753397075</v>
      </c>
      <c r="V596" s="4">
        <v>4029716</v>
      </c>
      <c r="W596">
        <f t="shared" si="846"/>
        <v>4492</v>
      </c>
      <c r="X596">
        <f t="shared" si="847"/>
        <v>-2070</v>
      </c>
      <c r="Y596" s="20">
        <f t="shared" si="848"/>
        <v>1014020.1308505284</v>
      </c>
      <c r="Z596" s="4">
        <v>3554630</v>
      </c>
      <c r="AA596">
        <f t="shared" si="849"/>
        <v>4358</v>
      </c>
      <c r="AB596" s="17">
        <f t="shared" si="850"/>
        <v>0.88210434680756655</v>
      </c>
      <c r="AC596" s="16">
        <f t="shared" si="851"/>
        <v>-2054</v>
      </c>
      <c r="AD596">
        <f t="shared" si="852"/>
        <v>475086</v>
      </c>
      <c r="AE596">
        <f t="shared" si="853"/>
        <v>134</v>
      </c>
      <c r="AF596" s="17">
        <f t="shared" si="854"/>
        <v>0.11789565319243341</v>
      </c>
      <c r="AG596" s="16">
        <f t="shared" si="855"/>
        <v>-16</v>
      </c>
      <c r="AH596" s="20">
        <f t="shared" si="856"/>
        <v>2.983081032947462E-2</v>
      </c>
      <c r="AI596" s="20">
        <f t="shared" si="857"/>
        <v>119548.56567689985</v>
      </c>
      <c r="AJ596" s="4">
        <v>1991</v>
      </c>
      <c r="AK596">
        <f t="shared" si="858"/>
        <v>-2</v>
      </c>
      <c r="AL596">
        <f t="shared" si="859"/>
        <v>-1.0035122930256435E-3</v>
      </c>
      <c r="AM596" s="20">
        <f t="shared" si="860"/>
        <v>501.0065425264217</v>
      </c>
      <c r="AN596" s="20">
        <f t="shared" si="861"/>
        <v>4.2223621900296269E-3</v>
      </c>
      <c r="AO596" s="4">
        <v>87</v>
      </c>
      <c r="AP596">
        <f t="shared" si="830"/>
        <v>0</v>
      </c>
      <c r="AQ596">
        <f t="shared" si="831"/>
        <v>0</v>
      </c>
      <c r="AR596" s="20">
        <f t="shared" si="862"/>
        <v>21.892299949672871</v>
      </c>
      <c r="AS596" s="4">
        <v>166</v>
      </c>
      <c r="AT596">
        <f t="shared" si="863"/>
        <v>0</v>
      </c>
      <c r="AU596">
        <f t="shared" si="864"/>
        <v>0</v>
      </c>
      <c r="AV596" s="20">
        <f t="shared" si="865"/>
        <v>41.771514846502264</v>
      </c>
      <c r="AW596" s="30">
        <f t="shared" si="866"/>
        <v>3.5204024286535307E-4</v>
      </c>
      <c r="AX596" s="4">
        <v>32</v>
      </c>
      <c r="AY596">
        <f t="shared" si="867"/>
        <v>1</v>
      </c>
      <c r="AZ596">
        <f t="shared" si="868"/>
        <v>3.2258064516129004E-2</v>
      </c>
      <c r="BA596" s="20">
        <f t="shared" si="869"/>
        <v>8.0523402113739309</v>
      </c>
      <c r="BB596" s="30">
        <f t="shared" si="870"/>
        <v>6.7863179347537944E-5</v>
      </c>
      <c r="BC596" s="16">
        <f>+Pagina_Inicial[[#This Row],[Aislamiento Domiciliario]]+Pagina_Inicial[[#This Row],[Aislamiento en Hoteles]]+Pagina_Inicial[[#This Row],[Hospitalizados en Sala]]+Pagina_Inicial[[#This Row],[Hospitalizados en UCI]]</f>
        <v>2276</v>
      </c>
      <c r="BD596" s="16">
        <f t="shared" si="871"/>
        <v>-1</v>
      </c>
      <c r="BE596" s="30">
        <f t="shared" si="872"/>
        <v>-4.3917435221785261E-4</v>
      </c>
      <c r="BF596" s="20">
        <f t="shared" si="873"/>
        <v>572.72269753397075</v>
      </c>
      <c r="BG596" s="20">
        <f t="shared" si="874"/>
        <v>4.8267686310936361E-3</v>
      </c>
      <c r="BH596" s="26">
        <v>87335</v>
      </c>
      <c r="BI596">
        <f t="shared" si="836"/>
        <v>36</v>
      </c>
      <c r="BJ596" s="4">
        <v>178089</v>
      </c>
      <c r="BK596">
        <f t="shared" si="837"/>
        <v>39</v>
      </c>
      <c r="BL596" s="4">
        <v>132535</v>
      </c>
      <c r="BM596">
        <f t="shared" si="875"/>
        <v>40</v>
      </c>
      <c r="BN596" s="4">
        <v>51672</v>
      </c>
      <c r="BO596">
        <f t="shared" si="876"/>
        <v>18</v>
      </c>
      <c r="BP596" s="4">
        <v>21906</v>
      </c>
      <c r="BQ596">
        <f t="shared" si="877"/>
        <v>1</v>
      </c>
      <c r="BR596" s="8">
        <v>34</v>
      </c>
      <c r="BS596" s="15">
        <f t="shared" si="878"/>
        <v>0</v>
      </c>
      <c r="BT596" s="8">
        <v>335</v>
      </c>
      <c r="BU596" s="15">
        <f t="shared" si="879"/>
        <v>0</v>
      </c>
      <c r="BV596" s="8">
        <v>1537</v>
      </c>
      <c r="BW596" s="15">
        <f t="shared" si="880"/>
        <v>0</v>
      </c>
      <c r="BX596" s="8">
        <v>3448</v>
      </c>
      <c r="BY596" s="15">
        <f t="shared" si="881"/>
        <v>0</v>
      </c>
      <c r="BZ596" s="13">
        <v>1953</v>
      </c>
      <c r="CA596" s="16">
        <f t="shared" si="882"/>
        <v>0</v>
      </c>
    </row>
    <row r="597" spans="1:79" x14ac:dyDescent="0.2">
      <c r="A597" s="1">
        <v>44494</v>
      </c>
      <c r="B597">
        <v>44495</v>
      </c>
      <c r="C597" s="4">
        <v>471669</v>
      </c>
      <c r="D597">
        <f t="shared" si="890"/>
        <v>132</v>
      </c>
      <c r="E597" s="4">
        <v>7310</v>
      </c>
      <c r="F597">
        <f t="shared" si="834"/>
        <v>3</v>
      </c>
      <c r="G597" s="4">
        <v>462060</v>
      </c>
      <c r="H597">
        <f t="shared" si="835"/>
        <v>106</v>
      </c>
      <c r="I597">
        <f t="shared" si="887"/>
        <v>2299</v>
      </c>
      <c r="J597">
        <f t="shared" si="886"/>
        <v>23</v>
      </c>
      <c r="K597">
        <f t="shared" si="883"/>
        <v>1.5498156546222034E-2</v>
      </c>
      <c r="L597">
        <f t="shared" si="838"/>
        <v>0.97962766261933687</v>
      </c>
      <c r="M597">
        <f t="shared" si="839"/>
        <v>4.8741808344411018E-3</v>
      </c>
      <c r="N597">
        <f t="shared" si="840"/>
        <v>2.7985727279087664E-4</v>
      </c>
      <c r="O597">
        <f t="shared" si="884"/>
        <v>4.1039671682626538E-4</v>
      </c>
      <c r="P597">
        <f t="shared" si="841"/>
        <v>2.2940743626368869E-4</v>
      </c>
      <c r="Q597">
        <f t="shared" si="842"/>
        <v>1.0004349717268378E-2</v>
      </c>
      <c r="R597">
        <f t="shared" si="843"/>
        <v>118688.72672370407</v>
      </c>
      <c r="S597">
        <f t="shared" si="885"/>
        <v>1839.4564670357322</v>
      </c>
      <c r="T597">
        <f t="shared" si="844"/>
        <v>116270.75993960744</v>
      </c>
      <c r="U597">
        <f t="shared" si="845"/>
        <v>578.51031706089577</v>
      </c>
      <c r="V597" s="4">
        <v>4033042</v>
      </c>
      <c r="W597">
        <f t="shared" si="846"/>
        <v>3326</v>
      </c>
      <c r="X597">
        <f t="shared" si="847"/>
        <v>-1166</v>
      </c>
      <c r="Y597" s="20">
        <f t="shared" si="848"/>
        <v>1014857.070961248</v>
      </c>
      <c r="Z597" s="4">
        <v>3557824</v>
      </c>
      <c r="AA597">
        <f t="shared" si="849"/>
        <v>3194</v>
      </c>
      <c r="AB597" s="17">
        <f t="shared" si="850"/>
        <v>0.88216884426197395</v>
      </c>
      <c r="AC597" s="16">
        <f t="shared" si="851"/>
        <v>-1164</v>
      </c>
      <c r="AD597">
        <f t="shared" si="852"/>
        <v>475218</v>
      </c>
      <c r="AE597">
        <f t="shared" si="853"/>
        <v>132</v>
      </c>
      <c r="AF597" s="17">
        <f t="shared" si="854"/>
        <v>0.11783115573802604</v>
      </c>
      <c r="AG597" s="16">
        <f t="shared" si="855"/>
        <v>-2</v>
      </c>
      <c r="AH597" s="20">
        <f t="shared" si="856"/>
        <v>3.9687312086590501E-2</v>
      </c>
      <c r="AI597" s="20">
        <f t="shared" si="857"/>
        <v>119581.78158027177</v>
      </c>
      <c r="AJ597" s="4">
        <v>2021</v>
      </c>
      <c r="AK597">
        <f t="shared" si="858"/>
        <v>30</v>
      </c>
      <c r="AL597">
        <f t="shared" si="859"/>
        <v>1.5067805123053724E-2</v>
      </c>
      <c r="AM597" s="20">
        <f t="shared" si="860"/>
        <v>508.55561147458479</v>
      </c>
      <c r="AN597" s="20">
        <f t="shared" si="861"/>
        <v>4.28478445689668E-3</v>
      </c>
      <c r="AO597" s="4">
        <v>77</v>
      </c>
      <c r="AP597">
        <f t="shared" si="830"/>
        <v>-10</v>
      </c>
      <c r="AQ597">
        <f t="shared" si="831"/>
        <v>-0.11494252873563215</v>
      </c>
      <c r="AR597" s="20">
        <f t="shared" si="862"/>
        <v>19.375943633618519</v>
      </c>
      <c r="AS597" s="4">
        <v>172</v>
      </c>
      <c r="AT597">
        <f t="shared" si="863"/>
        <v>6</v>
      </c>
      <c r="AU597">
        <f t="shared" si="864"/>
        <v>3.6144578313253017E-2</v>
      </c>
      <c r="AV597" s="20">
        <f t="shared" si="865"/>
        <v>43.281328636134873</v>
      </c>
      <c r="AW597" s="30">
        <f t="shared" si="866"/>
        <v>3.646625069699302E-4</v>
      </c>
      <c r="AX597" s="4">
        <v>29</v>
      </c>
      <c r="AY597">
        <f t="shared" si="867"/>
        <v>-3</v>
      </c>
      <c r="AZ597">
        <f t="shared" si="868"/>
        <v>-9.375E-2</v>
      </c>
      <c r="BA597" s="20">
        <f t="shared" si="869"/>
        <v>7.2974333165576244</v>
      </c>
      <c r="BB597" s="30">
        <f t="shared" si="870"/>
        <v>6.1483794779813815E-5</v>
      </c>
      <c r="BC597" s="16">
        <f>+Pagina_Inicial[[#This Row],[Aislamiento Domiciliario]]+Pagina_Inicial[[#This Row],[Aislamiento en Hoteles]]+Pagina_Inicial[[#This Row],[Hospitalizados en Sala]]+Pagina_Inicial[[#This Row],[Hospitalizados en UCI]]</f>
        <v>2299</v>
      </c>
      <c r="BD597" s="16">
        <f t="shared" si="871"/>
        <v>23</v>
      </c>
      <c r="BE597" s="30">
        <f t="shared" si="872"/>
        <v>1.0105448154657193E-2</v>
      </c>
      <c r="BF597" s="20">
        <f t="shared" si="873"/>
        <v>578.51031706089577</v>
      </c>
      <c r="BG597" s="20">
        <f t="shared" si="874"/>
        <v>4.8741808344411018E-3</v>
      </c>
      <c r="BH597" s="26">
        <v>87369</v>
      </c>
      <c r="BI597">
        <f t="shared" si="836"/>
        <v>34</v>
      </c>
      <c r="BJ597" s="4">
        <v>178121</v>
      </c>
      <c r="BK597">
        <f t="shared" si="837"/>
        <v>32</v>
      </c>
      <c r="BL597" s="4">
        <v>132570</v>
      </c>
      <c r="BM597">
        <f t="shared" si="875"/>
        <v>35</v>
      </c>
      <c r="BN597" s="4">
        <v>51696</v>
      </c>
      <c r="BO597">
        <f t="shared" si="876"/>
        <v>24</v>
      </c>
      <c r="BP597" s="4">
        <v>21913</v>
      </c>
      <c r="BQ597">
        <f t="shared" si="877"/>
        <v>7</v>
      </c>
      <c r="BR597" s="8">
        <v>34</v>
      </c>
      <c r="BS597" s="15">
        <f t="shared" si="878"/>
        <v>0</v>
      </c>
      <c r="BT597" s="8">
        <v>335</v>
      </c>
      <c r="BU597" s="15">
        <f t="shared" si="879"/>
        <v>0</v>
      </c>
      <c r="BV597" s="8">
        <v>1538</v>
      </c>
      <c r="BW597" s="15">
        <f t="shared" si="880"/>
        <v>1</v>
      </c>
      <c r="BX597" s="8">
        <v>3450</v>
      </c>
      <c r="BY597" s="15">
        <f t="shared" si="881"/>
        <v>2</v>
      </c>
      <c r="BZ597" s="13">
        <v>1953</v>
      </c>
      <c r="CA597" s="16">
        <f t="shared" si="882"/>
        <v>0</v>
      </c>
    </row>
    <row r="598" spans="1:79" x14ac:dyDescent="0.2">
      <c r="A598" s="1">
        <v>44495</v>
      </c>
      <c r="B598">
        <v>44496</v>
      </c>
      <c r="C598" s="4">
        <v>471884</v>
      </c>
      <c r="D598">
        <f t="shared" si="890"/>
        <v>215</v>
      </c>
      <c r="E598" s="4">
        <v>7314</v>
      </c>
      <c r="F598">
        <f t="shared" si="834"/>
        <v>4</v>
      </c>
      <c r="G598" s="4">
        <v>462287</v>
      </c>
      <c r="H598">
        <f t="shared" si="835"/>
        <v>227</v>
      </c>
      <c r="I598">
        <f t="shared" si="887"/>
        <v>2283</v>
      </c>
      <c r="J598">
        <f t="shared" si="886"/>
        <v>-16</v>
      </c>
      <c r="K598">
        <f t="shared" si="883"/>
        <v>1.549957192869434E-2</v>
      </c>
      <c r="L598">
        <f t="shared" si="838"/>
        <v>0.97966237465139738</v>
      </c>
      <c r="M598">
        <f t="shared" si="839"/>
        <v>4.8380534199082828E-3</v>
      </c>
      <c r="N598">
        <f t="shared" si="840"/>
        <v>4.5562044909342126E-4</v>
      </c>
      <c r="O598">
        <f t="shared" si="884"/>
        <v>5.4689636313918512E-4</v>
      </c>
      <c r="P598">
        <f t="shared" si="841"/>
        <v>4.9103695323467894E-4</v>
      </c>
      <c r="Q598">
        <f t="shared" si="842"/>
        <v>-7.00832238282961E-3</v>
      </c>
      <c r="R598">
        <f t="shared" si="843"/>
        <v>118742.82838449924</v>
      </c>
      <c r="S598">
        <f t="shared" si="885"/>
        <v>1840.463009562154</v>
      </c>
      <c r="T598">
        <f t="shared" si="844"/>
        <v>116327.88122798188</v>
      </c>
      <c r="U598">
        <f t="shared" si="845"/>
        <v>574.48414695520887</v>
      </c>
      <c r="V598" s="4">
        <v>4040000</v>
      </c>
      <c r="W598">
        <f t="shared" si="846"/>
        <v>6958</v>
      </c>
      <c r="X598">
        <f t="shared" si="847"/>
        <v>3632</v>
      </c>
      <c r="Y598" s="20">
        <f t="shared" si="848"/>
        <v>1016607.9516859587</v>
      </c>
      <c r="Z598" s="4">
        <v>3564567</v>
      </c>
      <c r="AA598">
        <f t="shared" si="849"/>
        <v>6743</v>
      </c>
      <c r="AB598" s="17">
        <f t="shared" si="850"/>
        <v>0.88231856435643563</v>
      </c>
      <c r="AC598" s="16">
        <f t="shared" si="851"/>
        <v>3549</v>
      </c>
      <c r="AD598">
        <f t="shared" si="852"/>
        <v>475433</v>
      </c>
      <c r="AE598">
        <f t="shared" si="853"/>
        <v>215</v>
      </c>
      <c r="AF598" s="17">
        <f t="shared" si="854"/>
        <v>0.11768143564356436</v>
      </c>
      <c r="AG598" s="16">
        <f t="shared" si="855"/>
        <v>83</v>
      </c>
      <c r="AH598" s="20">
        <f t="shared" si="856"/>
        <v>3.0899683817188849E-2</v>
      </c>
      <c r="AI598" s="20">
        <f t="shared" si="857"/>
        <v>119635.88324106693</v>
      </c>
      <c r="AJ598" s="4">
        <v>2007</v>
      </c>
      <c r="AK598">
        <f t="shared" si="858"/>
        <v>-14</v>
      </c>
      <c r="AL598">
        <f t="shared" si="859"/>
        <v>-6.9272637308263052E-3</v>
      </c>
      <c r="AM598" s="20">
        <f t="shared" si="860"/>
        <v>505.03271263210866</v>
      </c>
      <c r="AN598" s="20">
        <f t="shared" si="861"/>
        <v>4.2531639131650999E-3</v>
      </c>
      <c r="AO598" s="4">
        <v>77</v>
      </c>
      <c r="AP598">
        <f t="shared" ref="AP598:AP661" si="891">AO598-AO597</f>
        <v>0</v>
      </c>
      <c r="AQ598">
        <f t="shared" ref="AQ598:AQ635" si="892">IFERROR(AO598/AO597,0)-1</f>
        <v>0</v>
      </c>
      <c r="AR598" s="20">
        <f t="shared" si="862"/>
        <v>19.375943633618519</v>
      </c>
      <c r="AS598" s="4">
        <v>168</v>
      </c>
      <c r="AT598">
        <f t="shared" si="863"/>
        <v>-4</v>
      </c>
      <c r="AU598">
        <f t="shared" si="864"/>
        <v>-2.3255813953488413E-2</v>
      </c>
      <c r="AV598" s="20">
        <f t="shared" si="865"/>
        <v>42.274786109713133</v>
      </c>
      <c r="AW598" s="30">
        <f t="shared" si="866"/>
        <v>3.5601969975671986E-4</v>
      </c>
      <c r="AX598" s="4">
        <v>31</v>
      </c>
      <c r="AY598">
        <f t="shared" si="867"/>
        <v>2</v>
      </c>
      <c r="AZ598">
        <f t="shared" si="868"/>
        <v>6.8965517241379226E-2</v>
      </c>
      <c r="BA598" s="20">
        <f t="shared" si="869"/>
        <v>7.8007045797684951</v>
      </c>
      <c r="BB598" s="30">
        <f t="shared" si="870"/>
        <v>6.5694111264632827E-5</v>
      </c>
      <c r="BC598" s="16">
        <f>+Pagina_Inicial[[#This Row],[Aislamiento Domiciliario]]+Pagina_Inicial[[#This Row],[Aislamiento en Hoteles]]+Pagina_Inicial[[#This Row],[Hospitalizados en Sala]]+Pagina_Inicial[[#This Row],[Hospitalizados en UCI]]</f>
        <v>2283</v>
      </c>
      <c r="BD598" s="16">
        <f t="shared" si="871"/>
        <v>-16</v>
      </c>
      <c r="BE598" s="30">
        <f t="shared" si="872"/>
        <v>-6.9595476294040948E-3</v>
      </c>
      <c r="BF598" s="20">
        <f t="shared" si="873"/>
        <v>574.48414695520887</v>
      </c>
      <c r="BG598" s="20">
        <f t="shared" si="874"/>
        <v>4.8380534199082828E-3</v>
      </c>
      <c r="BH598" s="26">
        <v>87413</v>
      </c>
      <c r="BI598">
        <f t="shared" si="836"/>
        <v>44</v>
      </c>
      <c r="BJ598" s="4">
        <v>178201</v>
      </c>
      <c r="BK598">
        <f t="shared" si="837"/>
        <v>80</v>
      </c>
      <c r="BL598" s="4">
        <v>132625</v>
      </c>
      <c r="BM598">
        <f t="shared" si="875"/>
        <v>55</v>
      </c>
      <c r="BN598" s="4">
        <v>51723</v>
      </c>
      <c r="BO598">
        <f t="shared" si="876"/>
        <v>27</v>
      </c>
      <c r="BP598" s="4">
        <v>21922</v>
      </c>
      <c r="BQ598">
        <f t="shared" si="877"/>
        <v>9</v>
      </c>
      <c r="BR598" s="8">
        <v>34</v>
      </c>
      <c r="BS598" s="15">
        <f t="shared" si="878"/>
        <v>0</v>
      </c>
      <c r="BT598" s="8">
        <v>335</v>
      </c>
      <c r="BU598" s="15">
        <f t="shared" si="879"/>
        <v>0</v>
      </c>
      <c r="BV598" s="8">
        <v>1539</v>
      </c>
      <c r="BW598" s="15">
        <f t="shared" si="880"/>
        <v>1</v>
      </c>
      <c r="BX598" s="8">
        <v>3451</v>
      </c>
      <c r="BY598" s="15">
        <f t="shared" si="881"/>
        <v>1</v>
      </c>
      <c r="BZ598" s="13">
        <v>1955</v>
      </c>
      <c r="CA598" s="16">
        <f t="shared" si="882"/>
        <v>2</v>
      </c>
    </row>
    <row r="599" spans="1:79" x14ac:dyDescent="0.2">
      <c r="A599" s="1">
        <v>44496</v>
      </c>
      <c r="B599">
        <v>44497</v>
      </c>
      <c r="C599" s="4">
        <v>472057</v>
      </c>
      <c r="D599">
        <f t="shared" si="890"/>
        <v>173</v>
      </c>
      <c r="E599" s="4">
        <v>7314</v>
      </c>
      <c r="F599">
        <f t="shared" si="834"/>
        <v>0</v>
      </c>
      <c r="G599" s="4">
        <v>462486</v>
      </c>
      <c r="H599">
        <f t="shared" si="835"/>
        <v>199</v>
      </c>
      <c r="I599">
        <f t="shared" si="887"/>
        <v>2257</v>
      </c>
      <c r="J599">
        <f t="shared" si="886"/>
        <v>-26</v>
      </c>
      <c r="K599">
        <f t="shared" si="883"/>
        <v>1.5493891627494137E-2</v>
      </c>
      <c r="L599">
        <f t="shared" si="838"/>
        <v>0.97972490610244101</v>
      </c>
      <c r="M599">
        <f t="shared" si="839"/>
        <v>4.7812022700648438E-3</v>
      </c>
      <c r="N599">
        <f t="shared" si="840"/>
        <v>3.664811664693035E-4</v>
      </c>
      <c r="O599">
        <f t="shared" si="884"/>
        <v>0</v>
      </c>
      <c r="P599">
        <f t="shared" si="841"/>
        <v>4.302832950619046E-4</v>
      </c>
      <c r="Q599">
        <f t="shared" si="842"/>
        <v>-1.1519716437749225E-2</v>
      </c>
      <c r="R599">
        <f t="shared" si="843"/>
        <v>118786.36134876698</v>
      </c>
      <c r="S599">
        <f t="shared" si="885"/>
        <v>1840.463009562154</v>
      </c>
      <c r="T599">
        <f t="shared" si="844"/>
        <v>116377.95671867135</v>
      </c>
      <c r="U599">
        <f t="shared" si="845"/>
        <v>567.94162053346747</v>
      </c>
      <c r="V599" s="4">
        <v>4047733</v>
      </c>
      <c r="W599">
        <f t="shared" si="846"/>
        <v>7733</v>
      </c>
      <c r="X599">
        <f t="shared" si="847"/>
        <v>775</v>
      </c>
      <c r="Y599" s="20">
        <f t="shared" si="848"/>
        <v>1018553.8500251635</v>
      </c>
      <c r="Z599" s="4">
        <v>3572127</v>
      </c>
      <c r="AA599">
        <f t="shared" si="849"/>
        <v>7560</v>
      </c>
      <c r="AB599" s="17">
        <f t="shared" si="850"/>
        <v>0.8825006491287839</v>
      </c>
      <c r="AC599" s="16">
        <f t="shared" si="851"/>
        <v>817</v>
      </c>
      <c r="AD599">
        <f t="shared" si="852"/>
        <v>475606</v>
      </c>
      <c r="AE599">
        <f t="shared" si="853"/>
        <v>173</v>
      </c>
      <c r="AF599" s="17">
        <f t="shared" si="854"/>
        <v>0.11749935087121606</v>
      </c>
      <c r="AG599" s="16">
        <f t="shared" si="855"/>
        <v>-42</v>
      </c>
      <c r="AH599" s="20">
        <f t="shared" si="856"/>
        <v>2.2371653950601318E-2</v>
      </c>
      <c r="AI599" s="20">
        <f t="shared" si="857"/>
        <v>119679.41620533467</v>
      </c>
      <c r="AJ599" s="4">
        <v>1988</v>
      </c>
      <c r="AK599">
        <f t="shared" si="858"/>
        <v>-19</v>
      </c>
      <c r="AL599">
        <f t="shared" si="859"/>
        <v>-9.4668659691081736E-3</v>
      </c>
      <c r="AM599" s="20">
        <f t="shared" si="860"/>
        <v>500.25163563160544</v>
      </c>
      <c r="AN599" s="20">
        <f t="shared" si="861"/>
        <v>4.2113558320287592E-3</v>
      </c>
      <c r="AO599" s="4">
        <v>80</v>
      </c>
      <c r="AP599">
        <f t="shared" si="891"/>
        <v>3</v>
      </c>
      <c r="AQ599">
        <f t="shared" si="892"/>
        <v>3.8961038961038863E-2</v>
      </c>
      <c r="AR599" s="20">
        <f t="shared" si="862"/>
        <v>20.130850528434827</v>
      </c>
      <c r="AS599" s="4">
        <v>157</v>
      </c>
      <c r="AT599">
        <f t="shared" si="863"/>
        <v>-11</v>
      </c>
      <c r="AU599">
        <f t="shared" si="864"/>
        <v>-6.5476190476190466E-2</v>
      </c>
      <c r="AV599" s="20">
        <f t="shared" si="865"/>
        <v>39.506794162053346</v>
      </c>
      <c r="AW599" s="30">
        <f t="shared" si="866"/>
        <v>3.3258695454150666E-4</v>
      </c>
      <c r="AX599" s="4">
        <v>32</v>
      </c>
      <c r="AY599">
        <f t="shared" si="867"/>
        <v>1</v>
      </c>
      <c r="AZ599">
        <f t="shared" si="868"/>
        <v>3.2258064516129004E-2</v>
      </c>
      <c r="BA599" s="20">
        <f t="shared" si="869"/>
        <v>8.0523402113739309</v>
      </c>
      <c r="BB599" s="30">
        <f t="shared" si="870"/>
        <v>6.7788423855593712E-5</v>
      </c>
      <c r="BC599" s="16">
        <f>+Pagina_Inicial[[#This Row],[Aislamiento Domiciliario]]+Pagina_Inicial[[#This Row],[Aislamiento en Hoteles]]+Pagina_Inicial[[#This Row],[Hospitalizados en Sala]]+Pagina_Inicial[[#This Row],[Hospitalizados en UCI]]</f>
        <v>2257</v>
      </c>
      <c r="BD599" s="16">
        <f t="shared" si="871"/>
        <v>-26</v>
      </c>
      <c r="BE599" s="30">
        <f t="shared" si="872"/>
        <v>-1.13885238720981E-2</v>
      </c>
      <c r="BF599" s="20">
        <f t="shared" si="873"/>
        <v>567.94162053346747</v>
      </c>
      <c r="BG599" s="20">
        <f t="shared" si="874"/>
        <v>4.7812022700648438E-3</v>
      </c>
      <c r="BH599" s="26">
        <v>87444</v>
      </c>
      <c r="BI599">
        <f t="shared" si="836"/>
        <v>31</v>
      </c>
      <c r="BJ599" s="4">
        <v>178264</v>
      </c>
      <c r="BK599">
        <f t="shared" si="837"/>
        <v>63</v>
      </c>
      <c r="BL599" s="4">
        <v>132680</v>
      </c>
      <c r="BM599">
        <f t="shared" si="875"/>
        <v>55</v>
      </c>
      <c r="BN599" s="4">
        <v>51742</v>
      </c>
      <c r="BO599">
        <f t="shared" si="876"/>
        <v>19</v>
      </c>
      <c r="BP599" s="4">
        <v>21927</v>
      </c>
      <c r="BQ599">
        <f t="shared" si="877"/>
        <v>5</v>
      </c>
      <c r="BR599" s="8">
        <v>34</v>
      </c>
      <c r="BS599" s="15">
        <f t="shared" si="878"/>
        <v>0</v>
      </c>
      <c r="BT599" s="8">
        <v>335</v>
      </c>
      <c r="BU599" s="15">
        <f t="shared" si="879"/>
        <v>0</v>
      </c>
      <c r="BV599" s="8">
        <v>1539</v>
      </c>
      <c r="BW599" s="15">
        <f t="shared" si="880"/>
        <v>0</v>
      </c>
      <c r="BX599" s="8">
        <v>3451</v>
      </c>
      <c r="BY599" s="15">
        <f t="shared" si="881"/>
        <v>0</v>
      </c>
      <c r="BZ599" s="13">
        <v>1955</v>
      </c>
      <c r="CA599" s="16">
        <f t="shared" si="882"/>
        <v>0</v>
      </c>
    </row>
    <row r="600" spans="1:79" x14ac:dyDescent="0.2">
      <c r="A600" s="1">
        <v>44497</v>
      </c>
      <c r="B600">
        <v>44498</v>
      </c>
      <c r="C600" s="4">
        <v>472197</v>
      </c>
      <c r="D600">
        <f t="shared" si="890"/>
        <v>140</v>
      </c>
      <c r="E600" s="4">
        <v>7314</v>
      </c>
      <c r="F600">
        <f t="shared" si="834"/>
        <v>0</v>
      </c>
      <c r="G600" s="4">
        <v>462681</v>
      </c>
      <c r="H600">
        <f t="shared" si="835"/>
        <v>195</v>
      </c>
      <c r="I600">
        <f t="shared" si="887"/>
        <v>2202</v>
      </c>
      <c r="J600">
        <f t="shared" si="886"/>
        <v>-55</v>
      </c>
      <c r="K600">
        <f t="shared" si="883"/>
        <v>1.5489297898970134E-2</v>
      </c>
      <c r="L600">
        <f t="shared" si="838"/>
        <v>0.97984739420199618</v>
      </c>
      <c r="M600">
        <f t="shared" si="839"/>
        <v>4.6633078990336663E-3</v>
      </c>
      <c r="N600">
        <f t="shared" si="840"/>
        <v>2.9648642409841653E-4</v>
      </c>
      <c r="O600">
        <f t="shared" si="884"/>
        <v>0</v>
      </c>
      <c r="P600">
        <f t="shared" si="841"/>
        <v>4.2145668397881045E-4</v>
      </c>
      <c r="Q600">
        <f t="shared" si="842"/>
        <v>-2.4977293369663943E-2</v>
      </c>
      <c r="R600">
        <f t="shared" si="843"/>
        <v>118821.59033719174</v>
      </c>
      <c r="S600">
        <f t="shared" si="885"/>
        <v>1840.463009562154</v>
      </c>
      <c r="T600">
        <f t="shared" si="844"/>
        <v>116427.02566683442</v>
      </c>
      <c r="U600">
        <f t="shared" si="845"/>
        <v>554.10166079516853</v>
      </c>
      <c r="V600" s="4">
        <v>4054784</v>
      </c>
      <c r="W600">
        <f t="shared" si="846"/>
        <v>7051</v>
      </c>
      <c r="X600">
        <f t="shared" si="847"/>
        <v>-682</v>
      </c>
      <c r="Y600" s="20">
        <f t="shared" si="848"/>
        <v>1020328.1328636134</v>
      </c>
      <c r="Z600" s="4">
        <v>3579038</v>
      </c>
      <c r="AA600">
        <f t="shared" si="849"/>
        <v>6911</v>
      </c>
      <c r="AB600" s="17">
        <f t="shared" si="850"/>
        <v>0.88267044557737229</v>
      </c>
      <c r="AC600" s="16">
        <f t="shared" si="851"/>
        <v>-649</v>
      </c>
      <c r="AD600">
        <f t="shared" si="852"/>
        <v>475746</v>
      </c>
      <c r="AE600">
        <f t="shared" si="853"/>
        <v>140</v>
      </c>
      <c r="AF600" s="17">
        <f t="shared" si="854"/>
        <v>0.11732955442262769</v>
      </c>
      <c r="AG600" s="16">
        <f t="shared" si="855"/>
        <v>-33</v>
      </c>
      <c r="AH600" s="20">
        <f t="shared" si="856"/>
        <v>1.9855339668132181E-2</v>
      </c>
      <c r="AI600" s="20">
        <f t="shared" si="857"/>
        <v>119714.64519375942</v>
      </c>
      <c r="AJ600" s="4">
        <v>1926</v>
      </c>
      <c r="AK600">
        <f t="shared" si="858"/>
        <v>-62</v>
      </c>
      <c r="AL600">
        <f t="shared" si="859"/>
        <v>-3.1187122736418549E-2</v>
      </c>
      <c r="AM600" s="20">
        <f t="shared" si="860"/>
        <v>484.65022647206843</v>
      </c>
      <c r="AN600" s="20">
        <f t="shared" si="861"/>
        <v>4.0788060915253593E-3</v>
      </c>
      <c r="AO600" s="4">
        <v>89</v>
      </c>
      <c r="AP600">
        <f t="shared" si="891"/>
        <v>9</v>
      </c>
      <c r="AQ600">
        <f t="shared" si="892"/>
        <v>0.11250000000000004</v>
      </c>
      <c r="AR600" s="20">
        <f t="shared" si="862"/>
        <v>22.395571212883745</v>
      </c>
      <c r="AS600" s="4">
        <v>155</v>
      </c>
      <c r="AT600">
        <f t="shared" si="863"/>
        <v>-2</v>
      </c>
      <c r="AU600">
        <f t="shared" si="864"/>
        <v>-1.2738853503184711E-2</v>
      </c>
      <c r="AV600" s="20">
        <f t="shared" si="865"/>
        <v>39.003522898842476</v>
      </c>
      <c r="AW600" s="30">
        <f t="shared" si="866"/>
        <v>3.2825282668038974E-4</v>
      </c>
      <c r="AX600" s="4">
        <v>32</v>
      </c>
      <c r="AY600">
        <f t="shared" si="867"/>
        <v>0</v>
      </c>
      <c r="AZ600">
        <f t="shared" si="868"/>
        <v>0</v>
      </c>
      <c r="BA600" s="20">
        <f t="shared" si="869"/>
        <v>8.0523402113739309</v>
      </c>
      <c r="BB600" s="30">
        <f t="shared" si="870"/>
        <v>6.7768325508209504E-5</v>
      </c>
      <c r="BC600" s="16">
        <f>+Pagina_Inicial[[#This Row],[Aislamiento Domiciliario]]+Pagina_Inicial[[#This Row],[Aislamiento en Hoteles]]+Pagina_Inicial[[#This Row],[Hospitalizados en Sala]]+Pagina_Inicial[[#This Row],[Hospitalizados en UCI]]</f>
        <v>2202</v>
      </c>
      <c r="BD600" s="16">
        <f t="shared" si="871"/>
        <v>-55</v>
      </c>
      <c r="BE600" s="30">
        <f t="shared" si="872"/>
        <v>-2.4368630926007939E-2</v>
      </c>
      <c r="BF600" s="20">
        <f t="shared" si="873"/>
        <v>554.10166079516853</v>
      </c>
      <c r="BG600" s="20">
        <f t="shared" si="874"/>
        <v>4.6633078990336663E-3</v>
      </c>
      <c r="BH600" s="26">
        <v>87474</v>
      </c>
      <c r="BI600">
        <f t="shared" si="836"/>
        <v>30</v>
      </c>
      <c r="BJ600" s="4">
        <v>178317</v>
      </c>
      <c r="BK600">
        <f t="shared" si="837"/>
        <v>53</v>
      </c>
      <c r="BL600" s="4">
        <v>132716</v>
      </c>
      <c r="BM600">
        <f t="shared" si="875"/>
        <v>36</v>
      </c>
      <c r="BN600" s="4">
        <v>51760</v>
      </c>
      <c r="BO600">
        <f t="shared" si="876"/>
        <v>18</v>
      </c>
      <c r="BP600" s="4">
        <v>21930</v>
      </c>
      <c r="BQ600">
        <f t="shared" si="877"/>
        <v>3</v>
      </c>
      <c r="BR600" s="8">
        <v>34</v>
      </c>
      <c r="BS600" s="15">
        <f t="shared" si="878"/>
        <v>0</v>
      </c>
      <c r="BT600" s="8">
        <v>335</v>
      </c>
      <c r="BU600" s="15">
        <f t="shared" si="879"/>
        <v>0</v>
      </c>
      <c r="BV600" s="8">
        <v>1539</v>
      </c>
      <c r="BW600" s="15">
        <f t="shared" si="880"/>
        <v>0</v>
      </c>
      <c r="BX600" s="8">
        <v>3451</v>
      </c>
      <c r="BY600" s="15">
        <f t="shared" si="881"/>
        <v>0</v>
      </c>
      <c r="BZ600" s="13">
        <v>1955</v>
      </c>
      <c r="CA600" s="16">
        <f t="shared" si="882"/>
        <v>0</v>
      </c>
    </row>
    <row r="601" spans="1:79" x14ac:dyDescent="0.2">
      <c r="A601" s="1">
        <v>44498</v>
      </c>
      <c r="B601">
        <v>44499</v>
      </c>
      <c r="C601" s="4">
        <v>472398</v>
      </c>
      <c r="D601">
        <f t="shared" si="890"/>
        <v>201</v>
      </c>
      <c r="E601" s="4">
        <v>7315</v>
      </c>
      <c r="F601">
        <f t="shared" ref="F601:F664" si="893">E601-E600</f>
        <v>1</v>
      </c>
      <c r="G601" s="4">
        <v>462900</v>
      </c>
      <c r="H601">
        <f t="shared" ref="H601:H664" si="894">G601-G600</f>
        <v>219</v>
      </c>
      <c r="I601">
        <f t="shared" si="887"/>
        <v>2183</v>
      </c>
      <c r="J601">
        <f t="shared" si="886"/>
        <v>-19</v>
      </c>
      <c r="K601">
        <f t="shared" si="883"/>
        <v>1.5484824237189828E-2</v>
      </c>
      <c r="L601">
        <f t="shared" si="838"/>
        <v>0.97989407237117854</v>
      </c>
      <c r="M601">
        <f t="shared" si="839"/>
        <v>4.621103391631633E-3</v>
      </c>
      <c r="N601">
        <f t="shared" si="840"/>
        <v>4.254886769207321E-4</v>
      </c>
      <c r="O601">
        <f t="shared" si="884"/>
        <v>1.3670539986329459E-4</v>
      </c>
      <c r="P601">
        <f t="shared" si="841"/>
        <v>4.7310434219053791E-4</v>
      </c>
      <c r="Q601">
        <f t="shared" si="842"/>
        <v>-8.703618873110398E-3</v>
      </c>
      <c r="R601">
        <f t="shared" si="843"/>
        <v>118872.16909914443</v>
      </c>
      <c r="S601">
        <f t="shared" si="885"/>
        <v>1840.7146451937595</v>
      </c>
      <c r="T601">
        <f t="shared" si="844"/>
        <v>116482.133870156</v>
      </c>
      <c r="U601">
        <f t="shared" si="845"/>
        <v>549.32058379466525</v>
      </c>
      <c r="V601" s="4">
        <v>4062780</v>
      </c>
      <c r="W601">
        <f t="shared" si="846"/>
        <v>7996</v>
      </c>
      <c r="X601">
        <f t="shared" si="847"/>
        <v>945</v>
      </c>
      <c r="Y601" s="20">
        <f t="shared" si="848"/>
        <v>1022340.2113739304</v>
      </c>
      <c r="Z601" s="4">
        <v>3586833</v>
      </c>
      <c r="AA601">
        <f t="shared" si="849"/>
        <v>7795</v>
      </c>
      <c r="AB601" s="17">
        <f t="shared" si="850"/>
        <v>0.88285188959284033</v>
      </c>
      <c r="AC601" s="16">
        <f t="shared" si="851"/>
        <v>884</v>
      </c>
      <c r="AD601">
        <f t="shared" si="852"/>
        <v>475947</v>
      </c>
      <c r="AE601">
        <f t="shared" si="853"/>
        <v>201</v>
      </c>
      <c r="AF601" s="17">
        <f t="shared" si="854"/>
        <v>0.11714811040715963</v>
      </c>
      <c r="AG601" s="16">
        <f t="shared" si="855"/>
        <v>61</v>
      </c>
      <c r="AH601" s="20">
        <f t="shared" si="856"/>
        <v>2.5137568784392196E-2</v>
      </c>
      <c r="AI601" s="20">
        <f t="shared" si="857"/>
        <v>119765.22395571212</v>
      </c>
      <c r="AJ601" s="4">
        <v>1920</v>
      </c>
      <c r="AK601">
        <f t="shared" si="858"/>
        <v>-6</v>
      </c>
      <c r="AL601">
        <f t="shared" si="859"/>
        <v>-3.1152647975077885E-3</v>
      </c>
      <c r="AM601" s="20">
        <f t="shared" si="860"/>
        <v>483.14041268243579</v>
      </c>
      <c r="AN601" s="20">
        <f t="shared" si="861"/>
        <v>4.0643694511831125E-3</v>
      </c>
      <c r="AO601" s="4">
        <v>89</v>
      </c>
      <c r="AP601">
        <f t="shared" si="891"/>
        <v>0</v>
      </c>
      <c r="AQ601">
        <f t="shared" si="892"/>
        <v>0</v>
      </c>
      <c r="AR601" s="20">
        <f t="shared" si="862"/>
        <v>22.395571212883745</v>
      </c>
      <c r="AS601" s="4">
        <v>136</v>
      </c>
      <c r="AT601">
        <f t="shared" si="863"/>
        <v>-19</v>
      </c>
      <c r="AU601">
        <f t="shared" si="864"/>
        <v>-0.1225806451612903</v>
      </c>
      <c r="AV601" s="20">
        <f t="shared" si="865"/>
        <v>34.222445898339203</v>
      </c>
      <c r="AW601" s="30">
        <f t="shared" si="866"/>
        <v>2.878928361254705E-4</v>
      </c>
      <c r="AX601" s="4">
        <v>38</v>
      </c>
      <c r="AY601">
        <f t="shared" si="867"/>
        <v>6</v>
      </c>
      <c r="AZ601">
        <f t="shared" si="868"/>
        <v>0.1875</v>
      </c>
      <c r="BA601" s="20">
        <f t="shared" si="869"/>
        <v>9.562154001006542</v>
      </c>
      <c r="BB601" s="30">
        <f t="shared" si="870"/>
        <v>8.0440645387999101E-5</v>
      </c>
      <c r="BC601" s="16">
        <f>+Pagina_Inicial[[#This Row],[Aislamiento Domiciliario]]+Pagina_Inicial[[#This Row],[Aislamiento en Hoteles]]+Pagina_Inicial[[#This Row],[Hospitalizados en Sala]]+Pagina_Inicial[[#This Row],[Hospitalizados en UCI]]</f>
        <v>2183</v>
      </c>
      <c r="BD601" s="16">
        <f t="shared" si="871"/>
        <v>-19</v>
      </c>
      <c r="BE601" s="30">
        <f t="shared" si="872"/>
        <v>-8.6285195277020499E-3</v>
      </c>
      <c r="BF601" s="20">
        <f t="shared" si="873"/>
        <v>549.32058379466525</v>
      </c>
      <c r="BG601" s="20">
        <f t="shared" si="874"/>
        <v>4.621103391631633E-3</v>
      </c>
      <c r="BH601" s="26">
        <v>87514</v>
      </c>
      <c r="BI601">
        <f t="shared" ref="BI601:BI664" si="895">IFERROR((BH601-BH600), 0)</f>
        <v>40</v>
      </c>
      <c r="BJ601" s="4">
        <v>178367</v>
      </c>
      <c r="BK601">
        <f t="shared" ref="BK601:BK664" si="896">IFERROR((BJ601-BJ600),0)</f>
        <v>50</v>
      </c>
      <c r="BL601" s="4">
        <v>132783</v>
      </c>
      <c r="BM601">
        <f t="shared" si="875"/>
        <v>67</v>
      </c>
      <c r="BN601" s="4">
        <v>51793</v>
      </c>
      <c r="BO601">
        <f t="shared" si="876"/>
        <v>33</v>
      </c>
      <c r="BP601" s="4">
        <v>21941</v>
      </c>
      <c r="BQ601">
        <f t="shared" si="877"/>
        <v>11</v>
      </c>
      <c r="BR601" s="8">
        <v>34</v>
      </c>
      <c r="BS601" s="15">
        <f t="shared" si="878"/>
        <v>0</v>
      </c>
      <c r="BT601" s="8">
        <v>335</v>
      </c>
      <c r="BU601" s="15">
        <f t="shared" si="879"/>
        <v>0</v>
      </c>
      <c r="BV601" s="8">
        <v>1539</v>
      </c>
      <c r="BW601" s="15">
        <f t="shared" si="880"/>
        <v>0</v>
      </c>
      <c r="BX601" s="8">
        <v>3452</v>
      </c>
      <c r="BY601" s="15">
        <f t="shared" si="881"/>
        <v>1</v>
      </c>
      <c r="BZ601" s="13">
        <v>1955</v>
      </c>
      <c r="CA601" s="16">
        <f t="shared" si="882"/>
        <v>0</v>
      </c>
    </row>
    <row r="602" spans="1:79" x14ac:dyDescent="0.2">
      <c r="A602" s="1">
        <v>44499</v>
      </c>
      <c r="B602">
        <v>44500</v>
      </c>
      <c r="C602" s="4">
        <v>472534</v>
      </c>
      <c r="D602">
        <f t="shared" si="890"/>
        <v>136</v>
      </c>
      <c r="E602" s="4">
        <v>7315</v>
      </c>
      <c r="F602">
        <f t="shared" si="893"/>
        <v>0</v>
      </c>
      <c r="G602" s="4">
        <v>463045</v>
      </c>
      <c r="H602">
        <f t="shared" si="894"/>
        <v>145</v>
      </c>
      <c r="I602">
        <f t="shared" si="887"/>
        <v>2174</v>
      </c>
      <c r="J602">
        <f t="shared" si="886"/>
        <v>-9</v>
      </c>
      <c r="K602">
        <f t="shared" si="883"/>
        <v>1.5480367550271514E-2</v>
      </c>
      <c r="L602">
        <f t="shared" ref="L602:L613" si="897">+IFERROR(G602/C602,"")</f>
        <v>0.97991890530628489</v>
      </c>
      <c r="M602">
        <f t="shared" ref="M602:M613" si="898">+IFERROR(I602/C602,"")</f>
        <v>4.6007271434436465E-3</v>
      </c>
      <c r="N602">
        <f t="shared" ref="N602:N613" si="899">+IFERROR(D602/C602,"")</f>
        <v>2.8780997769472675E-4</v>
      </c>
      <c r="O602">
        <f t="shared" si="884"/>
        <v>0</v>
      </c>
      <c r="P602">
        <f t="shared" ref="P602:P613" si="900">+IFERROR(H602/G602,"")</f>
        <v>3.1314451079268756E-4</v>
      </c>
      <c r="Q602">
        <f t="shared" ref="Q602:Q613" si="901">+IFERROR(J602/I602,"")</f>
        <v>-4.1398344066237349E-3</v>
      </c>
      <c r="R602">
        <f t="shared" ref="R602:R613" si="902">+IFERROR(C602/3.974,"")</f>
        <v>118906.39154504277</v>
      </c>
      <c r="S602">
        <f t="shared" si="885"/>
        <v>1840.7146451937595</v>
      </c>
      <c r="T602">
        <f t="shared" ref="T602:T613" si="903">+IFERROR(G602/3.974,"")</f>
        <v>116518.6210367388</v>
      </c>
      <c r="U602">
        <f t="shared" ref="U602:U613" si="904">+IFERROR(I602/3.974,"")</f>
        <v>547.05586311021636</v>
      </c>
      <c r="V602" s="4">
        <v>4070192</v>
      </c>
      <c r="W602">
        <f t="shared" ref="W602:W665" si="905">V602-V601</f>
        <v>7412</v>
      </c>
      <c r="X602">
        <f t="shared" ref="X602:X665" si="906">IFERROR(W602-W601,0)</f>
        <v>-584</v>
      </c>
      <c r="Y602" s="20">
        <f t="shared" ref="Y602:Y613" si="907">IFERROR(V602/3.974,0)</f>
        <v>1024205.33467539</v>
      </c>
      <c r="Z602" s="4">
        <v>3594109</v>
      </c>
      <c r="AA602">
        <f t="shared" ref="AA602:AA665" si="908">Z602-Z601</f>
        <v>7276</v>
      </c>
      <c r="AB602" s="17">
        <f t="shared" ref="AB602:AB613" si="909">IFERROR(Z602/V602,0)</f>
        <v>0.88303180783609225</v>
      </c>
      <c r="AC602" s="16">
        <f t="shared" ref="AC602:AC613" si="910">IFERROR(AA602-AA601,0)</f>
        <v>-519</v>
      </c>
      <c r="AD602">
        <f t="shared" ref="AD602:AD613" si="911">V602-Z602</f>
        <v>476083</v>
      </c>
      <c r="AE602">
        <f t="shared" ref="AE602:AE665" si="912">AD602-AD601</f>
        <v>136</v>
      </c>
      <c r="AF602" s="17">
        <f t="shared" ref="AF602:AF613" si="913">IFERROR(AD602/V602,0)</f>
        <v>0.11696819216390775</v>
      </c>
      <c r="AG602" s="16">
        <f t="shared" ref="AG602:AG613" si="914">IFERROR(AE602-AE601,0)</f>
        <v>-65</v>
      </c>
      <c r="AH602" s="20">
        <f t="shared" ref="AH602:AH613" si="915">IFERROR(AE602/W602,0)</f>
        <v>1.834862385321101E-2</v>
      </c>
      <c r="AI602" s="20">
        <f t="shared" ref="AI602:AI613" si="916">IFERROR(AD602/3.974,0)</f>
        <v>119799.44640161046</v>
      </c>
      <c r="AJ602" s="4">
        <v>1915</v>
      </c>
      <c r="AK602">
        <f t="shared" ref="AK602:AK665" si="917">AJ602-AJ601</f>
        <v>-5</v>
      </c>
      <c r="AL602">
        <f t="shared" ref="AL602:AL613" si="918">IFERROR(AJ602/AJ601,0)-1</f>
        <v>-2.6041666666666297E-3</v>
      </c>
      <c r="AM602" s="20">
        <f t="shared" ref="AM602:AM613" si="919">IFERROR(AJ602/3.974,0)</f>
        <v>481.88223452440866</v>
      </c>
      <c r="AN602" s="20">
        <f t="shared" ref="AN602:AN613" si="920">IFERROR(AJ602/C602," ")</f>
        <v>4.052618435922071E-3</v>
      </c>
      <c r="AO602" s="4">
        <v>89</v>
      </c>
      <c r="AP602">
        <f t="shared" si="891"/>
        <v>0</v>
      </c>
      <c r="AQ602">
        <f t="shared" si="892"/>
        <v>0</v>
      </c>
      <c r="AR602" s="20">
        <f t="shared" ref="AR602:AR613" si="921">IFERROR(AO602/3.974,0)</f>
        <v>22.395571212883745</v>
      </c>
      <c r="AS602" s="4">
        <v>135</v>
      </c>
      <c r="AT602">
        <f t="shared" ref="AT602:AT665" si="922">AS602-AS601</f>
        <v>-1</v>
      </c>
      <c r="AU602">
        <f t="shared" ref="AU602:AU613" si="923">IFERROR(AS602/AS601,0)-1</f>
        <v>-7.3529411764705621E-3</v>
      </c>
      <c r="AV602" s="20">
        <f t="shared" ref="AV602:AV613" si="924">IFERROR(AS602/3.974,0)</f>
        <v>33.970810266733771</v>
      </c>
      <c r="AW602" s="30">
        <f t="shared" ref="AW602:AW613" si="925">IFERROR(AS602/C602," ")</f>
        <v>2.8569372785873607E-4</v>
      </c>
      <c r="AX602" s="4">
        <v>35</v>
      </c>
      <c r="AY602">
        <f t="shared" ref="AY602:AY665" si="926">AX602-AX601</f>
        <v>-3</v>
      </c>
      <c r="AZ602">
        <f t="shared" ref="AZ602:AZ613" si="927">IFERROR(AX602/AX601,0)-1</f>
        <v>-7.8947368421052655E-2</v>
      </c>
      <c r="BA602" s="20">
        <f t="shared" ref="BA602:BA613" si="928">IFERROR(AX602/3.974,0)</f>
        <v>8.8072471061902355</v>
      </c>
      <c r="BB602" s="30">
        <f t="shared" ref="BB602:BB613" si="929">IFERROR(AX602/C602," ")</f>
        <v>7.4068744259672321E-5</v>
      </c>
      <c r="BC602" s="16">
        <f>+Pagina_Inicial[[#This Row],[Aislamiento Domiciliario]]+Pagina_Inicial[[#This Row],[Aislamiento en Hoteles]]+Pagina_Inicial[[#This Row],[Hospitalizados en Sala]]+Pagina_Inicial[[#This Row],[Hospitalizados en UCI]]</f>
        <v>2174</v>
      </c>
      <c r="BD602" s="16">
        <f t="shared" ref="BD602:BD665" si="930">IFERROR(BC602-BC601,0)</f>
        <v>-9</v>
      </c>
      <c r="BE602" s="30">
        <f t="shared" ref="BE602:BE613" si="931">IFERROR(BC602/BC601,0)-1</f>
        <v>-4.1227668346311974E-3</v>
      </c>
      <c r="BF602" s="20">
        <f t="shared" ref="BF602:BF613" si="932">IFERROR(BC602/3.974,0)</f>
        <v>547.05586311021636</v>
      </c>
      <c r="BG602" s="20">
        <f t="shared" ref="BG602:BG613" si="933">IFERROR(BC602/C602," ")</f>
        <v>4.6007271434436465E-3</v>
      </c>
      <c r="BH602" s="26">
        <v>87534</v>
      </c>
      <c r="BI602">
        <f t="shared" si="895"/>
        <v>20</v>
      </c>
      <c r="BJ602" s="4">
        <v>178418</v>
      </c>
      <c r="BK602">
        <f t="shared" si="896"/>
        <v>51</v>
      </c>
      <c r="BL602" s="4">
        <v>132821</v>
      </c>
      <c r="BM602">
        <f t="shared" ref="BM602:BM665" si="934">IFERROR((BL602-BL601),0)</f>
        <v>38</v>
      </c>
      <c r="BN602" s="4">
        <v>51816</v>
      </c>
      <c r="BO602">
        <f t="shared" ref="BO602:BO665" si="935">IFERROR((BN602-BN601),0)</f>
        <v>23</v>
      </c>
      <c r="BP602" s="4">
        <v>21945</v>
      </c>
      <c r="BQ602">
        <f t="shared" ref="BQ602:BQ665" si="936">IFERROR((BP602-BP601),0)</f>
        <v>4</v>
      </c>
      <c r="BR602" s="8">
        <v>34</v>
      </c>
      <c r="BS602" s="15">
        <f t="shared" ref="BS602:BS665" si="937">IFERROR((BR602-BR601),0)</f>
        <v>0</v>
      </c>
      <c r="BT602" s="8">
        <v>335</v>
      </c>
      <c r="BU602" s="15">
        <f t="shared" ref="BU602:BU665" si="938">IFERROR((BT602-BT601),0)</f>
        <v>0</v>
      </c>
      <c r="BV602" s="8">
        <v>1539</v>
      </c>
      <c r="BW602" s="15">
        <f t="shared" ref="BW602:BW665" si="939">IFERROR((BV602-BV601),0)</f>
        <v>0</v>
      </c>
      <c r="BX602" s="8">
        <v>3452</v>
      </c>
      <c r="BY602" s="15">
        <f t="shared" ref="BY602:BY665" si="940">IFERROR((BX602-BX601),0)</f>
        <v>0</v>
      </c>
      <c r="BZ602" s="13">
        <v>1955</v>
      </c>
      <c r="CA602" s="16">
        <f t="shared" ref="CA602:CA665" si="941">IFERROR((BZ602-BZ601),0)</f>
        <v>0</v>
      </c>
    </row>
    <row r="603" spans="1:79" x14ac:dyDescent="0.2">
      <c r="A603" s="1">
        <v>44500</v>
      </c>
      <c r="B603">
        <v>44501</v>
      </c>
      <c r="C603" s="4">
        <v>472664</v>
      </c>
      <c r="D603">
        <f t="shared" si="890"/>
        <v>130</v>
      </c>
      <c r="E603" s="4">
        <v>7315</v>
      </c>
      <c r="F603">
        <f t="shared" si="893"/>
        <v>0</v>
      </c>
      <c r="G603" s="4">
        <v>463045</v>
      </c>
      <c r="H603">
        <f t="shared" si="894"/>
        <v>0</v>
      </c>
      <c r="I603">
        <f t="shared" si="887"/>
        <v>2304</v>
      </c>
      <c r="J603">
        <f t="shared" si="886"/>
        <v>130</v>
      </c>
      <c r="K603">
        <f t="shared" si="883"/>
        <v>1.5476109879322309E-2</v>
      </c>
      <c r="L603">
        <f t="shared" si="897"/>
        <v>0.97964939153394381</v>
      </c>
      <c r="M603">
        <f t="shared" si="898"/>
        <v>4.8744985867339163E-3</v>
      </c>
      <c r="N603">
        <f t="shared" si="899"/>
        <v>2.7503681261953523E-4</v>
      </c>
      <c r="O603">
        <f t="shared" si="884"/>
        <v>0</v>
      </c>
      <c r="P603">
        <f t="shared" si="900"/>
        <v>0</v>
      </c>
      <c r="Q603">
        <f t="shared" si="901"/>
        <v>5.6423611111111112E-2</v>
      </c>
      <c r="R603">
        <f t="shared" si="902"/>
        <v>118939.10417715147</v>
      </c>
      <c r="S603">
        <f t="shared" si="885"/>
        <v>1840.7146451937595</v>
      </c>
      <c r="T603">
        <f t="shared" si="903"/>
        <v>116518.6210367388</v>
      </c>
      <c r="U603">
        <f t="shared" si="904"/>
        <v>579.76849521892302</v>
      </c>
      <c r="V603" s="4">
        <v>4075012</v>
      </c>
      <c r="W603">
        <f t="shared" si="905"/>
        <v>4820</v>
      </c>
      <c r="X603">
        <f t="shared" si="906"/>
        <v>-2592</v>
      </c>
      <c r="Y603" s="20">
        <f t="shared" si="907"/>
        <v>1025418.2184197282</v>
      </c>
      <c r="Z603" s="4">
        <v>3598799</v>
      </c>
      <c r="AA603">
        <f t="shared" si="908"/>
        <v>4690</v>
      </c>
      <c r="AB603" s="17">
        <f t="shared" si="909"/>
        <v>0.88313825824316594</v>
      </c>
      <c r="AC603" s="16">
        <f t="shared" si="910"/>
        <v>-2586</v>
      </c>
      <c r="AD603">
        <f t="shared" si="911"/>
        <v>476213</v>
      </c>
      <c r="AE603">
        <f t="shared" si="912"/>
        <v>130</v>
      </c>
      <c r="AF603" s="17">
        <f t="shared" si="913"/>
        <v>0.11686174175683409</v>
      </c>
      <c r="AG603" s="16">
        <f t="shared" si="914"/>
        <v>-6</v>
      </c>
      <c r="AH603" s="20">
        <f t="shared" si="915"/>
        <v>2.6970954356846474E-2</v>
      </c>
      <c r="AI603" s="20">
        <f t="shared" si="916"/>
        <v>119832.15903371917</v>
      </c>
      <c r="AJ603" s="4">
        <v>1930</v>
      </c>
      <c r="AK603">
        <f t="shared" si="917"/>
        <v>15</v>
      </c>
      <c r="AL603">
        <f t="shared" si="918"/>
        <v>7.8328981723236879E-3</v>
      </c>
      <c r="AM603" s="20">
        <f t="shared" si="919"/>
        <v>485.65676899849018</v>
      </c>
      <c r="AN603" s="20">
        <f t="shared" si="920"/>
        <v>4.0832388335054074E-3</v>
      </c>
      <c r="AO603" s="4">
        <v>84</v>
      </c>
      <c r="AP603">
        <f t="shared" si="891"/>
        <v>-5</v>
      </c>
      <c r="AQ603">
        <f t="shared" si="892"/>
        <v>-5.6179775280898903E-2</v>
      </c>
      <c r="AR603" s="20">
        <f t="shared" si="921"/>
        <v>21.137393054856567</v>
      </c>
      <c r="AS603" s="4">
        <v>124</v>
      </c>
      <c r="AT603">
        <f t="shared" si="922"/>
        <v>-11</v>
      </c>
      <c r="AU603">
        <f t="shared" si="923"/>
        <v>-8.1481481481481488E-2</v>
      </c>
      <c r="AV603" s="20">
        <f t="shared" si="924"/>
        <v>31.20281831907398</v>
      </c>
      <c r="AW603" s="30">
        <f t="shared" si="925"/>
        <v>2.6234280588324901E-4</v>
      </c>
      <c r="AX603" s="4">
        <v>34</v>
      </c>
      <c r="AY603">
        <f t="shared" si="926"/>
        <v>-1</v>
      </c>
      <c r="AZ603">
        <f t="shared" si="927"/>
        <v>-2.8571428571428581E-2</v>
      </c>
      <c r="BA603" s="20">
        <f t="shared" si="928"/>
        <v>8.5556114745848006</v>
      </c>
      <c r="BB603" s="30">
        <f t="shared" si="929"/>
        <v>7.1932704838955364E-5</v>
      </c>
      <c r="BC603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603" s="16">
        <f t="shared" si="930"/>
        <v>-2</v>
      </c>
      <c r="BE603" s="30">
        <f t="shared" si="931"/>
        <v>-9.1996320147191835E-4</v>
      </c>
      <c r="BF603" s="20">
        <f t="shared" si="932"/>
        <v>546.55259184700549</v>
      </c>
      <c r="BG603" s="20">
        <f t="shared" si="933"/>
        <v>4.5952304385356198E-3</v>
      </c>
      <c r="BH603" s="26">
        <v>87577</v>
      </c>
      <c r="BI603">
        <f t="shared" si="895"/>
        <v>43</v>
      </c>
      <c r="BJ603" s="4">
        <v>178461</v>
      </c>
      <c r="BK603">
        <f t="shared" si="896"/>
        <v>43</v>
      </c>
      <c r="BL603" s="4">
        <v>132845</v>
      </c>
      <c r="BM603">
        <f t="shared" si="934"/>
        <v>24</v>
      </c>
      <c r="BN603" s="4">
        <v>51828</v>
      </c>
      <c r="BO603">
        <f t="shared" si="935"/>
        <v>12</v>
      </c>
      <c r="BP603" s="4">
        <v>21953</v>
      </c>
      <c r="BQ603">
        <f t="shared" si="936"/>
        <v>8</v>
      </c>
      <c r="BR603" s="8">
        <v>34</v>
      </c>
      <c r="BS603" s="15">
        <f t="shared" si="937"/>
        <v>0</v>
      </c>
      <c r="BT603" s="8">
        <v>335</v>
      </c>
      <c r="BU603" s="15">
        <f t="shared" si="938"/>
        <v>0</v>
      </c>
      <c r="BV603" s="8">
        <v>1540</v>
      </c>
      <c r="BW603" s="15">
        <f t="shared" si="939"/>
        <v>1</v>
      </c>
      <c r="BX603" s="8">
        <v>3453</v>
      </c>
      <c r="BY603" s="15">
        <f t="shared" si="940"/>
        <v>1</v>
      </c>
      <c r="BZ603" s="13">
        <v>1955</v>
      </c>
      <c r="CA603" s="16">
        <f t="shared" si="941"/>
        <v>0</v>
      </c>
    </row>
    <row r="604" spans="1:79" x14ac:dyDescent="0.2">
      <c r="A604" s="1">
        <v>44501</v>
      </c>
      <c r="B604">
        <v>44502</v>
      </c>
      <c r="C604" s="4">
        <v>472736</v>
      </c>
      <c r="D604">
        <f t="shared" si="890"/>
        <v>72</v>
      </c>
      <c r="E604" s="4">
        <v>7315</v>
      </c>
      <c r="F604">
        <f t="shared" si="893"/>
        <v>0</v>
      </c>
      <c r="G604" s="4">
        <v>463321</v>
      </c>
      <c r="H604">
        <f t="shared" si="894"/>
        <v>276</v>
      </c>
      <c r="I604">
        <f t="shared" si="887"/>
        <v>2100</v>
      </c>
      <c r="J604">
        <f t="shared" si="886"/>
        <v>-204</v>
      </c>
      <c r="K604">
        <f t="shared" si="883"/>
        <v>1.5473752792256143E-2</v>
      </c>
      <c r="L604">
        <f t="shared" si="897"/>
        <v>0.98008402152575647</v>
      </c>
      <c r="M604">
        <f t="shared" si="898"/>
        <v>4.4422256819874094E-3</v>
      </c>
      <c r="N604">
        <f t="shared" si="899"/>
        <v>1.5230488052528262E-4</v>
      </c>
      <c r="O604">
        <f t="shared" si="884"/>
        <v>0</v>
      </c>
      <c r="P604">
        <f t="shared" si="900"/>
        <v>5.9569930998163258E-4</v>
      </c>
      <c r="Q604">
        <f t="shared" si="901"/>
        <v>-9.7142857142857142E-2</v>
      </c>
      <c r="R604">
        <f t="shared" si="902"/>
        <v>118957.22194262707</v>
      </c>
      <c r="S604">
        <f t="shared" si="885"/>
        <v>1840.7146451937595</v>
      </c>
      <c r="T604">
        <f t="shared" si="903"/>
        <v>116588.0724710619</v>
      </c>
      <c r="U604">
        <f t="shared" si="904"/>
        <v>528.43482637141415</v>
      </c>
      <c r="V604" s="4">
        <v>4078264</v>
      </c>
      <c r="W604">
        <f t="shared" si="905"/>
        <v>3252</v>
      </c>
      <c r="X604">
        <f t="shared" si="906"/>
        <v>-1568</v>
      </c>
      <c r="Y604" s="20">
        <f t="shared" si="907"/>
        <v>1026236.537493709</v>
      </c>
      <c r="Z604" s="4">
        <v>3601979</v>
      </c>
      <c r="AA604">
        <f t="shared" si="908"/>
        <v>3180</v>
      </c>
      <c r="AB604" s="17">
        <f t="shared" si="909"/>
        <v>0.88321378900434111</v>
      </c>
      <c r="AC604" s="16">
        <f t="shared" si="910"/>
        <v>-1510</v>
      </c>
      <c r="AD604">
        <f t="shared" si="911"/>
        <v>476285</v>
      </c>
      <c r="AE604">
        <f t="shared" si="912"/>
        <v>72</v>
      </c>
      <c r="AF604" s="17">
        <f t="shared" si="913"/>
        <v>0.11678621099565893</v>
      </c>
      <c r="AG604" s="16">
        <f t="shared" si="914"/>
        <v>-58</v>
      </c>
      <c r="AH604" s="20">
        <f t="shared" si="915"/>
        <v>2.2140221402214021E-2</v>
      </c>
      <c r="AI604" s="20">
        <f t="shared" si="916"/>
        <v>119850.27679919476</v>
      </c>
      <c r="AJ604" s="4">
        <v>1851</v>
      </c>
      <c r="AK604">
        <f t="shared" si="917"/>
        <v>-79</v>
      </c>
      <c r="AL604">
        <f t="shared" si="918"/>
        <v>-4.0932642487046644E-2</v>
      </c>
      <c r="AM604" s="20">
        <f t="shared" si="919"/>
        <v>465.77755410166077</v>
      </c>
      <c r="AN604" s="20">
        <f t="shared" si="920"/>
        <v>3.9155046368374736E-3</v>
      </c>
      <c r="AO604" s="4">
        <v>84</v>
      </c>
      <c r="AP604">
        <f t="shared" si="891"/>
        <v>0</v>
      </c>
      <c r="AQ604">
        <f t="shared" si="892"/>
        <v>0</v>
      </c>
      <c r="AR604" s="20">
        <f t="shared" si="921"/>
        <v>21.137393054856567</v>
      </c>
      <c r="AS604" s="4">
        <v>130</v>
      </c>
      <c r="AT604">
        <f t="shared" si="922"/>
        <v>6</v>
      </c>
      <c r="AU604">
        <f t="shared" si="923"/>
        <v>4.8387096774193505E-2</v>
      </c>
      <c r="AV604" s="20">
        <f t="shared" si="924"/>
        <v>32.712632108706593</v>
      </c>
      <c r="AW604" s="30">
        <f t="shared" si="925"/>
        <v>2.7499492317064917E-4</v>
      </c>
      <c r="AX604" s="4">
        <v>33</v>
      </c>
      <c r="AY604">
        <f t="shared" si="926"/>
        <v>-1</v>
      </c>
      <c r="AZ604">
        <f t="shared" si="927"/>
        <v>-2.9411764705882359E-2</v>
      </c>
      <c r="BA604" s="20">
        <f t="shared" si="928"/>
        <v>8.3039758429793658</v>
      </c>
      <c r="BB604" s="30">
        <f t="shared" si="929"/>
        <v>6.980640357408786E-5</v>
      </c>
      <c r="BC604" s="16">
        <f>+Pagina_Inicial[[#This Row],[Aislamiento Domiciliario]]+Pagina_Inicial[[#This Row],[Aislamiento en Hoteles]]+Pagina_Inicial[[#This Row],[Hospitalizados en Sala]]+Pagina_Inicial[[#This Row],[Hospitalizados en UCI]]</f>
        <v>2098</v>
      </c>
      <c r="BD604" s="16">
        <f t="shared" si="930"/>
        <v>-74</v>
      </c>
      <c r="BE604" s="30">
        <f t="shared" si="931"/>
        <v>-3.4069981583793707E-2</v>
      </c>
      <c r="BF604" s="20">
        <f t="shared" si="932"/>
        <v>527.93155510820327</v>
      </c>
      <c r="BG604" s="20">
        <f t="shared" si="933"/>
        <v>4.4379949908617076E-3</v>
      </c>
      <c r="BH604" s="26">
        <v>87594</v>
      </c>
      <c r="BI604">
        <f t="shared" si="895"/>
        <v>17</v>
      </c>
      <c r="BJ604" s="4">
        <v>178476</v>
      </c>
      <c r="BK604">
        <f t="shared" si="896"/>
        <v>15</v>
      </c>
      <c r="BL604" s="4">
        <v>132872</v>
      </c>
      <c r="BM604">
        <f t="shared" si="934"/>
        <v>27</v>
      </c>
      <c r="BN604" s="4">
        <v>51837</v>
      </c>
      <c r="BO604">
        <f t="shared" si="935"/>
        <v>9</v>
      </c>
      <c r="BP604" s="4">
        <v>21957</v>
      </c>
      <c r="BQ604">
        <f t="shared" si="936"/>
        <v>4</v>
      </c>
      <c r="BR604" s="8">
        <v>34</v>
      </c>
      <c r="BS604" s="15">
        <f t="shared" si="937"/>
        <v>0</v>
      </c>
      <c r="BT604" s="8">
        <v>335</v>
      </c>
      <c r="BU604" s="15">
        <f t="shared" si="938"/>
        <v>0</v>
      </c>
      <c r="BV604" s="8">
        <v>1540</v>
      </c>
      <c r="BW604" s="15">
        <f t="shared" si="939"/>
        <v>0</v>
      </c>
      <c r="BX604" s="8">
        <v>3453</v>
      </c>
      <c r="BY604" s="15">
        <f t="shared" si="940"/>
        <v>0</v>
      </c>
      <c r="BZ604" s="13">
        <v>1955</v>
      </c>
      <c r="CA604" s="16">
        <f t="shared" si="941"/>
        <v>0</v>
      </c>
    </row>
    <row r="605" spans="1:79" x14ac:dyDescent="0.2">
      <c r="A605" s="1">
        <v>44502</v>
      </c>
      <c r="B605">
        <v>44503</v>
      </c>
      <c r="C605" s="4">
        <v>472877</v>
      </c>
      <c r="D605">
        <f t="shared" si="890"/>
        <v>141</v>
      </c>
      <c r="E605" s="4">
        <v>7315</v>
      </c>
      <c r="F605">
        <f t="shared" si="893"/>
        <v>0</v>
      </c>
      <c r="G605" s="4">
        <v>463542</v>
      </c>
      <c r="H605">
        <f t="shared" si="894"/>
        <v>221</v>
      </c>
      <c r="I605">
        <f t="shared" si="887"/>
        <v>2020</v>
      </c>
      <c r="J605">
        <f t="shared" si="886"/>
        <v>-80</v>
      </c>
      <c r="K605">
        <f t="shared" si="883"/>
        <v>1.546913890927239E-2</v>
      </c>
      <c r="L605">
        <f t="shared" si="897"/>
        <v>0.9802591371540591</v>
      </c>
      <c r="M605">
        <f t="shared" si="898"/>
        <v>4.2717239366685204E-3</v>
      </c>
      <c r="N605">
        <f t="shared" si="899"/>
        <v>2.9817478963874329E-4</v>
      </c>
      <c r="O605">
        <f t="shared" si="884"/>
        <v>0</v>
      </c>
      <c r="P605">
        <f t="shared" si="900"/>
        <v>4.7676370210250634E-4</v>
      </c>
      <c r="Q605">
        <f t="shared" si="901"/>
        <v>-3.9603960396039604E-2</v>
      </c>
      <c r="R605">
        <f t="shared" si="902"/>
        <v>118992.70256668344</v>
      </c>
      <c r="S605">
        <f t="shared" si="885"/>
        <v>1840.7146451937595</v>
      </c>
      <c r="T605">
        <f t="shared" si="903"/>
        <v>116643.6839456467</v>
      </c>
      <c r="U605">
        <f t="shared" si="904"/>
        <v>508.30397584297936</v>
      </c>
      <c r="V605" s="4">
        <v>4085594</v>
      </c>
      <c r="W605">
        <f t="shared" si="905"/>
        <v>7330</v>
      </c>
      <c r="X605">
        <f t="shared" si="906"/>
        <v>4078</v>
      </c>
      <c r="Y605" s="20">
        <f t="shared" si="907"/>
        <v>1028081.0266733769</v>
      </c>
      <c r="Z605" s="4">
        <v>3609168</v>
      </c>
      <c r="AA605">
        <f t="shared" si="908"/>
        <v>7189</v>
      </c>
      <c r="AB605" s="17">
        <f t="shared" si="909"/>
        <v>0.88338880466340997</v>
      </c>
      <c r="AC605" s="16">
        <f t="shared" si="910"/>
        <v>4009</v>
      </c>
      <c r="AD605">
        <f t="shared" si="911"/>
        <v>476426</v>
      </c>
      <c r="AE605">
        <f t="shared" si="912"/>
        <v>141</v>
      </c>
      <c r="AF605" s="17">
        <f t="shared" si="913"/>
        <v>0.11661119533658998</v>
      </c>
      <c r="AG605" s="16">
        <f t="shared" si="914"/>
        <v>69</v>
      </c>
      <c r="AH605" s="20">
        <f t="shared" si="915"/>
        <v>1.9236016371077764E-2</v>
      </c>
      <c r="AI605" s="20">
        <f t="shared" si="916"/>
        <v>119885.75742325113</v>
      </c>
      <c r="AJ605" s="4">
        <v>1764</v>
      </c>
      <c r="AK605">
        <f t="shared" si="917"/>
        <v>-87</v>
      </c>
      <c r="AL605">
        <f t="shared" si="918"/>
        <v>-4.7001620745542927E-2</v>
      </c>
      <c r="AM605" s="20">
        <f t="shared" si="919"/>
        <v>443.88525415198791</v>
      </c>
      <c r="AN605" s="20">
        <f t="shared" si="920"/>
        <v>3.7303569427144904E-3</v>
      </c>
      <c r="AO605" s="4">
        <v>83</v>
      </c>
      <c r="AP605">
        <f t="shared" si="891"/>
        <v>-1</v>
      </c>
      <c r="AQ605">
        <f t="shared" si="892"/>
        <v>-1.1904761904761862E-2</v>
      </c>
      <c r="AR605" s="20">
        <f t="shared" si="921"/>
        <v>20.885757423251132</v>
      </c>
      <c r="AS605" s="4">
        <v>139</v>
      </c>
      <c r="AT605">
        <f t="shared" si="922"/>
        <v>9</v>
      </c>
      <c r="AU605">
        <f t="shared" si="923"/>
        <v>6.9230769230769207E-2</v>
      </c>
      <c r="AV605" s="20">
        <f t="shared" si="924"/>
        <v>34.977352793155511</v>
      </c>
      <c r="AW605" s="30">
        <f t="shared" si="925"/>
        <v>2.9394535999847742E-4</v>
      </c>
      <c r="AX605" s="4">
        <v>31</v>
      </c>
      <c r="AY605">
        <f t="shared" si="926"/>
        <v>-2</v>
      </c>
      <c r="AZ605">
        <f t="shared" si="927"/>
        <v>-6.0606060606060552E-2</v>
      </c>
      <c r="BA605" s="20">
        <f t="shared" si="928"/>
        <v>7.8007045797684951</v>
      </c>
      <c r="BB605" s="30">
        <f t="shared" si="929"/>
        <v>6.5556159424120857E-5</v>
      </c>
      <c r="BC605" s="16">
        <f>+Pagina_Inicial[[#This Row],[Aislamiento Domiciliario]]+Pagina_Inicial[[#This Row],[Aislamiento en Hoteles]]+Pagina_Inicial[[#This Row],[Hospitalizados en Sala]]+Pagina_Inicial[[#This Row],[Hospitalizados en UCI]]</f>
        <v>2017</v>
      </c>
      <c r="BD605" s="16">
        <f t="shared" si="930"/>
        <v>-81</v>
      </c>
      <c r="BE605" s="30">
        <f t="shared" si="931"/>
        <v>-3.8608198284080131E-2</v>
      </c>
      <c r="BF605" s="20">
        <f t="shared" si="932"/>
        <v>507.54906894816304</v>
      </c>
      <c r="BG605" s="20">
        <f t="shared" si="933"/>
        <v>4.2653797922081217E-3</v>
      </c>
      <c r="BH605" s="26">
        <v>87622</v>
      </c>
      <c r="BI605">
        <f t="shared" si="895"/>
        <v>28</v>
      </c>
      <c r="BJ605" s="4">
        <v>178524</v>
      </c>
      <c r="BK605">
        <f t="shared" si="896"/>
        <v>48</v>
      </c>
      <c r="BL605" s="4">
        <v>132902</v>
      </c>
      <c r="BM605">
        <f t="shared" si="934"/>
        <v>30</v>
      </c>
      <c r="BN605" s="4">
        <v>51870</v>
      </c>
      <c r="BO605">
        <f t="shared" si="935"/>
        <v>33</v>
      </c>
      <c r="BP605" s="4">
        <v>21959</v>
      </c>
      <c r="BQ605">
        <f t="shared" si="936"/>
        <v>2</v>
      </c>
      <c r="BR605" s="8">
        <v>34</v>
      </c>
      <c r="BS605" s="15">
        <f t="shared" si="937"/>
        <v>0</v>
      </c>
      <c r="BT605" s="8">
        <v>335</v>
      </c>
      <c r="BU605" s="15">
        <f t="shared" si="938"/>
        <v>0</v>
      </c>
      <c r="BV605" s="8">
        <v>1540</v>
      </c>
      <c r="BW605" s="15">
        <f t="shared" si="939"/>
        <v>0</v>
      </c>
      <c r="BX605" s="8">
        <v>3454</v>
      </c>
      <c r="BY605" s="15">
        <f t="shared" si="940"/>
        <v>1</v>
      </c>
      <c r="BZ605" s="13">
        <v>1955</v>
      </c>
      <c r="CA605" s="16">
        <f t="shared" si="941"/>
        <v>0</v>
      </c>
    </row>
    <row r="606" spans="1:79" x14ac:dyDescent="0.2">
      <c r="A606" s="1">
        <v>44503</v>
      </c>
      <c r="B606">
        <v>44504</v>
      </c>
      <c r="C606" s="4">
        <v>473005</v>
      </c>
      <c r="D606">
        <f t="shared" si="890"/>
        <v>128</v>
      </c>
      <c r="E606" s="4">
        <v>7320</v>
      </c>
      <c r="F606">
        <f t="shared" si="893"/>
        <v>5</v>
      </c>
      <c r="G606" s="4">
        <v>463772</v>
      </c>
      <c r="H606">
        <f t="shared" si="894"/>
        <v>230</v>
      </c>
      <c r="I606">
        <f t="shared" si="887"/>
        <v>1913</v>
      </c>
      <c r="J606">
        <f t="shared" si="886"/>
        <v>-107</v>
      </c>
      <c r="K606">
        <f t="shared" si="883"/>
        <v>1.5475523514550586E-2</v>
      </c>
      <c r="L606">
        <f t="shared" si="897"/>
        <v>0.9804801217746113</v>
      </c>
      <c r="M606">
        <f t="shared" si="898"/>
        <v>4.0443547108381522E-3</v>
      </c>
      <c r="N606">
        <f t="shared" si="899"/>
        <v>2.7061024724897201E-4</v>
      </c>
      <c r="O606">
        <f t="shared" si="884"/>
        <v>6.8306010928961749E-4</v>
      </c>
      <c r="P606">
        <f t="shared" si="900"/>
        <v>4.959333465582226E-4</v>
      </c>
      <c r="Q606">
        <f t="shared" si="901"/>
        <v>-5.5933089388395189E-2</v>
      </c>
      <c r="R606">
        <f t="shared" si="902"/>
        <v>119024.91192752893</v>
      </c>
      <c r="S606">
        <f t="shared" si="885"/>
        <v>1841.9728233517865</v>
      </c>
      <c r="T606">
        <f t="shared" si="903"/>
        <v>116701.56014091594</v>
      </c>
      <c r="U606">
        <f t="shared" si="904"/>
        <v>481.37896326119778</v>
      </c>
      <c r="V606" s="4">
        <v>4090713</v>
      </c>
      <c r="W606">
        <f t="shared" si="905"/>
        <v>5119</v>
      </c>
      <c r="X606">
        <f t="shared" si="906"/>
        <v>-2211</v>
      </c>
      <c r="Y606" s="20">
        <f t="shared" si="907"/>
        <v>1029369.1494715651</v>
      </c>
      <c r="Z606" s="4">
        <v>3614159</v>
      </c>
      <c r="AA606">
        <f t="shared" si="908"/>
        <v>4991</v>
      </c>
      <c r="AB606" s="17">
        <f t="shared" si="909"/>
        <v>0.88350343815369103</v>
      </c>
      <c r="AC606" s="16">
        <f t="shared" si="910"/>
        <v>-2198</v>
      </c>
      <c r="AD606">
        <f t="shared" si="911"/>
        <v>476554</v>
      </c>
      <c r="AE606">
        <f t="shared" si="912"/>
        <v>128</v>
      </c>
      <c r="AF606" s="17">
        <f t="shared" si="913"/>
        <v>0.11649656184630894</v>
      </c>
      <c r="AG606" s="16">
        <f t="shared" si="914"/>
        <v>-13</v>
      </c>
      <c r="AH606" s="20">
        <f t="shared" si="915"/>
        <v>2.5004883766360616E-2</v>
      </c>
      <c r="AI606" s="20">
        <f t="shared" si="916"/>
        <v>119917.96678409663</v>
      </c>
      <c r="AJ606" s="4">
        <v>1666</v>
      </c>
      <c r="AK606">
        <f t="shared" si="917"/>
        <v>-98</v>
      </c>
      <c r="AL606">
        <f t="shared" si="918"/>
        <v>-5.555555555555558E-2</v>
      </c>
      <c r="AM606" s="20">
        <f t="shared" si="919"/>
        <v>419.22496225465522</v>
      </c>
      <c r="AN606" s="20">
        <f t="shared" si="920"/>
        <v>3.5221614993499011E-3</v>
      </c>
      <c r="AO606" s="4">
        <v>72</v>
      </c>
      <c r="AP606">
        <f t="shared" si="891"/>
        <v>-11</v>
      </c>
      <c r="AQ606">
        <f t="shared" si="892"/>
        <v>-0.13253012048192769</v>
      </c>
      <c r="AR606" s="20">
        <f t="shared" si="921"/>
        <v>18.117765475591344</v>
      </c>
      <c r="AS606" s="4">
        <v>145</v>
      </c>
      <c r="AT606">
        <f t="shared" si="922"/>
        <v>6</v>
      </c>
      <c r="AU606">
        <f t="shared" si="923"/>
        <v>4.3165467625899234E-2</v>
      </c>
      <c r="AV606" s="20">
        <f t="shared" si="924"/>
        <v>36.48716658278812</v>
      </c>
      <c r="AW606" s="30">
        <f t="shared" si="925"/>
        <v>3.0655067071172606E-4</v>
      </c>
      <c r="AX606" s="4">
        <v>30</v>
      </c>
      <c r="AY606">
        <f t="shared" si="926"/>
        <v>-1</v>
      </c>
      <c r="AZ606">
        <f t="shared" si="927"/>
        <v>-3.2258064516129004E-2</v>
      </c>
      <c r="BA606" s="20">
        <f t="shared" si="928"/>
        <v>7.5490689481630593</v>
      </c>
      <c r="BB606" s="30">
        <f t="shared" si="929"/>
        <v>6.3424276698977812E-5</v>
      </c>
      <c r="BC606" s="16">
        <f>+Pagina_Inicial[[#This Row],[Aislamiento Domiciliario]]+Pagina_Inicial[[#This Row],[Aislamiento en Hoteles]]+Pagina_Inicial[[#This Row],[Hospitalizados en Sala]]+Pagina_Inicial[[#This Row],[Hospitalizados en UCI]]</f>
        <v>1913</v>
      </c>
      <c r="BD606" s="16">
        <f t="shared" si="930"/>
        <v>-104</v>
      </c>
      <c r="BE606" s="30">
        <f t="shared" si="931"/>
        <v>-5.1561725334655417E-2</v>
      </c>
      <c r="BF606" s="20">
        <f t="shared" si="932"/>
        <v>481.37896326119778</v>
      </c>
      <c r="BG606" s="20">
        <f t="shared" si="933"/>
        <v>4.0443547108381522E-3</v>
      </c>
      <c r="BH606" s="26">
        <v>87652</v>
      </c>
      <c r="BI606">
        <f t="shared" si="895"/>
        <v>30</v>
      </c>
      <c r="BJ606" s="4">
        <v>178568</v>
      </c>
      <c r="BK606">
        <f t="shared" si="896"/>
        <v>44</v>
      </c>
      <c r="BL606" s="4">
        <v>132941</v>
      </c>
      <c r="BM606">
        <f t="shared" si="934"/>
        <v>39</v>
      </c>
      <c r="BN606" s="4">
        <v>51883</v>
      </c>
      <c r="BO606">
        <f t="shared" si="935"/>
        <v>13</v>
      </c>
      <c r="BP606" s="4">
        <v>21961</v>
      </c>
      <c r="BQ606">
        <f t="shared" si="936"/>
        <v>2</v>
      </c>
      <c r="BR606" s="8">
        <v>34</v>
      </c>
      <c r="BS606" s="15">
        <f t="shared" si="937"/>
        <v>0</v>
      </c>
      <c r="BT606" s="8">
        <v>335</v>
      </c>
      <c r="BU606" s="15">
        <f t="shared" si="938"/>
        <v>0</v>
      </c>
      <c r="BV606" s="8">
        <v>1542</v>
      </c>
      <c r="BW606" s="15">
        <f t="shared" si="939"/>
        <v>2</v>
      </c>
      <c r="BX606" s="8">
        <v>3454</v>
      </c>
      <c r="BY606" s="15">
        <f t="shared" si="940"/>
        <v>0</v>
      </c>
      <c r="BZ606" s="13">
        <v>1955</v>
      </c>
      <c r="CA606" s="16">
        <f t="shared" si="941"/>
        <v>0</v>
      </c>
    </row>
    <row r="607" spans="1:79" x14ac:dyDescent="0.2">
      <c r="A607" s="1">
        <v>44504</v>
      </c>
      <c r="B607">
        <v>44505</v>
      </c>
      <c r="C607" s="4">
        <v>473089</v>
      </c>
      <c r="D607">
        <f t="shared" si="890"/>
        <v>84</v>
      </c>
      <c r="E607" s="4">
        <v>7321</v>
      </c>
      <c r="F607">
        <f t="shared" si="893"/>
        <v>1</v>
      </c>
      <c r="G607" s="4">
        <v>463992</v>
      </c>
      <c r="H607">
        <f t="shared" si="894"/>
        <v>220</v>
      </c>
      <c r="I607">
        <f t="shared" si="887"/>
        <v>1776</v>
      </c>
      <c r="J607">
        <f t="shared" si="886"/>
        <v>-137</v>
      </c>
      <c r="K607">
        <f t="shared" ref="K607:K613" si="942">+IFERROR(E607/C607,"")</f>
        <v>1.5474889502820822E-2</v>
      </c>
      <c r="L607">
        <f t="shared" si="897"/>
        <v>0.98077105999082625</v>
      </c>
      <c r="M607">
        <f t="shared" si="898"/>
        <v>3.7540505063529271E-3</v>
      </c>
      <c r="N607">
        <f t="shared" si="899"/>
        <v>1.7755644286804385E-4</v>
      </c>
      <c r="O607">
        <f t="shared" ref="O607:O613" si="943">+IFERROR(F607/E607,"")</f>
        <v>1.3659336156262805E-4</v>
      </c>
      <c r="P607">
        <f t="shared" si="900"/>
        <v>4.7414610596734427E-4</v>
      </c>
      <c r="Q607">
        <f t="shared" si="901"/>
        <v>-7.7139639639639643E-2</v>
      </c>
      <c r="R607">
        <f t="shared" si="902"/>
        <v>119046.04932058378</v>
      </c>
      <c r="S607">
        <f t="shared" ref="S607:S613" si="944">+IFERROR(E607/3.974,"")</f>
        <v>1842.224458983392</v>
      </c>
      <c r="T607">
        <f t="shared" si="903"/>
        <v>116756.91997986914</v>
      </c>
      <c r="U607">
        <f t="shared" si="904"/>
        <v>446.90488173125311</v>
      </c>
      <c r="V607" s="4">
        <v>4093727</v>
      </c>
      <c r="W607">
        <f t="shared" si="905"/>
        <v>3014</v>
      </c>
      <c r="X607">
        <f t="shared" si="906"/>
        <v>-2105</v>
      </c>
      <c r="Y607" s="20">
        <f t="shared" si="907"/>
        <v>1030127.5792652239</v>
      </c>
      <c r="Z607" s="4">
        <v>3617089</v>
      </c>
      <c r="AA607">
        <f t="shared" si="908"/>
        <v>2930</v>
      </c>
      <c r="AB607" s="17">
        <f t="shared" si="909"/>
        <v>0.88356868936301813</v>
      </c>
      <c r="AC607" s="16">
        <f t="shared" si="910"/>
        <v>-2061</v>
      </c>
      <c r="AD607">
        <f t="shared" si="911"/>
        <v>476638</v>
      </c>
      <c r="AE607">
        <f t="shared" si="912"/>
        <v>84</v>
      </c>
      <c r="AF607" s="17">
        <f t="shared" si="913"/>
        <v>0.11643131063698189</v>
      </c>
      <c r="AG607" s="16">
        <f t="shared" si="914"/>
        <v>-44</v>
      </c>
      <c r="AH607" s="20">
        <f t="shared" si="915"/>
        <v>2.7869940278699403E-2</v>
      </c>
      <c r="AI607" s="20">
        <f t="shared" si="916"/>
        <v>119939.10417715147</v>
      </c>
      <c r="AJ607" s="4">
        <v>1529</v>
      </c>
      <c r="AK607">
        <f t="shared" si="917"/>
        <v>-137</v>
      </c>
      <c r="AL607">
        <f t="shared" si="918"/>
        <v>-8.2232893157262898E-2</v>
      </c>
      <c r="AM607" s="20">
        <f t="shared" si="919"/>
        <v>384.75088072471061</v>
      </c>
      <c r="AN607" s="20">
        <f t="shared" si="920"/>
        <v>3.2319500136337984E-3</v>
      </c>
      <c r="AO607" s="4">
        <v>77</v>
      </c>
      <c r="AP607">
        <f t="shared" si="891"/>
        <v>5</v>
      </c>
      <c r="AQ607">
        <f t="shared" si="892"/>
        <v>6.944444444444442E-2</v>
      </c>
      <c r="AR607" s="20">
        <f t="shared" si="921"/>
        <v>19.375943633618519</v>
      </c>
      <c r="AS607" s="4">
        <v>139</v>
      </c>
      <c r="AT607">
        <f t="shared" si="922"/>
        <v>-6</v>
      </c>
      <c r="AU607">
        <f t="shared" si="923"/>
        <v>-4.1379310344827558E-2</v>
      </c>
      <c r="AV607" s="20">
        <f t="shared" si="924"/>
        <v>34.977352793155511</v>
      </c>
      <c r="AW607" s="30">
        <f t="shared" si="925"/>
        <v>2.9381363760307258E-4</v>
      </c>
      <c r="AX607" s="4">
        <v>31</v>
      </c>
      <c r="AY607">
        <f t="shared" si="926"/>
        <v>1</v>
      </c>
      <c r="AZ607">
        <f t="shared" si="927"/>
        <v>3.3333333333333437E-2</v>
      </c>
      <c r="BA607" s="20">
        <f t="shared" si="928"/>
        <v>7.8007045797684951</v>
      </c>
      <c r="BB607" s="30">
        <f t="shared" si="929"/>
        <v>6.5526782487016191E-5</v>
      </c>
      <c r="BC607" s="16">
        <f>+Pagina_Inicial[[#This Row],[Aislamiento Domiciliario]]+Pagina_Inicial[[#This Row],[Aislamiento en Hoteles]]+Pagina_Inicial[[#This Row],[Hospitalizados en Sala]]+Pagina_Inicial[[#This Row],[Hospitalizados en UCI]]</f>
        <v>1776</v>
      </c>
      <c r="BD607" s="16">
        <f t="shared" si="930"/>
        <v>-137</v>
      </c>
      <c r="BE607" s="30">
        <f t="shared" si="931"/>
        <v>-7.1615263983272337E-2</v>
      </c>
      <c r="BF607" s="20">
        <f t="shared" si="932"/>
        <v>446.90488173125311</v>
      </c>
      <c r="BG607" s="20">
        <f t="shared" si="933"/>
        <v>3.7540505063529271E-3</v>
      </c>
      <c r="BH607" s="26">
        <v>87669</v>
      </c>
      <c r="BI607">
        <f t="shared" si="895"/>
        <v>17</v>
      </c>
      <c r="BJ607" s="4">
        <v>178594</v>
      </c>
      <c r="BK607">
        <f t="shared" si="896"/>
        <v>26</v>
      </c>
      <c r="BL607" s="4">
        <v>132972</v>
      </c>
      <c r="BM607">
        <f t="shared" si="934"/>
        <v>31</v>
      </c>
      <c r="BN607" s="4">
        <v>51889</v>
      </c>
      <c r="BO607">
        <f t="shared" si="935"/>
        <v>6</v>
      </c>
      <c r="BP607" s="4">
        <v>21965</v>
      </c>
      <c r="BQ607">
        <f t="shared" si="936"/>
        <v>4</v>
      </c>
      <c r="BR607" s="8">
        <v>34</v>
      </c>
      <c r="BS607" s="15">
        <f t="shared" si="937"/>
        <v>0</v>
      </c>
      <c r="BT607" s="8">
        <v>335</v>
      </c>
      <c r="BU607" s="15">
        <f t="shared" si="938"/>
        <v>0</v>
      </c>
      <c r="BV607" s="8">
        <v>1542</v>
      </c>
      <c r="BW607" s="15">
        <f t="shared" si="939"/>
        <v>0</v>
      </c>
      <c r="BX607" s="8">
        <v>3455</v>
      </c>
      <c r="BY607" s="15">
        <f t="shared" si="940"/>
        <v>1</v>
      </c>
      <c r="BZ607" s="13">
        <v>1955</v>
      </c>
      <c r="CA607" s="16">
        <f t="shared" si="941"/>
        <v>0</v>
      </c>
    </row>
    <row r="608" spans="1:79" x14ac:dyDescent="0.2">
      <c r="A608" s="1">
        <v>44505</v>
      </c>
      <c r="B608">
        <v>44506</v>
      </c>
      <c r="C608" s="4">
        <v>473183</v>
      </c>
      <c r="D608">
        <f t="shared" si="890"/>
        <v>94</v>
      </c>
      <c r="E608" s="4">
        <v>7322</v>
      </c>
      <c r="F608">
        <f t="shared" si="893"/>
        <v>1</v>
      </c>
      <c r="G608" s="4">
        <v>464161</v>
      </c>
      <c r="H608">
        <f t="shared" si="894"/>
        <v>169</v>
      </c>
      <c r="I608">
        <f t="shared" si="887"/>
        <v>1700</v>
      </c>
      <c r="J608">
        <f t="shared" si="886"/>
        <v>-76</v>
      </c>
      <c r="K608">
        <f t="shared" si="942"/>
        <v>1.5473928691436505E-2</v>
      </c>
      <c r="L608">
        <f t="shared" si="897"/>
        <v>0.98093338095409177</v>
      </c>
      <c r="M608">
        <f t="shared" si="898"/>
        <v>3.5926903544717371E-3</v>
      </c>
      <c r="N608">
        <f t="shared" si="899"/>
        <v>1.986546431296137E-4</v>
      </c>
      <c r="O608">
        <f t="shared" si="943"/>
        <v>1.365747063643813E-4</v>
      </c>
      <c r="P608">
        <f t="shared" si="900"/>
        <v>3.640978022711947E-4</v>
      </c>
      <c r="Q608">
        <f t="shared" si="901"/>
        <v>-4.4705882352941179E-2</v>
      </c>
      <c r="R608">
        <f t="shared" si="902"/>
        <v>119069.7030699547</v>
      </c>
      <c r="S608">
        <f t="shared" si="944"/>
        <v>1842.4760946149975</v>
      </c>
      <c r="T608">
        <f t="shared" si="903"/>
        <v>116799.44640161046</v>
      </c>
      <c r="U608">
        <f t="shared" si="904"/>
        <v>427.78057372924002</v>
      </c>
      <c r="V608" s="4">
        <v>4096752</v>
      </c>
      <c r="W608">
        <f t="shared" si="905"/>
        <v>3025</v>
      </c>
      <c r="X608">
        <f t="shared" si="906"/>
        <v>11</v>
      </c>
      <c r="Y608" s="20">
        <f t="shared" si="907"/>
        <v>1030888.7770508303</v>
      </c>
      <c r="Z608" s="4">
        <v>3620020</v>
      </c>
      <c r="AA608">
        <f t="shared" si="908"/>
        <v>2931</v>
      </c>
      <c r="AB608" s="17">
        <f t="shared" si="909"/>
        <v>0.88363171605213109</v>
      </c>
      <c r="AC608" s="16">
        <f t="shared" si="910"/>
        <v>1</v>
      </c>
      <c r="AD608">
        <f t="shared" si="911"/>
        <v>476732</v>
      </c>
      <c r="AE608">
        <f t="shared" si="912"/>
        <v>94</v>
      </c>
      <c r="AF608" s="17">
        <f t="shared" si="913"/>
        <v>0.11636828394786894</v>
      </c>
      <c r="AG608" s="16">
        <f t="shared" si="914"/>
        <v>10</v>
      </c>
      <c r="AH608" s="20">
        <f t="shared" si="915"/>
        <v>3.1074380165289257E-2</v>
      </c>
      <c r="AI608" s="20">
        <f t="shared" si="916"/>
        <v>119962.75792652239</v>
      </c>
      <c r="AJ608" s="4">
        <v>1477</v>
      </c>
      <c r="AK608">
        <f t="shared" si="917"/>
        <v>-52</v>
      </c>
      <c r="AL608">
        <f t="shared" si="918"/>
        <v>-3.4009156311314626E-2</v>
      </c>
      <c r="AM608" s="20">
        <f t="shared" si="919"/>
        <v>371.66582788122798</v>
      </c>
      <c r="AN608" s="20">
        <f t="shared" si="920"/>
        <v>3.1214139138557389E-3</v>
      </c>
      <c r="AO608" s="4">
        <v>77</v>
      </c>
      <c r="AP608">
        <f t="shared" si="891"/>
        <v>0</v>
      </c>
      <c r="AQ608">
        <f t="shared" si="892"/>
        <v>0</v>
      </c>
      <c r="AR608" s="20">
        <f t="shared" si="921"/>
        <v>19.375943633618519</v>
      </c>
      <c r="AS608" s="4">
        <v>116</v>
      </c>
      <c r="AT608">
        <f t="shared" si="922"/>
        <v>-23</v>
      </c>
      <c r="AU608">
        <f t="shared" si="923"/>
        <v>-0.16546762589928055</v>
      </c>
      <c r="AV608" s="20">
        <f t="shared" si="924"/>
        <v>29.189733266230498</v>
      </c>
      <c r="AW608" s="30">
        <f t="shared" si="925"/>
        <v>2.4514828301101267E-4</v>
      </c>
      <c r="AX608" s="4">
        <v>30</v>
      </c>
      <c r="AY608">
        <f t="shared" si="926"/>
        <v>-1</v>
      </c>
      <c r="AZ608">
        <f t="shared" si="927"/>
        <v>-3.2258064516129004E-2</v>
      </c>
      <c r="BA608" s="20">
        <f t="shared" si="928"/>
        <v>7.5490689481630593</v>
      </c>
      <c r="BB608" s="30">
        <f t="shared" si="929"/>
        <v>6.3400418020089473E-5</v>
      </c>
      <c r="BC608" s="16">
        <f>+Pagina_Inicial[[#This Row],[Aislamiento Domiciliario]]+Pagina_Inicial[[#This Row],[Aislamiento en Hoteles]]+Pagina_Inicial[[#This Row],[Hospitalizados en Sala]]+Pagina_Inicial[[#This Row],[Hospitalizados en UCI]]</f>
        <v>1700</v>
      </c>
      <c r="BD608" s="16">
        <f t="shared" si="930"/>
        <v>-76</v>
      </c>
      <c r="BE608" s="30">
        <f t="shared" si="931"/>
        <v>-4.27927927927928E-2</v>
      </c>
      <c r="BF608" s="20">
        <f t="shared" si="932"/>
        <v>427.78057372924002</v>
      </c>
      <c r="BG608" s="20">
        <f t="shared" si="933"/>
        <v>3.5926903544717371E-3</v>
      </c>
      <c r="BH608" s="26">
        <v>87699</v>
      </c>
      <c r="BI608">
        <f t="shared" si="895"/>
        <v>30</v>
      </c>
      <c r="BJ608" s="4">
        <v>178623</v>
      </c>
      <c r="BK608">
        <f t="shared" si="896"/>
        <v>29</v>
      </c>
      <c r="BL608" s="4">
        <v>132994</v>
      </c>
      <c r="BM608">
        <f t="shared" si="934"/>
        <v>22</v>
      </c>
      <c r="BN608" s="4">
        <v>51900</v>
      </c>
      <c r="BO608">
        <f t="shared" si="935"/>
        <v>11</v>
      </c>
      <c r="BP608" s="4">
        <v>21967</v>
      </c>
      <c r="BQ608">
        <f t="shared" si="936"/>
        <v>2</v>
      </c>
      <c r="BR608" s="8">
        <v>34</v>
      </c>
      <c r="BS608" s="15">
        <f t="shared" si="937"/>
        <v>0</v>
      </c>
      <c r="BT608" s="8">
        <v>335</v>
      </c>
      <c r="BU608" s="15">
        <f t="shared" si="938"/>
        <v>0</v>
      </c>
      <c r="BV608" s="8">
        <v>1542</v>
      </c>
      <c r="BW608" s="15">
        <f t="shared" si="939"/>
        <v>0</v>
      </c>
      <c r="BX608" s="8">
        <v>3455</v>
      </c>
      <c r="BY608" s="15">
        <f t="shared" si="940"/>
        <v>0</v>
      </c>
      <c r="BZ608" s="13">
        <v>1956</v>
      </c>
      <c r="CA608" s="16">
        <f t="shared" si="941"/>
        <v>1</v>
      </c>
    </row>
    <row r="609" spans="1:79" x14ac:dyDescent="0.2">
      <c r="A609" s="1">
        <v>44506</v>
      </c>
      <c r="B609">
        <v>44507</v>
      </c>
      <c r="C609" s="4">
        <v>473303</v>
      </c>
      <c r="D609">
        <f t="shared" si="890"/>
        <v>120</v>
      </c>
      <c r="E609" s="4">
        <v>7325</v>
      </c>
      <c r="F609">
        <f t="shared" si="893"/>
        <v>3</v>
      </c>
      <c r="G609" s="4">
        <v>464327</v>
      </c>
      <c r="H609">
        <f t="shared" si="894"/>
        <v>166</v>
      </c>
      <c r="I609">
        <f t="shared" si="887"/>
        <v>1651</v>
      </c>
      <c r="J609">
        <f t="shared" si="886"/>
        <v>-49</v>
      </c>
      <c r="K609">
        <f t="shared" si="942"/>
        <v>1.5476343906546123E-2</v>
      </c>
      <c r="L609">
        <f t="shared" si="897"/>
        <v>0.98103540438154835</v>
      </c>
      <c r="M609">
        <f t="shared" si="898"/>
        <v>3.4882517119054811E-3</v>
      </c>
      <c r="N609">
        <f t="shared" si="899"/>
        <v>2.5353737457823E-4</v>
      </c>
      <c r="O609">
        <f t="shared" si="943"/>
        <v>4.0955631399317407E-4</v>
      </c>
      <c r="P609">
        <f t="shared" si="900"/>
        <v>3.5750667094526056E-4</v>
      </c>
      <c r="Q609">
        <f t="shared" si="901"/>
        <v>-2.9678982434887948E-2</v>
      </c>
      <c r="R609">
        <f t="shared" si="902"/>
        <v>119099.89934574736</v>
      </c>
      <c r="S609">
        <f t="shared" si="944"/>
        <v>1843.2310015098137</v>
      </c>
      <c r="T609">
        <f t="shared" si="903"/>
        <v>116841.21791645697</v>
      </c>
      <c r="U609">
        <f t="shared" si="904"/>
        <v>415.4504277805737</v>
      </c>
      <c r="V609" s="4">
        <v>4099798</v>
      </c>
      <c r="W609">
        <f t="shared" si="905"/>
        <v>3046</v>
      </c>
      <c r="X609">
        <f t="shared" si="906"/>
        <v>21</v>
      </c>
      <c r="Y609" s="20">
        <f t="shared" si="907"/>
        <v>1031655.2591847006</v>
      </c>
      <c r="Z609" s="4">
        <v>3626946</v>
      </c>
      <c r="AA609">
        <f t="shared" si="908"/>
        <v>6926</v>
      </c>
      <c r="AB609" s="17">
        <f t="shared" si="909"/>
        <v>0.88466456152229944</v>
      </c>
      <c r="AC609" s="16">
        <f t="shared" si="910"/>
        <v>3995</v>
      </c>
      <c r="AD609">
        <f t="shared" si="911"/>
        <v>472852</v>
      </c>
      <c r="AE609">
        <f t="shared" si="912"/>
        <v>-3880</v>
      </c>
      <c r="AF609" s="17">
        <f t="shared" si="913"/>
        <v>0.11533543847770061</v>
      </c>
      <c r="AG609" s="16">
        <f t="shared" si="914"/>
        <v>-3974</v>
      </c>
      <c r="AH609" s="20">
        <f t="shared" si="915"/>
        <v>-1.2738017071569272</v>
      </c>
      <c r="AI609" s="20">
        <f t="shared" si="916"/>
        <v>118986.41167589329</v>
      </c>
      <c r="AJ609" s="4">
        <v>1428</v>
      </c>
      <c r="AK609">
        <f t="shared" si="917"/>
        <v>-49</v>
      </c>
      <c r="AL609">
        <f t="shared" si="918"/>
        <v>-3.3175355450236976E-2</v>
      </c>
      <c r="AM609" s="20">
        <f t="shared" si="919"/>
        <v>359.33568193256161</v>
      </c>
      <c r="AN609" s="20">
        <f t="shared" si="920"/>
        <v>3.017094757480937E-3</v>
      </c>
      <c r="AO609" s="4">
        <v>79</v>
      </c>
      <c r="AP609">
        <f t="shared" si="891"/>
        <v>2</v>
      </c>
      <c r="AQ609">
        <f t="shared" si="892"/>
        <v>2.5974025974025983E-2</v>
      </c>
      <c r="AR609" s="20">
        <f t="shared" si="921"/>
        <v>19.879214896829389</v>
      </c>
      <c r="AS609" s="4">
        <v>116</v>
      </c>
      <c r="AT609">
        <f t="shared" si="922"/>
        <v>0</v>
      </c>
      <c r="AU609">
        <f t="shared" si="923"/>
        <v>0</v>
      </c>
      <c r="AV609" s="20">
        <f t="shared" si="924"/>
        <v>29.189733266230498</v>
      </c>
      <c r="AW609" s="30">
        <f t="shared" si="925"/>
        <v>2.4508612875895569E-4</v>
      </c>
      <c r="AX609" s="4">
        <v>28</v>
      </c>
      <c r="AY609">
        <f t="shared" si="926"/>
        <v>-2</v>
      </c>
      <c r="AZ609">
        <f t="shared" si="927"/>
        <v>-6.6666666666666652E-2</v>
      </c>
      <c r="BA609" s="20">
        <f t="shared" si="928"/>
        <v>7.0457976849521886</v>
      </c>
      <c r="BB609" s="30">
        <f t="shared" si="929"/>
        <v>5.9158720734920339E-5</v>
      </c>
      <c r="BC609" s="16">
        <f>+Pagina_Inicial[[#This Row],[Aislamiento Domiciliario]]+Pagina_Inicial[[#This Row],[Aislamiento en Hoteles]]+Pagina_Inicial[[#This Row],[Hospitalizados en Sala]]+Pagina_Inicial[[#This Row],[Hospitalizados en UCI]]</f>
        <v>1651</v>
      </c>
      <c r="BD609" s="16">
        <f t="shared" si="930"/>
        <v>-49</v>
      </c>
      <c r="BE609" s="30">
        <f t="shared" si="931"/>
        <v>-2.8823529411764692E-2</v>
      </c>
      <c r="BF609" s="20">
        <f t="shared" si="932"/>
        <v>415.4504277805737</v>
      </c>
      <c r="BG609" s="20">
        <f t="shared" si="933"/>
        <v>3.4882517119054811E-3</v>
      </c>
      <c r="BH609" s="26">
        <v>87738</v>
      </c>
      <c r="BI609">
        <f t="shared" si="895"/>
        <v>39</v>
      </c>
      <c r="BJ609" s="4">
        <v>178653</v>
      </c>
      <c r="BK609">
        <f t="shared" si="896"/>
        <v>30</v>
      </c>
      <c r="BL609" s="4">
        <v>133026</v>
      </c>
      <c r="BM609">
        <f t="shared" si="934"/>
        <v>32</v>
      </c>
      <c r="BN609" s="4">
        <v>51912</v>
      </c>
      <c r="BO609">
        <f t="shared" si="935"/>
        <v>12</v>
      </c>
      <c r="BP609" s="4">
        <v>21974</v>
      </c>
      <c r="BQ609">
        <f t="shared" si="936"/>
        <v>7</v>
      </c>
      <c r="BR609" s="8">
        <v>34</v>
      </c>
      <c r="BS609" s="15">
        <f t="shared" si="937"/>
        <v>0</v>
      </c>
      <c r="BT609" s="8">
        <v>335</v>
      </c>
      <c r="BU609" s="15">
        <f t="shared" si="938"/>
        <v>0</v>
      </c>
      <c r="BV609" s="8">
        <v>1543</v>
      </c>
      <c r="BW609" s="15">
        <f t="shared" si="939"/>
        <v>1</v>
      </c>
      <c r="BX609" s="8">
        <v>3455</v>
      </c>
      <c r="BY609" s="15">
        <f t="shared" si="940"/>
        <v>0</v>
      </c>
      <c r="BZ609" s="13">
        <v>1957</v>
      </c>
      <c r="CA609" s="16">
        <f t="shared" si="941"/>
        <v>1</v>
      </c>
    </row>
    <row r="610" spans="1:79" x14ac:dyDescent="0.2">
      <c r="A610" s="1">
        <v>44507</v>
      </c>
      <c r="B610">
        <v>44508</v>
      </c>
      <c r="C610" s="4">
        <v>473416</v>
      </c>
      <c r="D610">
        <f t="shared" si="890"/>
        <v>113</v>
      </c>
      <c r="E610" s="4">
        <v>7329</v>
      </c>
      <c r="F610">
        <f t="shared" si="893"/>
        <v>4</v>
      </c>
      <c r="G610" s="4">
        <v>464453</v>
      </c>
      <c r="H610">
        <f t="shared" si="894"/>
        <v>126</v>
      </c>
      <c r="I610">
        <f t="shared" si="887"/>
        <v>1634</v>
      </c>
      <c r="J610">
        <f t="shared" si="886"/>
        <v>-17</v>
      </c>
      <c r="K610">
        <f t="shared" si="942"/>
        <v>1.5481099075654392E-2</v>
      </c>
      <c r="L610">
        <f t="shared" si="897"/>
        <v>0.98106739104719742</v>
      </c>
      <c r="M610">
        <f t="shared" si="898"/>
        <v>3.4515098771482162E-3</v>
      </c>
      <c r="N610">
        <f t="shared" si="899"/>
        <v>2.3869070753840173E-4</v>
      </c>
      <c r="O610">
        <f t="shared" si="943"/>
        <v>5.4577705007504437E-4</v>
      </c>
      <c r="P610">
        <f t="shared" si="900"/>
        <v>2.7128686863902267E-4</v>
      </c>
      <c r="Q610">
        <f t="shared" si="901"/>
        <v>-1.0403916768665851E-2</v>
      </c>
      <c r="R610">
        <f t="shared" si="902"/>
        <v>119128.33417211876</v>
      </c>
      <c r="S610">
        <f t="shared" si="944"/>
        <v>1844.2375440362355</v>
      </c>
      <c r="T610">
        <f t="shared" si="903"/>
        <v>116872.92400603925</v>
      </c>
      <c r="U610">
        <f t="shared" si="904"/>
        <v>411.17262204328131</v>
      </c>
      <c r="V610" s="4">
        <v>4103490</v>
      </c>
      <c r="W610">
        <f t="shared" si="905"/>
        <v>3692</v>
      </c>
      <c r="X610">
        <f t="shared" si="906"/>
        <v>646</v>
      </c>
      <c r="Y610" s="20">
        <f t="shared" si="907"/>
        <v>1032584.2979365878</v>
      </c>
      <c r="Z610" s="4">
        <v>3626525</v>
      </c>
      <c r="AA610">
        <f t="shared" si="908"/>
        <v>-421</v>
      </c>
      <c r="AB610" s="17">
        <f t="shared" si="909"/>
        <v>0.88376601380775877</v>
      </c>
      <c r="AC610" s="16">
        <f t="shared" si="910"/>
        <v>-7347</v>
      </c>
      <c r="AD610">
        <f t="shared" si="911"/>
        <v>476965</v>
      </c>
      <c r="AE610">
        <f t="shared" si="912"/>
        <v>4113</v>
      </c>
      <c r="AF610" s="17">
        <f t="shared" si="913"/>
        <v>0.11623398619224123</v>
      </c>
      <c r="AG610" s="16">
        <f t="shared" si="914"/>
        <v>7993</v>
      </c>
      <c r="AH610" s="20">
        <f t="shared" si="915"/>
        <v>1.1140303358613217</v>
      </c>
      <c r="AI610" s="20">
        <f t="shared" si="916"/>
        <v>120021.38902868646</v>
      </c>
      <c r="AJ610" s="4">
        <v>1414</v>
      </c>
      <c r="AK610">
        <f t="shared" si="917"/>
        <v>-14</v>
      </c>
      <c r="AL610">
        <f t="shared" si="918"/>
        <v>-9.8039215686274161E-3</v>
      </c>
      <c r="AM610" s="20">
        <f t="shared" si="919"/>
        <v>355.81278309008553</v>
      </c>
      <c r="AN610" s="20">
        <f t="shared" si="920"/>
        <v>2.986802304949558E-3</v>
      </c>
      <c r="AO610" s="4">
        <v>76</v>
      </c>
      <c r="AP610">
        <f t="shared" si="891"/>
        <v>-3</v>
      </c>
      <c r="AQ610">
        <f t="shared" si="892"/>
        <v>-3.7974683544303778E-2</v>
      </c>
      <c r="AR610" s="20">
        <f t="shared" si="921"/>
        <v>19.124308002013084</v>
      </c>
      <c r="AS610" s="4">
        <v>118</v>
      </c>
      <c r="AT610">
        <f t="shared" si="922"/>
        <v>2</v>
      </c>
      <c r="AU610">
        <f t="shared" si="923"/>
        <v>1.7241379310344751E-2</v>
      </c>
      <c r="AV610" s="20">
        <f t="shared" si="924"/>
        <v>29.693004529441367</v>
      </c>
      <c r="AW610" s="30">
        <f t="shared" si="925"/>
        <v>2.4925224327018941E-4</v>
      </c>
      <c r="AX610" s="4">
        <v>26</v>
      </c>
      <c r="AY610">
        <f t="shared" si="926"/>
        <v>-2</v>
      </c>
      <c r="AZ610">
        <f t="shared" si="927"/>
        <v>-7.1428571428571397E-2</v>
      </c>
      <c r="BA610" s="20">
        <f t="shared" si="928"/>
        <v>6.5425264217413179</v>
      </c>
      <c r="BB610" s="30">
        <f t="shared" si="929"/>
        <v>5.4919985805295976E-5</v>
      </c>
      <c r="BC610" s="16">
        <f>+Pagina_Inicial[[#This Row],[Aislamiento Domiciliario]]+Pagina_Inicial[[#This Row],[Aislamiento en Hoteles]]+Pagina_Inicial[[#This Row],[Hospitalizados en Sala]]+Pagina_Inicial[[#This Row],[Hospitalizados en UCI]]</f>
        <v>1634</v>
      </c>
      <c r="BD610" s="16">
        <f t="shared" si="930"/>
        <v>-17</v>
      </c>
      <c r="BE610" s="30">
        <f t="shared" si="931"/>
        <v>-1.0296789824348895E-2</v>
      </c>
      <c r="BF610" s="20">
        <f t="shared" si="932"/>
        <v>411.17262204328131</v>
      </c>
      <c r="BG610" s="20">
        <f t="shared" si="933"/>
        <v>3.4515098771482162E-3</v>
      </c>
      <c r="BH610" s="26">
        <v>87765</v>
      </c>
      <c r="BI610">
        <f t="shared" si="895"/>
        <v>27</v>
      </c>
      <c r="BJ610" s="4">
        <v>178691</v>
      </c>
      <c r="BK610">
        <f t="shared" si="896"/>
        <v>38</v>
      </c>
      <c r="BL610" s="4">
        <v>133060</v>
      </c>
      <c r="BM610">
        <f t="shared" si="934"/>
        <v>34</v>
      </c>
      <c r="BN610" s="4">
        <v>51925</v>
      </c>
      <c r="BO610">
        <f t="shared" si="935"/>
        <v>13</v>
      </c>
      <c r="BP610" s="4">
        <v>21975</v>
      </c>
      <c r="BQ610">
        <f t="shared" si="936"/>
        <v>1</v>
      </c>
      <c r="BR610" s="8">
        <v>35</v>
      </c>
      <c r="BS610" s="15">
        <f t="shared" si="937"/>
        <v>1</v>
      </c>
      <c r="BT610" s="8">
        <v>335</v>
      </c>
      <c r="BU610" s="15">
        <f t="shared" si="938"/>
        <v>0</v>
      </c>
      <c r="BV610" s="8">
        <v>1543</v>
      </c>
      <c r="BW610" s="15">
        <f t="shared" si="939"/>
        <v>0</v>
      </c>
      <c r="BX610" s="8">
        <v>3457</v>
      </c>
      <c r="BY610" s="15">
        <f t="shared" si="940"/>
        <v>2</v>
      </c>
      <c r="BZ610" s="13">
        <v>1959</v>
      </c>
      <c r="CA610" s="16">
        <f t="shared" si="941"/>
        <v>2</v>
      </c>
    </row>
    <row r="611" spans="1:79" x14ac:dyDescent="0.2">
      <c r="A611" s="1">
        <v>44508</v>
      </c>
      <c r="B611">
        <v>44509</v>
      </c>
      <c r="C611" s="4">
        <v>473522</v>
      </c>
      <c r="D611">
        <f t="shared" si="890"/>
        <v>106</v>
      </c>
      <c r="E611" s="4">
        <v>7335</v>
      </c>
      <c r="F611">
        <f t="shared" si="893"/>
        <v>6</v>
      </c>
      <c r="G611" s="4">
        <v>464546</v>
      </c>
      <c r="H611">
        <f t="shared" si="894"/>
        <v>93</v>
      </c>
      <c r="I611">
        <f t="shared" si="887"/>
        <v>1641</v>
      </c>
      <c r="J611">
        <f t="shared" si="886"/>
        <v>7</v>
      </c>
      <c r="K611">
        <f t="shared" si="942"/>
        <v>1.5490304568742319E-2</v>
      </c>
      <c r="L611">
        <f t="shared" si="897"/>
        <v>0.98104417534982535</v>
      </c>
      <c r="M611">
        <f t="shared" si="898"/>
        <v>3.4655200814323306E-3</v>
      </c>
      <c r="N611">
        <f t="shared" si="899"/>
        <v>2.2385443548557406E-4</v>
      </c>
      <c r="O611">
        <f t="shared" si="943"/>
        <v>8.1799591002044991E-4</v>
      </c>
      <c r="P611">
        <f t="shared" si="900"/>
        <v>2.0019545965308064E-4</v>
      </c>
      <c r="Q611">
        <f t="shared" si="901"/>
        <v>4.2656916514320535E-3</v>
      </c>
      <c r="R611">
        <f t="shared" si="902"/>
        <v>119155.00754906895</v>
      </c>
      <c r="S611">
        <f t="shared" si="944"/>
        <v>1845.747357825868</v>
      </c>
      <c r="T611">
        <f t="shared" si="903"/>
        <v>116896.32611977856</v>
      </c>
      <c r="U611">
        <f t="shared" si="904"/>
        <v>412.93407146451938</v>
      </c>
      <c r="V611" s="4">
        <v>4106286</v>
      </c>
      <c r="W611">
        <f t="shared" si="905"/>
        <v>2796</v>
      </c>
      <c r="X611">
        <f t="shared" si="906"/>
        <v>-896</v>
      </c>
      <c r="Y611" s="20">
        <f t="shared" si="907"/>
        <v>1033287.8711625566</v>
      </c>
      <c r="Z611" s="4">
        <v>3629215</v>
      </c>
      <c r="AA611">
        <f t="shared" si="908"/>
        <v>2690</v>
      </c>
      <c r="AB611" s="17">
        <f t="shared" si="909"/>
        <v>0.88381934429311548</v>
      </c>
      <c r="AC611" s="16">
        <f t="shared" si="910"/>
        <v>3111</v>
      </c>
      <c r="AD611">
        <f t="shared" si="911"/>
        <v>477071</v>
      </c>
      <c r="AE611">
        <f t="shared" si="912"/>
        <v>106</v>
      </c>
      <c r="AF611" s="17">
        <f t="shared" si="913"/>
        <v>0.11618065570688452</v>
      </c>
      <c r="AG611" s="16">
        <f t="shared" si="914"/>
        <v>-4007</v>
      </c>
      <c r="AH611" s="20">
        <f t="shared" si="915"/>
        <v>3.7911301859799712E-2</v>
      </c>
      <c r="AI611" s="20">
        <f t="shared" si="916"/>
        <v>120048.06240563664</v>
      </c>
      <c r="AJ611" s="4">
        <v>1425</v>
      </c>
      <c r="AK611">
        <f t="shared" si="917"/>
        <v>11</v>
      </c>
      <c r="AL611">
        <f t="shared" si="918"/>
        <v>7.7793493635078814E-3</v>
      </c>
      <c r="AM611" s="20">
        <f t="shared" si="919"/>
        <v>358.58077503774535</v>
      </c>
      <c r="AN611" s="20">
        <f t="shared" si="920"/>
        <v>3.0093638732730473E-3</v>
      </c>
      <c r="AO611" s="4">
        <v>76</v>
      </c>
      <c r="AP611">
        <f t="shared" si="891"/>
        <v>0</v>
      </c>
      <c r="AQ611">
        <f t="shared" si="892"/>
        <v>0</v>
      </c>
      <c r="AR611" s="20">
        <f t="shared" si="921"/>
        <v>19.124308002013084</v>
      </c>
      <c r="AS611" s="4">
        <v>114</v>
      </c>
      <c r="AT611">
        <f t="shared" si="922"/>
        <v>-4</v>
      </c>
      <c r="AU611">
        <f t="shared" si="923"/>
        <v>-3.3898305084745783E-2</v>
      </c>
      <c r="AV611" s="20">
        <f t="shared" si="924"/>
        <v>28.686462003019628</v>
      </c>
      <c r="AW611" s="30">
        <f t="shared" si="925"/>
        <v>2.4074910986184381E-4</v>
      </c>
      <c r="AX611" s="4">
        <v>26</v>
      </c>
      <c r="AY611">
        <f t="shared" si="926"/>
        <v>0</v>
      </c>
      <c r="AZ611">
        <f t="shared" si="927"/>
        <v>0</v>
      </c>
      <c r="BA611" s="20">
        <f t="shared" si="928"/>
        <v>6.5425264217413179</v>
      </c>
      <c r="BB611" s="30">
        <f t="shared" si="929"/>
        <v>5.4907691722876658E-5</v>
      </c>
      <c r="BC611" s="16">
        <f>+Pagina_Inicial[[#This Row],[Aislamiento Domiciliario]]+Pagina_Inicial[[#This Row],[Aislamiento en Hoteles]]+Pagina_Inicial[[#This Row],[Hospitalizados en Sala]]+Pagina_Inicial[[#This Row],[Hospitalizados en UCI]]</f>
        <v>1641</v>
      </c>
      <c r="BD611" s="16">
        <f t="shared" si="930"/>
        <v>7</v>
      </c>
      <c r="BE611" s="30">
        <f t="shared" si="931"/>
        <v>4.2839657282742749E-3</v>
      </c>
      <c r="BF611" s="20">
        <f t="shared" si="932"/>
        <v>412.93407146451938</v>
      </c>
      <c r="BG611" s="20">
        <f t="shared" si="933"/>
        <v>3.4655200814323306E-3</v>
      </c>
      <c r="BH611" s="26">
        <v>87789</v>
      </c>
      <c r="BI611">
        <f t="shared" si="895"/>
        <v>24</v>
      </c>
      <c r="BJ611" s="4">
        <v>178734</v>
      </c>
      <c r="BK611">
        <f t="shared" si="896"/>
        <v>43</v>
      </c>
      <c r="BL611" s="4">
        <v>133088</v>
      </c>
      <c r="BM611">
        <f t="shared" si="934"/>
        <v>28</v>
      </c>
      <c r="BN611" s="4">
        <v>51933</v>
      </c>
      <c r="BO611">
        <f t="shared" si="935"/>
        <v>8</v>
      </c>
      <c r="BP611" s="4">
        <v>21978</v>
      </c>
      <c r="BQ611">
        <f t="shared" si="936"/>
        <v>3</v>
      </c>
      <c r="BR611" s="8">
        <v>35</v>
      </c>
      <c r="BS611" s="15">
        <f t="shared" si="937"/>
        <v>0</v>
      </c>
      <c r="BT611" s="8">
        <v>335</v>
      </c>
      <c r="BU611" s="15">
        <f t="shared" si="938"/>
        <v>0</v>
      </c>
      <c r="BV611" s="8">
        <v>1545</v>
      </c>
      <c r="BW611" s="15">
        <f t="shared" si="939"/>
        <v>2</v>
      </c>
      <c r="BX611" s="8">
        <v>3459</v>
      </c>
      <c r="BY611" s="15">
        <f t="shared" si="940"/>
        <v>2</v>
      </c>
      <c r="BZ611" s="13">
        <v>1961</v>
      </c>
      <c r="CA611" s="16">
        <f t="shared" si="941"/>
        <v>2</v>
      </c>
    </row>
    <row r="612" spans="1:79" x14ac:dyDescent="0.2">
      <c r="A612" s="1">
        <v>44509</v>
      </c>
      <c r="B612">
        <v>44510</v>
      </c>
      <c r="C612" s="4">
        <v>473718</v>
      </c>
      <c r="D612">
        <f t="shared" si="890"/>
        <v>196</v>
      </c>
      <c r="E612" s="4">
        <v>7338</v>
      </c>
      <c r="F612">
        <f t="shared" si="893"/>
        <v>3</v>
      </c>
      <c r="G612" s="4">
        <v>464753</v>
      </c>
      <c r="H612">
        <f t="shared" si="894"/>
        <v>207</v>
      </c>
      <c r="I612">
        <f t="shared" si="887"/>
        <v>1627</v>
      </c>
      <c r="J612">
        <f t="shared" si="886"/>
        <v>-14</v>
      </c>
      <c r="K612">
        <f t="shared" si="942"/>
        <v>1.5490228363710055E-2</v>
      </c>
      <c r="L612">
        <f t="shared" si="897"/>
        <v>0.98107523885518388</v>
      </c>
      <c r="M612">
        <f t="shared" si="898"/>
        <v>3.4345327811060589E-3</v>
      </c>
      <c r="N612">
        <f t="shared" si="899"/>
        <v>4.1374826373496466E-4</v>
      </c>
      <c r="O612">
        <f t="shared" si="943"/>
        <v>4.0883074407195422E-4</v>
      </c>
      <c r="P612">
        <f t="shared" si="900"/>
        <v>4.4539787801262175E-4</v>
      </c>
      <c r="Q612">
        <f t="shared" si="901"/>
        <v>-8.6047940995697611E-3</v>
      </c>
      <c r="R612">
        <f t="shared" si="902"/>
        <v>119204.32813286361</v>
      </c>
      <c r="S612">
        <f t="shared" si="944"/>
        <v>1846.5022647206843</v>
      </c>
      <c r="T612">
        <f t="shared" si="903"/>
        <v>116948.41469552089</v>
      </c>
      <c r="U612">
        <f t="shared" si="904"/>
        <v>409.41117262204324</v>
      </c>
      <c r="V612" s="4">
        <v>4113095</v>
      </c>
      <c r="W612">
        <f t="shared" si="905"/>
        <v>6809</v>
      </c>
      <c r="X612">
        <f t="shared" si="906"/>
        <v>4013</v>
      </c>
      <c r="Y612" s="20">
        <f t="shared" si="907"/>
        <v>1035001.258178158</v>
      </c>
      <c r="Z612" s="4">
        <v>3635828</v>
      </c>
      <c r="AA612">
        <f t="shared" si="908"/>
        <v>6613</v>
      </c>
      <c r="AB612" s="17">
        <f t="shared" si="909"/>
        <v>0.88396402222657144</v>
      </c>
      <c r="AC612" s="16">
        <f t="shared" si="910"/>
        <v>3923</v>
      </c>
      <c r="AD612">
        <f t="shared" si="911"/>
        <v>477267</v>
      </c>
      <c r="AE612">
        <f t="shared" si="912"/>
        <v>196</v>
      </c>
      <c r="AF612" s="17">
        <f t="shared" si="913"/>
        <v>0.11603597777342853</v>
      </c>
      <c r="AG612" s="16">
        <f t="shared" si="914"/>
        <v>90</v>
      </c>
      <c r="AH612" s="20">
        <f t="shared" si="915"/>
        <v>2.8785431047143487E-2</v>
      </c>
      <c r="AI612" s="20">
        <f t="shared" si="916"/>
        <v>120097.38298943129</v>
      </c>
      <c r="AJ612" s="4">
        <v>1407</v>
      </c>
      <c r="AK612">
        <f t="shared" si="917"/>
        <v>-18</v>
      </c>
      <c r="AL612">
        <f t="shared" si="918"/>
        <v>-1.2631578947368438E-2</v>
      </c>
      <c r="AM612" s="20">
        <f t="shared" si="919"/>
        <v>354.05133366884752</v>
      </c>
      <c r="AN612" s="20">
        <f t="shared" si="920"/>
        <v>2.9701214646688538E-3</v>
      </c>
      <c r="AO612" s="4">
        <v>76</v>
      </c>
      <c r="AP612">
        <f t="shared" si="891"/>
        <v>0</v>
      </c>
      <c r="AQ612">
        <f t="shared" si="892"/>
        <v>0</v>
      </c>
      <c r="AR612" s="20">
        <f t="shared" si="921"/>
        <v>19.124308002013084</v>
      </c>
      <c r="AS612" s="4">
        <v>117</v>
      </c>
      <c r="AT612">
        <f t="shared" si="922"/>
        <v>3</v>
      </c>
      <c r="AU612">
        <f t="shared" si="923"/>
        <v>2.6315789473684292E-2</v>
      </c>
      <c r="AV612" s="20">
        <f t="shared" si="924"/>
        <v>29.441368897835932</v>
      </c>
      <c r="AW612" s="30">
        <f t="shared" si="925"/>
        <v>2.4698238192342282E-4</v>
      </c>
      <c r="AX612" s="4">
        <v>27</v>
      </c>
      <c r="AY612">
        <f t="shared" si="926"/>
        <v>1</v>
      </c>
      <c r="AZ612">
        <f t="shared" si="927"/>
        <v>3.8461538461538547E-2</v>
      </c>
      <c r="BA612" s="20">
        <f t="shared" si="928"/>
        <v>6.7941620533467537</v>
      </c>
      <c r="BB612" s="30">
        <f t="shared" si="929"/>
        <v>5.6995934290020646E-5</v>
      </c>
      <c r="BC612" s="16">
        <f>+Pagina_Inicial[[#This Row],[Aislamiento Domiciliario]]+Pagina_Inicial[[#This Row],[Aislamiento en Hoteles]]+Pagina_Inicial[[#This Row],[Hospitalizados en Sala]]+Pagina_Inicial[[#This Row],[Hospitalizados en UCI]]</f>
        <v>1627</v>
      </c>
      <c r="BD612" s="16">
        <f t="shared" si="930"/>
        <v>-14</v>
      </c>
      <c r="BE612" s="30">
        <f t="shared" si="931"/>
        <v>-8.5313833028640707E-3</v>
      </c>
      <c r="BF612" s="20">
        <f t="shared" si="932"/>
        <v>409.41117262204324</v>
      </c>
      <c r="BG612" s="20">
        <f t="shared" si="933"/>
        <v>3.4345327811060589E-3</v>
      </c>
      <c r="BH612" s="26">
        <v>87821</v>
      </c>
      <c r="BI612">
        <f t="shared" si="895"/>
        <v>32</v>
      </c>
      <c r="BJ612" s="4">
        <v>178818</v>
      </c>
      <c r="BK612">
        <f t="shared" si="896"/>
        <v>84</v>
      </c>
      <c r="BL612" s="4">
        <v>133135</v>
      </c>
      <c r="BM612">
        <f t="shared" si="934"/>
        <v>47</v>
      </c>
      <c r="BN612" s="4">
        <v>51963</v>
      </c>
      <c r="BO612">
        <f t="shared" si="935"/>
        <v>30</v>
      </c>
      <c r="BP612" s="4">
        <v>21981</v>
      </c>
      <c r="BQ612">
        <f t="shared" si="936"/>
        <v>3</v>
      </c>
      <c r="BR612" s="8">
        <v>35</v>
      </c>
      <c r="BS612" s="15">
        <f t="shared" si="937"/>
        <v>0</v>
      </c>
      <c r="BT612" s="8">
        <v>335</v>
      </c>
      <c r="BU612" s="15">
        <f t="shared" si="938"/>
        <v>0</v>
      </c>
      <c r="BV612" s="8">
        <v>1545</v>
      </c>
      <c r="BW612" s="15">
        <f t="shared" si="939"/>
        <v>0</v>
      </c>
      <c r="BX612" s="8">
        <v>3460</v>
      </c>
      <c r="BY612" s="15">
        <f t="shared" si="940"/>
        <v>1</v>
      </c>
      <c r="BZ612" s="13">
        <v>1963</v>
      </c>
      <c r="CA612" s="16">
        <f t="shared" si="941"/>
        <v>2</v>
      </c>
    </row>
    <row r="613" spans="1:79" x14ac:dyDescent="0.2">
      <c r="A613" s="1">
        <v>44510</v>
      </c>
      <c r="B613">
        <v>44511</v>
      </c>
      <c r="C613" s="4">
        <v>473903</v>
      </c>
      <c r="D613">
        <f t="shared" si="890"/>
        <v>185</v>
      </c>
      <c r="E613" s="4">
        <v>7338</v>
      </c>
      <c r="F613">
        <f t="shared" si="893"/>
        <v>0</v>
      </c>
      <c r="G613" s="4">
        <v>464923</v>
      </c>
      <c r="H613">
        <f t="shared" si="894"/>
        <v>170</v>
      </c>
      <c r="I613">
        <f t="shared" si="887"/>
        <v>1642</v>
      </c>
      <c r="J613">
        <f t="shared" si="886"/>
        <v>15</v>
      </c>
      <c r="K613">
        <f t="shared" si="942"/>
        <v>1.5484181362008681E-2</v>
      </c>
      <c r="L613">
        <f t="shared" si="897"/>
        <v>0.98105097456652524</v>
      </c>
      <c r="M613">
        <f t="shared" si="898"/>
        <v>3.4648440714661016E-3</v>
      </c>
      <c r="N613">
        <f t="shared" si="899"/>
        <v>3.903752455671308E-4</v>
      </c>
      <c r="O613">
        <f t="shared" si="943"/>
        <v>0</v>
      </c>
      <c r="P613">
        <f t="shared" si="900"/>
        <v>3.6565194666643723E-4</v>
      </c>
      <c r="Q613">
        <f t="shared" si="901"/>
        <v>9.1352009744214372E-3</v>
      </c>
      <c r="R613">
        <f t="shared" si="902"/>
        <v>119250.88072471062</v>
      </c>
      <c r="S613">
        <f t="shared" si="944"/>
        <v>1846.5022647206843</v>
      </c>
      <c r="T613">
        <f t="shared" si="903"/>
        <v>116991.19275289381</v>
      </c>
      <c r="U613">
        <f t="shared" si="904"/>
        <v>413.18570709612482</v>
      </c>
      <c r="V613" s="4">
        <v>4119843</v>
      </c>
      <c r="W613">
        <f t="shared" si="905"/>
        <v>6748</v>
      </c>
      <c r="X613">
        <f t="shared" si="906"/>
        <v>-61</v>
      </c>
      <c r="Y613" s="20">
        <f t="shared" si="907"/>
        <v>1036699.2954202314</v>
      </c>
      <c r="Z613" s="4">
        <v>3642391</v>
      </c>
      <c r="AA613">
        <f t="shared" si="908"/>
        <v>6563</v>
      </c>
      <c r="AB613" s="17">
        <f t="shared" si="909"/>
        <v>0.88410917600500794</v>
      </c>
      <c r="AC613" s="16">
        <f t="shared" si="910"/>
        <v>-50</v>
      </c>
      <c r="AD613">
        <f t="shared" si="911"/>
        <v>477452</v>
      </c>
      <c r="AE613">
        <f t="shared" si="912"/>
        <v>185</v>
      </c>
      <c r="AF613" s="17">
        <f t="shared" si="913"/>
        <v>0.11589082399499204</v>
      </c>
      <c r="AG613" s="16">
        <f t="shared" si="914"/>
        <v>-11</v>
      </c>
      <c r="AH613" s="20">
        <f t="shared" si="915"/>
        <v>2.7415530527563722E-2</v>
      </c>
      <c r="AI613" s="20">
        <f t="shared" si="916"/>
        <v>120143.9355812783</v>
      </c>
      <c r="AJ613" s="4">
        <v>1421</v>
      </c>
      <c r="AK613">
        <f t="shared" si="917"/>
        <v>14</v>
      </c>
      <c r="AL613">
        <f t="shared" si="918"/>
        <v>9.9502487562188602E-3</v>
      </c>
      <c r="AM613" s="20">
        <f t="shared" si="919"/>
        <v>357.5742325113236</v>
      </c>
      <c r="AN613" s="20">
        <f t="shared" si="920"/>
        <v>2.9985039132480696E-3</v>
      </c>
      <c r="AO613" s="4">
        <v>77</v>
      </c>
      <c r="AP613">
        <f t="shared" si="891"/>
        <v>1</v>
      </c>
      <c r="AQ613">
        <f t="shared" si="892"/>
        <v>1.3157894736842035E-2</v>
      </c>
      <c r="AR613" s="20">
        <f t="shared" si="921"/>
        <v>19.375943633618519</v>
      </c>
      <c r="AS613" s="4">
        <v>117</v>
      </c>
      <c r="AT613">
        <f t="shared" si="922"/>
        <v>0</v>
      </c>
      <c r="AU613">
        <f t="shared" si="923"/>
        <v>0</v>
      </c>
      <c r="AV613" s="20">
        <f t="shared" si="924"/>
        <v>29.441368897835932</v>
      </c>
      <c r="AW613" s="30">
        <f t="shared" si="925"/>
        <v>2.4688596611542867E-4</v>
      </c>
      <c r="AX613" s="4">
        <v>27</v>
      </c>
      <c r="AY613">
        <f t="shared" si="926"/>
        <v>0</v>
      </c>
      <c r="AZ613">
        <f t="shared" si="927"/>
        <v>0</v>
      </c>
      <c r="BA613" s="20">
        <f t="shared" si="928"/>
        <v>6.7941620533467537</v>
      </c>
      <c r="BB613" s="30">
        <f t="shared" si="929"/>
        <v>5.6973684488175848E-5</v>
      </c>
      <c r="BC613" s="16">
        <f>+Pagina_Inicial[[#This Row],[Aislamiento Domiciliario]]+Pagina_Inicial[[#This Row],[Aislamiento en Hoteles]]+Pagina_Inicial[[#This Row],[Hospitalizados en Sala]]+Pagina_Inicial[[#This Row],[Hospitalizados en UCI]]</f>
        <v>1642</v>
      </c>
      <c r="BD613" s="16">
        <f t="shared" si="930"/>
        <v>15</v>
      </c>
      <c r="BE613" s="30">
        <f t="shared" si="931"/>
        <v>9.2194222495389777E-3</v>
      </c>
      <c r="BF613" s="20">
        <f t="shared" si="932"/>
        <v>413.18570709612482</v>
      </c>
      <c r="BG613" s="20">
        <f t="shared" si="933"/>
        <v>3.4648440714661016E-3</v>
      </c>
      <c r="BH613" s="26">
        <v>87863</v>
      </c>
      <c r="BI613">
        <f t="shared" si="895"/>
        <v>42</v>
      </c>
      <c r="BJ613" s="4">
        <v>178890</v>
      </c>
      <c r="BK613">
        <f t="shared" si="896"/>
        <v>72</v>
      </c>
      <c r="BL613" s="4">
        <v>133182</v>
      </c>
      <c r="BM613">
        <f t="shared" si="934"/>
        <v>47</v>
      </c>
      <c r="BN613" s="4">
        <v>51983</v>
      </c>
      <c r="BO613">
        <f t="shared" si="935"/>
        <v>20</v>
      </c>
      <c r="BP613" s="4">
        <v>21985</v>
      </c>
      <c r="BQ613">
        <f t="shared" si="936"/>
        <v>4</v>
      </c>
      <c r="BR613" s="8">
        <v>35</v>
      </c>
      <c r="BS613" s="15">
        <f t="shared" si="937"/>
        <v>0</v>
      </c>
      <c r="BT613" s="8">
        <v>335</v>
      </c>
      <c r="BU613" s="15">
        <f t="shared" si="938"/>
        <v>0</v>
      </c>
      <c r="BV613" s="8">
        <v>1545</v>
      </c>
      <c r="BW613" s="15">
        <f t="shared" si="939"/>
        <v>0</v>
      </c>
      <c r="BX613" s="8">
        <v>3460</v>
      </c>
      <c r="BY613" s="15">
        <f t="shared" si="940"/>
        <v>0</v>
      </c>
      <c r="BZ613" s="13">
        <v>1963</v>
      </c>
      <c r="CA613" s="16">
        <f t="shared" si="941"/>
        <v>0</v>
      </c>
    </row>
    <row r="614" spans="1:79" x14ac:dyDescent="0.2">
      <c r="A614" s="1">
        <v>44511</v>
      </c>
      <c r="B614">
        <v>44512</v>
      </c>
      <c r="C614" s="4">
        <v>474002</v>
      </c>
      <c r="D614">
        <f t="shared" si="890"/>
        <v>99</v>
      </c>
      <c r="E614" s="4">
        <v>7338</v>
      </c>
      <c r="F614">
        <f t="shared" si="893"/>
        <v>0</v>
      </c>
      <c r="G614" s="4">
        <v>465082</v>
      </c>
      <c r="H614">
        <f t="shared" si="894"/>
        <v>159</v>
      </c>
      <c r="I614">
        <f t="shared" si="887"/>
        <v>1582</v>
      </c>
      <c r="J614">
        <f t="shared" si="886"/>
        <v>-60</v>
      </c>
      <c r="K614">
        <f>+IFERROR(E614/C614,"")</f>
        <v>1.5480947337774945E-2</v>
      </c>
      <c r="L614">
        <f>+IFERROR(G614/C614,"")</f>
        <v>0.98118151400205067</v>
      </c>
      <c r="M614">
        <f>+IFERROR(I614/C614,"")</f>
        <v>3.3375386601744296E-3</v>
      </c>
      <c r="N614">
        <f>+IFERROR(D614/C614,"")</f>
        <v>2.088598782283619E-4</v>
      </c>
      <c r="O614">
        <f>+IFERROR(F614/E614,"")</f>
        <v>0</v>
      </c>
      <c r="P614">
        <f>+IFERROR(H614/G614,"")</f>
        <v>3.4187519620196006E-4</v>
      </c>
      <c r="Q614">
        <f>+IFERROR(J614/I614,"")</f>
        <v>-3.7926675094816689E-2</v>
      </c>
      <c r="R614">
        <f>+IFERROR(C614/3.974,"")</f>
        <v>119275.79265223956</v>
      </c>
      <c r="S614">
        <f>+IFERROR(E614/3.974,"")</f>
        <v>1846.5022647206843</v>
      </c>
      <c r="T614">
        <f>+IFERROR(G614/3.974,"")</f>
        <v>117031.20281831907</v>
      </c>
      <c r="U614">
        <f>+IFERROR(I614/3.974,"")</f>
        <v>398.08756919979868</v>
      </c>
      <c r="V614" s="4">
        <v>4123363</v>
      </c>
      <c r="W614">
        <f>V614-V613</f>
        <v>3520</v>
      </c>
      <c r="X614">
        <f>IFERROR(W614-W613,0)</f>
        <v>-3228</v>
      </c>
      <c r="Y614" s="20">
        <f>IFERROR(V614/3.974,0)</f>
        <v>1037585.0528434826</v>
      </c>
      <c r="Z614" s="4">
        <v>3645740</v>
      </c>
      <c r="AA614">
        <f>Z614-Z613</f>
        <v>3349</v>
      </c>
      <c r="AB614" s="17">
        <f>IFERROR(Z614/V614,0)</f>
        <v>0.88416663776630866</v>
      </c>
      <c r="AC614" s="16">
        <f>IFERROR(AA614-AA613,0)</f>
        <v>-3214</v>
      </c>
      <c r="AD614">
        <f>V614-Z614</f>
        <v>477623</v>
      </c>
      <c r="AE614">
        <f>AD614-AD613</f>
        <v>171</v>
      </c>
      <c r="AF614" s="17">
        <f>IFERROR(AD614/V614,0)</f>
        <v>0.11583336223369128</v>
      </c>
      <c r="AG614" s="16">
        <f>IFERROR(AE614-AE613,0)</f>
        <v>-14</v>
      </c>
      <c r="AH614" s="20">
        <f>IFERROR(AE614/W614,0)</f>
        <v>4.8579545454545452E-2</v>
      </c>
      <c r="AI614" s="20">
        <f>IFERROR(AD614/3.974,0)</f>
        <v>120186.96527428283</v>
      </c>
      <c r="AJ614" s="4">
        <v>1374</v>
      </c>
      <c r="AK614">
        <f>AJ614-AJ613</f>
        <v>-47</v>
      </c>
      <c r="AL614">
        <f>IFERROR(AJ614/AJ613,0)-1</f>
        <v>-3.3075299085151277E-2</v>
      </c>
      <c r="AM614" s="20">
        <f>IFERROR(AJ614/3.974,0)</f>
        <v>345.74735782586811</v>
      </c>
      <c r="AN614" s="20">
        <f>IFERROR(AJ614/C614," ")</f>
        <v>2.8987219463209018E-3</v>
      </c>
      <c r="AO614" s="4">
        <v>77</v>
      </c>
      <c r="AP614">
        <f t="shared" si="891"/>
        <v>0</v>
      </c>
      <c r="AQ614">
        <f t="shared" si="892"/>
        <v>0</v>
      </c>
      <c r="AR614" s="20">
        <f>IFERROR(AO614/3.974,0)</f>
        <v>19.375943633618519</v>
      </c>
      <c r="AS614" s="4">
        <v>103</v>
      </c>
      <c r="AT614">
        <f>AS614-AS613</f>
        <v>-14</v>
      </c>
      <c r="AU614">
        <f>IFERROR(AS614/AS613,0)-1</f>
        <v>-0.11965811965811968</v>
      </c>
      <c r="AV614" s="20">
        <f>IFERROR(AS614/3.974,0)</f>
        <v>25.918470055359837</v>
      </c>
      <c r="AW614" s="30">
        <f>IFERROR(AS614/C614," ")</f>
        <v>2.1729866118708359E-4</v>
      </c>
      <c r="AX614" s="4">
        <v>28</v>
      </c>
      <c r="AY614">
        <f>AX614-AX613</f>
        <v>1</v>
      </c>
      <c r="AZ614">
        <f>IFERROR(AX614/AX613,0)-1</f>
        <v>3.7037037037036979E-2</v>
      </c>
      <c r="BA614" s="20">
        <f>IFERROR(AX614/3.974,0)</f>
        <v>7.0457976849521886</v>
      </c>
      <c r="BB614" s="30">
        <f>IFERROR(AX614/C614," ")</f>
        <v>5.9071480711051854E-5</v>
      </c>
      <c r="BC614" s="16">
        <f>+Pagina_Inicial[[#This Row],[Aislamiento Domiciliario]]+Pagina_Inicial[[#This Row],[Aislamiento en Hoteles]]+Pagina_Inicial[[#This Row],[Hospitalizados en Sala]]+Pagina_Inicial[[#This Row],[Hospitalizados en UCI]]</f>
        <v>1582</v>
      </c>
      <c r="BD614" s="16">
        <f>IFERROR(BC614-BC613,0)</f>
        <v>-60</v>
      </c>
      <c r="BE614" s="30">
        <f>IFERROR(BC614/BC613,0)-1</f>
        <v>-3.654080389768577E-2</v>
      </c>
      <c r="BF614" s="20">
        <f>IFERROR(BC614/3.974,0)</f>
        <v>398.08756919979868</v>
      </c>
      <c r="BG614" s="20">
        <f>IFERROR(BC614/C614," ")</f>
        <v>3.3375386601744296E-3</v>
      </c>
      <c r="BH614" s="26">
        <v>87873</v>
      </c>
      <c r="BI614">
        <f>IFERROR((BH614-BH613), 0)</f>
        <v>10</v>
      </c>
      <c r="BJ614" s="4">
        <v>178890</v>
      </c>
      <c r="BK614">
        <f>IFERROR((BJ614-BJ613),0)</f>
        <v>0</v>
      </c>
      <c r="BL614" s="4">
        <v>133221</v>
      </c>
      <c r="BM614">
        <f>IFERROR((BL614-BL613),0)</f>
        <v>39</v>
      </c>
      <c r="BN614" s="4">
        <v>51999</v>
      </c>
      <c r="BO614">
        <f>IFERROR((BN614-BN613),0)</f>
        <v>16</v>
      </c>
      <c r="BP614" s="4">
        <v>21986</v>
      </c>
      <c r="BQ614">
        <f>IFERROR((BP614-BP613),0)</f>
        <v>1</v>
      </c>
      <c r="BR614" s="8">
        <v>35</v>
      </c>
      <c r="BS614" s="15">
        <f>IFERROR((BR614-BR613),0)</f>
        <v>0</v>
      </c>
      <c r="BT614" s="8">
        <v>335</v>
      </c>
      <c r="BU614" s="15">
        <f>IFERROR((BT614-BT613),0)</f>
        <v>0</v>
      </c>
      <c r="BV614" s="8">
        <v>1545</v>
      </c>
      <c r="BW614" s="15">
        <f>IFERROR((BV614-BV613),0)</f>
        <v>0</v>
      </c>
      <c r="BX614" s="8">
        <v>3460</v>
      </c>
      <c r="BY614" s="15">
        <f>IFERROR((BX614-BX613),0)</f>
        <v>0</v>
      </c>
      <c r="BZ614" s="13">
        <v>1963</v>
      </c>
      <c r="CA614" s="16">
        <f>IFERROR((BZ614-BZ613),0)</f>
        <v>0</v>
      </c>
    </row>
    <row r="615" spans="1:79" x14ac:dyDescent="0.2">
      <c r="A615" s="1">
        <v>44512</v>
      </c>
      <c r="B615">
        <v>44513</v>
      </c>
      <c r="C615" s="4">
        <v>474231</v>
      </c>
      <c r="D615">
        <f t="shared" si="890"/>
        <v>229</v>
      </c>
      <c r="E615" s="4">
        <v>7341</v>
      </c>
      <c r="F615">
        <f t="shared" si="893"/>
        <v>3</v>
      </c>
      <c r="G615" s="4">
        <v>465225</v>
      </c>
      <c r="H615">
        <f t="shared" si="894"/>
        <v>143</v>
      </c>
      <c r="I615">
        <f t="shared" si="887"/>
        <v>1665</v>
      </c>
      <c r="J615">
        <f t="shared" si="886"/>
        <v>83</v>
      </c>
      <c r="K615">
        <f>+IFERROR(E615/C615,"")</f>
        <v>1.5479797820049723E-2</v>
      </c>
      <c r="L615">
        <f>+IFERROR(G615/C615,"")</f>
        <v>0.98100925498333091</v>
      </c>
      <c r="M615">
        <f>+IFERROR(I615/C615,"")</f>
        <v>3.5109471966193692E-3</v>
      </c>
      <c r="N615">
        <f>+IFERROR(D615/C615,"")</f>
        <v>4.8288703184734864E-4</v>
      </c>
      <c r="O615">
        <f>+IFERROR(F615/E615,"")</f>
        <v>4.086636697997548E-4</v>
      </c>
      <c r="P615">
        <f>+IFERROR(H615/G615,"")</f>
        <v>3.0737815035735398E-4</v>
      </c>
      <c r="Q615">
        <f>+IFERROR(J615/I615,"")</f>
        <v>4.9849849849849852E-2</v>
      </c>
      <c r="R615">
        <f>+IFERROR(C615/3.974,"")</f>
        <v>119333.4172118772</v>
      </c>
      <c r="S615">
        <f>+IFERROR(E615/3.974,"")</f>
        <v>1847.2571716155007</v>
      </c>
      <c r="T615">
        <f>+IFERROR(G615/3.974,"")</f>
        <v>117067.18671363864</v>
      </c>
      <c r="U615">
        <f>+IFERROR(I615/3.974,"")</f>
        <v>418.97332662304979</v>
      </c>
      <c r="V615" s="4">
        <v>4129390</v>
      </c>
      <c r="W615">
        <f>V615-V614</f>
        <v>6027</v>
      </c>
      <c r="X615">
        <f>IFERROR(W615-W614,0)</f>
        <v>2507</v>
      </c>
      <c r="Y615" s="20">
        <f>IFERROR(V615/3.974,0)</f>
        <v>1039101.6607951686</v>
      </c>
      <c r="Z615" s="4">
        <v>3651149</v>
      </c>
      <c r="AA615">
        <f>Z615-Z614</f>
        <v>5409</v>
      </c>
      <c r="AB615" s="17">
        <f>IFERROR(Z615/V615,0)</f>
        <v>0.88418604200620432</v>
      </c>
      <c r="AC615" s="16">
        <f>IFERROR(AA615-AA614,0)</f>
        <v>2060</v>
      </c>
      <c r="AD615">
        <f>V615-Z615</f>
        <v>478241</v>
      </c>
      <c r="AE615">
        <f>AD615-AD614</f>
        <v>618</v>
      </c>
      <c r="AF615" s="17">
        <f>IFERROR(AD615/V615,0)</f>
        <v>0.11581395799379569</v>
      </c>
      <c r="AG615" s="16">
        <f>IFERROR(AE615-AE614,0)</f>
        <v>447</v>
      </c>
      <c r="AH615" s="20">
        <f>IFERROR(AE615/W615,0)</f>
        <v>0.10253857640617223</v>
      </c>
      <c r="AI615" s="20">
        <f>IFERROR(AD615/3.974,0)</f>
        <v>120342.47609461499</v>
      </c>
      <c r="AJ615" s="4">
        <v>1461</v>
      </c>
      <c r="AK615">
        <f>AJ615-AJ614</f>
        <v>87</v>
      </c>
      <c r="AL615">
        <f>IFERROR(AJ615/AJ614,0)-1</f>
        <v>6.3318777292576511E-2</v>
      </c>
      <c r="AM615" s="20">
        <f>IFERROR(AJ615/3.974,0)</f>
        <v>367.63965777554102</v>
      </c>
      <c r="AN615" s="20">
        <f>IFERROR(AJ615/C615," ")</f>
        <v>3.0807770896461853E-3</v>
      </c>
      <c r="AO615" s="4">
        <v>76</v>
      </c>
      <c r="AP615">
        <f t="shared" si="891"/>
        <v>-1</v>
      </c>
      <c r="AQ615">
        <f t="shared" si="892"/>
        <v>-1.2987012987012991E-2</v>
      </c>
      <c r="AR615" s="20">
        <f>IFERROR(AO615/3.974,0)</f>
        <v>19.124308002013084</v>
      </c>
      <c r="AS615" s="4">
        <v>102</v>
      </c>
      <c r="AT615">
        <f>AS615-AS614</f>
        <v>-1</v>
      </c>
      <c r="AU615">
        <f>IFERROR(AS615/AS614,0)-1</f>
        <v>-9.7087378640776656E-3</v>
      </c>
      <c r="AV615" s="20">
        <f>IFERROR(AS615/3.974,0)</f>
        <v>25.666834423754402</v>
      </c>
      <c r="AW615" s="30">
        <f>IFERROR(AS615/C615," ")</f>
        <v>2.1508505348659198E-4</v>
      </c>
      <c r="AX615" s="4">
        <v>26</v>
      </c>
      <c r="AY615">
        <f>AX615-AX614</f>
        <v>-2</v>
      </c>
      <c r="AZ615">
        <f>IFERROR(AX615/AX614,0)-1</f>
        <v>-7.1428571428571397E-2</v>
      </c>
      <c r="BA615" s="20">
        <f>IFERROR(AX615/3.974,0)</f>
        <v>6.5425264217413179</v>
      </c>
      <c r="BB615" s="30">
        <f>IFERROR(AX615/C615," ")</f>
        <v>5.4825601869131286E-5</v>
      </c>
      <c r="BC615" s="16">
        <f>+Pagina_Inicial[[#This Row],[Aislamiento Domiciliario]]+Pagina_Inicial[[#This Row],[Aislamiento en Hoteles]]+Pagina_Inicial[[#This Row],[Hospitalizados en Sala]]+Pagina_Inicial[[#This Row],[Hospitalizados en UCI]]</f>
        <v>1665</v>
      </c>
      <c r="BD615" s="16">
        <f>IFERROR(BC615-BC614,0)</f>
        <v>83</v>
      </c>
      <c r="BE615" s="30">
        <f>IFERROR(BC615/BC614,0)-1</f>
        <v>5.2465233881163087E-2</v>
      </c>
      <c r="BF615" s="20">
        <f>IFERROR(BC615/3.974,0)</f>
        <v>418.97332662304979</v>
      </c>
      <c r="BG615" s="20">
        <f>IFERROR(BC615/C615," ")</f>
        <v>3.5109471966193692E-3</v>
      </c>
      <c r="BH615" s="26">
        <v>87919</v>
      </c>
      <c r="BI615">
        <f>IFERROR((BH615-BH614), 0)</f>
        <v>46</v>
      </c>
      <c r="BJ615" s="4">
        <v>179008</v>
      </c>
      <c r="BK615">
        <f>IFERROR((BJ615-BJ614),0)</f>
        <v>118</v>
      </c>
      <c r="BL615" s="4">
        <v>133287</v>
      </c>
      <c r="BM615">
        <f>IFERROR((BL615-BL614),0)</f>
        <v>66</v>
      </c>
      <c r="BN615" s="4">
        <v>52027</v>
      </c>
      <c r="BO615">
        <f>IFERROR((BN615-BN614),0)</f>
        <v>28</v>
      </c>
      <c r="BP615" s="4">
        <v>21990</v>
      </c>
      <c r="BQ615">
        <f>IFERROR((BP615-BP614),0)</f>
        <v>4</v>
      </c>
      <c r="BR615" s="8">
        <v>35</v>
      </c>
      <c r="BS615" s="15">
        <f>IFERROR((BR615-BR614),0)</f>
        <v>0</v>
      </c>
      <c r="BT615" s="8">
        <v>335</v>
      </c>
      <c r="BU615" s="15">
        <f>IFERROR((BT615-BT614),0)</f>
        <v>0</v>
      </c>
      <c r="BV615" s="8">
        <v>1545</v>
      </c>
      <c r="BW615" s="15">
        <f>IFERROR((BV615-BV614),0)</f>
        <v>0</v>
      </c>
      <c r="BX615" s="8">
        <v>3462</v>
      </c>
      <c r="BY615" s="15">
        <f>IFERROR((BX615-BX614),0)</f>
        <v>2</v>
      </c>
      <c r="BZ615" s="13">
        <v>1964</v>
      </c>
      <c r="CA615" s="16">
        <f>IFERROR((BZ615-BZ614),0)</f>
        <v>1</v>
      </c>
    </row>
    <row r="616" spans="1:79" x14ac:dyDescent="0.2">
      <c r="A616" s="1">
        <v>44513</v>
      </c>
      <c r="B616">
        <v>44514</v>
      </c>
      <c r="C616" s="4">
        <v>474453</v>
      </c>
      <c r="D616">
        <f t="shared" si="890"/>
        <v>222</v>
      </c>
      <c r="E616" s="4">
        <v>7341</v>
      </c>
      <c r="F616">
        <f t="shared" si="893"/>
        <v>0</v>
      </c>
      <c r="G616" s="4">
        <v>465356</v>
      </c>
      <c r="H616">
        <f t="shared" si="894"/>
        <v>131</v>
      </c>
      <c r="I616">
        <f t="shared" si="887"/>
        <v>1756</v>
      </c>
      <c r="J616">
        <f t="shared" si="886"/>
        <v>91</v>
      </c>
      <c r="K616">
        <f>+IFERROR(E616/C616,"")</f>
        <v>1.5472554710371733E-2</v>
      </c>
      <c r="L616">
        <f>+IFERROR(G616/C616,"")</f>
        <v>0.98082634107066458</v>
      </c>
      <c r="M616">
        <f>+IFERROR(I616/C616,"")</f>
        <v>3.7011042189637328E-3</v>
      </c>
      <c r="N616">
        <f>+IFERROR(D616/C616,"")</f>
        <v>4.6790725319473161E-4</v>
      </c>
      <c r="O616">
        <f>+IFERROR(F616/E616,"")</f>
        <v>0</v>
      </c>
      <c r="P616">
        <f>+IFERROR(H616/G616,"")</f>
        <v>2.8150491236816547E-4</v>
      </c>
      <c r="Q616">
        <f>+IFERROR(J616/I616,"")</f>
        <v>5.1822323462414575E-2</v>
      </c>
      <c r="R616">
        <f>+IFERROR(C616/3.974,"")</f>
        <v>119389.2803220936</v>
      </c>
      <c r="S616">
        <f>+IFERROR(E616/3.974,"")</f>
        <v>1847.2571716155007</v>
      </c>
      <c r="T616">
        <f>+IFERROR(G616/3.974,"")</f>
        <v>117100.15098137896</v>
      </c>
      <c r="U616">
        <f>+IFERROR(I616/3.974,"")</f>
        <v>441.8721690991444</v>
      </c>
      <c r="V616" s="4">
        <v>4135921</v>
      </c>
      <c r="W616">
        <f>V616-V615</f>
        <v>6531</v>
      </c>
      <c r="X616">
        <f>IFERROR(W616-W615,0)</f>
        <v>504</v>
      </c>
      <c r="Y616" s="20">
        <f>IFERROR(V616/3.974,0)</f>
        <v>1040745.0931051837</v>
      </c>
      <c r="Z616" s="4">
        <v>3657919</v>
      </c>
      <c r="AA616">
        <f>Z616-Z615</f>
        <v>6770</v>
      </c>
      <c r="AB616" s="17">
        <f>IFERROR(Z616/V616,0)</f>
        <v>0.88442670931093703</v>
      </c>
      <c r="AC616" s="16">
        <f>IFERROR(AA616-AA615,0)</f>
        <v>1361</v>
      </c>
      <c r="AD616">
        <f>V616-Z616</f>
        <v>478002</v>
      </c>
      <c r="AE616">
        <f>AD616-AD615</f>
        <v>-239</v>
      </c>
      <c r="AF616" s="17">
        <f>IFERROR(AD616/V616,0)</f>
        <v>0.11557329068906297</v>
      </c>
      <c r="AG616" s="16">
        <f>IFERROR(AE616-AE615,0)</f>
        <v>-857</v>
      </c>
      <c r="AH616" s="20">
        <f>IFERROR(AE616/W616,0)</f>
        <v>-3.6594702189557494E-2</v>
      </c>
      <c r="AI616" s="20">
        <f>IFERROR(AD616/3.974,0)</f>
        <v>120282.33517866129</v>
      </c>
      <c r="AJ616" s="4">
        <v>1547</v>
      </c>
      <c r="AK616">
        <f>AJ616-AJ615</f>
        <v>86</v>
      </c>
      <c r="AL616">
        <f>IFERROR(AJ616/AJ615,0)-1</f>
        <v>5.8863791923340125E-2</v>
      </c>
      <c r="AM616" s="20">
        <f>IFERROR(AJ616/3.974,0)</f>
        <v>389.28032209360845</v>
      </c>
      <c r="AN616" s="20">
        <f>IFERROR(AJ616/C616," ")</f>
        <v>3.2605969400551793E-3</v>
      </c>
      <c r="AO616" s="4">
        <v>81</v>
      </c>
      <c r="AP616">
        <f t="shared" si="891"/>
        <v>5</v>
      </c>
      <c r="AQ616">
        <f t="shared" si="892"/>
        <v>6.578947368421062E-2</v>
      </c>
      <c r="AR616" s="20">
        <f>IFERROR(AO616/3.974,0)</f>
        <v>20.382486160040262</v>
      </c>
      <c r="AS616" s="4">
        <v>103</v>
      </c>
      <c r="AT616">
        <f>AS616-AS615</f>
        <v>1</v>
      </c>
      <c r="AU616">
        <f>IFERROR(AS616/AS615,0)-1</f>
        <v>9.8039215686274161E-3</v>
      </c>
      <c r="AV616" s="20">
        <f>IFERROR(AS616/3.974,0)</f>
        <v>25.918470055359837</v>
      </c>
      <c r="AW616" s="30">
        <f>IFERROR(AS616/C616," ")</f>
        <v>2.1709210395971782E-4</v>
      </c>
      <c r="AX616" s="4">
        <v>25</v>
      </c>
      <c r="AY616">
        <f>AX616-AX615</f>
        <v>-1</v>
      </c>
      <c r="AZ616">
        <f>IFERROR(AX616/AX615,0)-1</f>
        <v>-3.8461538461538436E-2</v>
      </c>
      <c r="BA616" s="20">
        <f>IFERROR(AX616/3.974,0)</f>
        <v>6.290890790135883</v>
      </c>
      <c r="BB616" s="30">
        <f>IFERROR(AX616/C616," ")</f>
        <v>5.2692258242649957E-5</v>
      </c>
      <c r="BC616" s="16">
        <f>+Pagina_Inicial[[#This Row],[Aislamiento Domiciliario]]+Pagina_Inicial[[#This Row],[Aislamiento en Hoteles]]+Pagina_Inicial[[#This Row],[Hospitalizados en Sala]]+Pagina_Inicial[[#This Row],[Hospitalizados en UCI]]</f>
        <v>1756</v>
      </c>
      <c r="BD616" s="16">
        <f>IFERROR(BC616-BC615,0)</f>
        <v>91</v>
      </c>
      <c r="BE616" s="30">
        <f>IFERROR(BC616/BC615,0)-1</f>
        <v>5.4654654654654689E-2</v>
      </c>
      <c r="BF616" s="20">
        <f>IFERROR(BC616/3.974,0)</f>
        <v>441.8721690991444</v>
      </c>
      <c r="BG616" s="20">
        <f>IFERROR(BC616/C616," ")</f>
        <v>3.7011042189637328E-3</v>
      </c>
      <c r="BH616" s="26">
        <v>87961</v>
      </c>
      <c r="BI616">
        <f>IFERROR((BH616-BH615), 0)</f>
        <v>42</v>
      </c>
      <c r="BJ616" s="4">
        <v>179082</v>
      </c>
      <c r="BK616">
        <f>IFERROR((BJ616-BJ615),0)</f>
        <v>74</v>
      </c>
      <c r="BL616" s="4">
        <v>133367</v>
      </c>
      <c r="BM616">
        <f>IFERROR((BL616-BL615),0)</f>
        <v>80</v>
      </c>
      <c r="BN616" s="4">
        <v>52048</v>
      </c>
      <c r="BO616">
        <f>IFERROR((BN616-BN615),0)</f>
        <v>21</v>
      </c>
      <c r="BP616" s="4">
        <v>21995</v>
      </c>
      <c r="BQ616">
        <f>IFERROR((BP616-BP615),0)</f>
        <v>5</v>
      </c>
      <c r="BR616" s="8">
        <v>35</v>
      </c>
      <c r="BS616" s="15">
        <f>IFERROR((BR616-BR615),0)</f>
        <v>0</v>
      </c>
      <c r="BT616" s="8">
        <v>335</v>
      </c>
      <c r="BU616" s="15">
        <f>IFERROR((BT616-BT615),0)</f>
        <v>0</v>
      </c>
      <c r="BV616" s="8">
        <v>1545</v>
      </c>
      <c r="BW616" s="15">
        <f>IFERROR((BV616-BV615),0)</f>
        <v>0</v>
      </c>
      <c r="BX616" s="8">
        <v>3462</v>
      </c>
      <c r="BY616" s="15">
        <f>IFERROR((BX616-BX615),0)</f>
        <v>0</v>
      </c>
      <c r="BZ616" s="13">
        <v>1964</v>
      </c>
      <c r="CA616" s="16">
        <f>IFERROR((BZ616-BZ615),0)</f>
        <v>0</v>
      </c>
    </row>
    <row r="617" spans="1:79" x14ac:dyDescent="0.2">
      <c r="A617" s="1">
        <v>44514</v>
      </c>
      <c r="B617">
        <v>44515</v>
      </c>
      <c r="C617" s="4">
        <v>474621</v>
      </c>
      <c r="D617">
        <f t="shared" si="890"/>
        <v>168</v>
      </c>
      <c r="E617" s="4">
        <v>7343</v>
      </c>
      <c r="F617">
        <f t="shared" si="893"/>
        <v>2</v>
      </c>
      <c r="G617" s="4">
        <v>465473</v>
      </c>
      <c r="H617">
        <f t="shared" si="894"/>
        <v>117</v>
      </c>
      <c r="I617">
        <f t="shared" si="887"/>
        <v>1805</v>
      </c>
      <c r="J617">
        <f t="shared" si="886"/>
        <v>49</v>
      </c>
      <c r="K617">
        <f>+IFERROR(E617/C617,"")</f>
        <v>1.5471291830744952E-2</v>
      </c>
      <c r="L617">
        <f>+IFERROR(G617/C617,"")</f>
        <v>0.98072567374810637</v>
      </c>
      <c r="M617">
        <f>+IFERROR(I617/C617,"")</f>
        <v>3.803034421148664E-3</v>
      </c>
      <c r="N617">
        <f>+IFERROR(D617/C617,"")</f>
        <v>3.5396663864430779E-4</v>
      </c>
      <c r="O617">
        <f>+IFERROR(F617/E617,"")</f>
        <v>2.7236824186299875E-4</v>
      </c>
      <c r="P617">
        <f>+IFERROR(H617/G617,"")</f>
        <v>2.5135722157891007E-4</v>
      </c>
      <c r="Q617">
        <f>+IFERROR(J617/I617,"")</f>
        <v>2.7146814404432132E-2</v>
      </c>
      <c r="R617">
        <f>+IFERROR(C617/3.974,"")</f>
        <v>119431.55510820332</v>
      </c>
      <c r="S617">
        <f>+IFERROR(E617/3.974,"")</f>
        <v>1847.7604428787115</v>
      </c>
      <c r="T617">
        <f>+IFERROR(G617/3.974,"")</f>
        <v>117129.5923502768</v>
      </c>
      <c r="U617">
        <f>+IFERROR(I617/3.974,"")</f>
        <v>454.20231504781077</v>
      </c>
      <c r="V617" s="4">
        <v>4140481</v>
      </c>
      <c r="W617">
        <f>V617-V616</f>
        <v>4560</v>
      </c>
      <c r="X617">
        <f>IFERROR(W617-W616,0)</f>
        <v>-1971</v>
      </c>
      <c r="Y617" s="20">
        <f>IFERROR(V617/3.974,0)</f>
        <v>1041892.5515853044</v>
      </c>
      <c r="Z617" s="4">
        <v>3662311</v>
      </c>
      <c r="AA617">
        <f>Z617-Z616</f>
        <v>4392</v>
      </c>
      <c r="AB617" s="17">
        <f>IFERROR(Z617/V617,0)</f>
        <v>0.88451341764398872</v>
      </c>
      <c r="AC617" s="16">
        <f>IFERROR(AA617-AA616,0)</f>
        <v>-2378</v>
      </c>
      <c r="AD617">
        <f>V617-Z617</f>
        <v>478170</v>
      </c>
      <c r="AE617">
        <f>AD617-AD616</f>
        <v>168</v>
      </c>
      <c r="AF617" s="17">
        <f>IFERROR(AD617/V617,0)</f>
        <v>0.11548658235601129</v>
      </c>
      <c r="AG617" s="16">
        <f>IFERROR(AE617-AE616,0)</f>
        <v>407</v>
      </c>
      <c r="AH617" s="20">
        <f>IFERROR(AE617/W617,0)</f>
        <v>3.6842105263157891E-2</v>
      </c>
      <c r="AI617" s="20">
        <f>IFERROR(AD617/3.974,0)</f>
        <v>120324.60996477101</v>
      </c>
      <c r="AJ617" s="4">
        <v>1597</v>
      </c>
      <c r="AK617">
        <f>AJ617-AJ616</f>
        <v>50</v>
      </c>
      <c r="AL617">
        <f>IFERROR(AJ617/AJ616,0)-1</f>
        <v>3.2320620555914781E-2</v>
      </c>
      <c r="AM617" s="20">
        <f>IFERROR(AJ617/3.974,0)</f>
        <v>401.8621036738802</v>
      </c>
      <c r="AN617" s="20">
        <f>IFERROR(AJ617/C617," ")</f>
        <v>3.3647900113985686E-3</v>
      </c>
      <c r="AO617" s="4">
        <v>76</v>
      </c>
      <c r="AP617">
        <f t="shared" si="891"/>
        <v>-5</v>
      </c>
      <c r="AQ617">
        <f t="shared" si="892"/>
        <v>-6.1728395061728447E-2</v>
      </c>
      <c r="AR617" s="20">
        <f>IFERROR(AO617/3.974,0)</f>
        <v>19.124308002013084</v>
      </c>
      <c r="AS617" s="4">
        <v>111</v>
      </c>
      <c r="AT617">
        <f>AS617-AS616</f>
        <v>8</v>
      </c>
      <c r="AU617">
        <f>IFERROR(AS617/AS616,0)-1</f>
        <v>7.7669902912621325E-2</v>
      </c>
      <c r="AV617" s="20">
        <f>IFERROR(AS617/3.974,0)</f>
        <v>27.93155510820332</v>
      </c>
      <c r="AW617" s="30">
        <f>IFERROR(AS617/C617," ")</f>
        <v>2.3387081481856051E-4</v>
      </c>
      <c r="AX617" s="4">
        <v>21</v>
      </c>
      <c r="AY617">
        <f>AX617-AX616</f>
        <v>-4</v>
      </c>
      <c r="AZ617">
        <f>IFERROR(AX617/AX616,0)-1</f>
        <v>-0.16000000000000003</v>
      </c>
      <c r="BA617" s="20">
        <f>IFERROR(AX617/3.974,0)</f>
        <v>5.2843482637141417</v>
      </c>
      <c r="BB617" s="30">
        <f>IFERROR(AX617/C617," ")</f>
        <v>4.4245829830538473E-5</v>
      </c>
      <c r="BC617" s="16">
        <f>+Pagina_Inicial[[#This Row],[Aislamiento Domiciliario]]+Pagina_Inicial[[#This Row],[Aislamiento en Hoteles]]+Pagina_Inicial[[#This Row],[Hospitalizados en Sala]]+Pagina_Inicial[[#This Row],[Hospitalizados en UCI]]</f>
        <v>1805</v>
      </c>
      <c r="BD617" s="16">
        <f>IFERROR(BC617-BC616,0)</f>
        <v>49</v>
      </c>
      <c r="BE617" s="30">
        <f>IFERROR(BC617/BC616,0)-1</f>
        <v>2.7904328018223179E-2</v>
      </c>
      <c r="BF617" s="20">
        <f>IFERROR(BC617/3.974,0)</f>
        <v>454.20231504781077</v>
      </c>
      <c r="BG617" s="20">
        <f>IFERROR(BC617/C617," ")</f>
        <v>3.803034421148664E-3</v>
      </c>
      <c r="BH617" s="26">
        <v>88002</v>
      </c>
      <c r="BI617">
        <f>IFERROR((BH617-BH616), 0)</f>
        <v>41</v>
      </c>
      <c r="BJ617" s="4">
        <v>179135</v>
      </c>
      <c r="BK617">
        <f>IFERROR((BJ617-BJ616),0)</f>
        <v>53</v>
      </c>
      <c r="BL617" s="4">
        <v>133414</v>
      </c>
      <c r="BM617">
        <f>IFERROR((BL617-BL616),0)</f>
        <v>47</v>
      </c>
      <c r="BN617" s="4">
        <v>52071</v>
      </c>
      <c r="BO617">
        <f>IFERROR((BN617-BN616),0)</f>
        <v>23</v>
      </c>
      <c r="BP617" s="4">
        <v>21999</v>
      </c>
      <c r="BQ617">
        <f>IFERROR((BP617-BP616),0)</f>
        <v>4</v>
      </c>
      <c r="BR617" s="8">
        <v>35</v>
      </c>
      <c r="BS617" s="15">
        <f>IFERROR((BR617-BR616),0)</f>
        <v>0</v>
      </c>
      <c r="BT617" s="8">
        <v>335</v>
      </c>
      <c r="BU617" s="15">
        <f>IFERROR((BT617-BT616),0)</f>
        <v>0</v>
      </c>
      <c r="BV617" s="8">
        <v>1545</v>
      </c>
      <c r="BW617" s="15">
        <f>IFERROR((BV617-BV616),0)</f>
        <v>0</v>
      </c>
      <c r="BX617" s="8">
        <v>3463</v>
      </c>
      <c r="BY617" s="15">
        <f>IFERROR((BX617-BX616),0)</f>
        <v>1</v>
      </c>
      <c r="BZ617" s="13">
        <v>1965</v>
      </c>
      <c r="CA617" s="16">
        <f>IFERROR((BZ617-BZ616),0)</f>
        <v>1</v>
      </c>
    </row>
    <row r="618" spans="1:79" x14ac:dyDescent="0.2">
      <c r="A618" s="1">
        <v>44515</v>
      </c>
      <c r="B618">
        <v>44516</v>
      </c>
      <c r="C618" s="4">
        <v>474735</v>
      </c>
      <c r="D618">
        <f t="shared" si="890"/>
        <v>114</v>
      </c>
      <c r="E618" s="4">
        <v>7346</v>
      </c>
      <c r="F618">
        <f t="shared" si="893"/>
        <v>3</v>
      </c>
      <c r="G618" s="4">
        <v>465541</v>
      </c>
      <c r="H618">
        <f t="shared" si="894"/>
        <v>68</v>
      </c>
      <c r="I618">
        <f t="shared" si="887"/>
        <v>1848</v>
      </c>
      <c r="J618">
        <f t="shared" si="886"/>
        <v>43</v>
      </c>
      <c r="K618">
        <f>+IFERROR(E618/C618,"")</f>
        <v>1.5473895963010943E-2</v>
      </c>
      <c r="L618">
        <f>+IFERROR(G618/C618,"")</f>
        <v>0.98063340600545568</v>
      </c>
      <c r="M618">
        <f>+IFERROR(I618/C618,"")</f>
        <v>3.8926980315333818E-3</v>
      </c>
      <c r="N618">
        <f>+IFERROR(D618/C618,"")</f>
        <v>2.4013396947770863E-4</v>
      </c>
      <c r="O618">
        <f>+IFERROR(F618/E618,"")</f>
        <v>4.0838551592703513E-4</v>
      </c>
      <c r="P618">
        <f>+IFERROR(H618/G618,"")</f>
        <v>1.460666192666167E-4</v>
      </c>
      <c r="Q618">
        <f>+IFERROR(J618/I618,"")</f>
        <v>2.3268398268398268E-2</v>
      </c>
      <c r="R618">
        <f>+IFERROR(C618/3.974,"")</f>
        <v>119460.24157020633</v>
      </c>
      <c r="S618">
        <f>+IFERROR(E618/3.974,"")</f>
        <v>1848.5153497735278</v>
      </c>
      <c r="T618">
        <f>+IFERROR(G618/3.974,"")</f>
        <v>117146.70357322597</v>
      </c>
      <c r="U618">
        <f>+IFERROR(I618/3.974,"")</f>
        <v>465.02264720684445</v>
      </c>
      <c r="V618" s="4">
        <v>4143540</v>
      </c>
      <c r="W618">
        <f>V618-V617</f>
        <v>3059</v>
      </c>
      <c r="X618">
        <f>IFERROR(W618-W617,0)</f>
        <v>-1501</v>
      </c>
      <c r="Y618" s="20">
        <f>IFERROR(V618/3.974,0)</f>
        <v>1042662.3049823855</v>
      </c>
      <c r="Z618" s="4">
        <v>3665256</v>
      </c>
      <c r="AA618">
        <f>Z618-Z617</f>
        <v>2945</v>
      </c>
      <c r="AB618" s="17">
        <f>IFERROR(Z618/V618,0)</f>
        <v>0.88457116378748601</v>
      </c>
      <c r="AC618" s="16">
        <f>IFERROR(AA618-AA617,0)</f>
        <v>-1447</v>
      </c>
      <c r="AD618">
        <f>V618-Z618</f>
        <v>478284</v>
      </c>
      <c r="AE618">
        <f>AD618-AD617</f>
        <v>114</v>
      </c>
      <c r="AF618" s="17">
        <f>IFERROR(AD618/V618,0)</f>
        <v>0.11542883621251394</v>
      </c>
      <c r="AG618" s="16">
        <f>IFERROR(AE618-AE617,0)</f>
        <v>-54</v>
      </c>
      <c r="AH618" s="20">
        <f>IFERROR(AE618/W618,0)</f>
        <v>3.7267080745341616E-2</v>
      </c>
      <c r="AI618" s="20">
        <f>IFERROR(AD618/3.974,0)</f>
        <v>120353.29642677403</v>
      </c>
      <c r="AJ618" s="4">
        <v>1640</v>
      </c>
      <c r="AK618">
        <f>AJ618-AJ617</f>
        <v>43</v>
      </c>
      <c r="AL618">
        <f>IFERROR(AJ618/AJ617,0)-1</f>
        <v>2.6925485284909234E-2</v>
      </c>
      <c r="AM618" s="20">
        <f>IFERROR(AJ618/3.974,0)</f>
        <v>412.68243583291394</v>
      </c>
      <c r="AN618" s="20">
        <f>IFERROR(AJ618/C618," ")</f>
        <v>3.4545588591530013E-3</v>
      </c>
      <c r="AO618" s="4">
        <v>75</v>
      </c>
      <c r="AP618">
        <f t="shared" si="891"/>
        <v>-1</v>
      </c>
      <c r="AQ618">
        <f t="shared" si="892"/>
        <v>-1.3157894736842146E-2</v>
      </c>
      <c r="AR618" s="20">
        <f>IFERROR(AO618/3.974,0)</f>
        <v>18.872672370407649</v>
      </c>
      <c r="AS618" s="4">
        <v>111</v>
      </c>
      <c r="AT618">
        <f>AS618-AS617</f>
        <v>0</v>
      </c>
      <c r="AU618">
        <f>IFERROR(AS618/AS617,0)-1</f>
        <v>0</v>
      </c>
      <c r="AV618" s="20">
        <f>IFERROR(AS618/3.974,0)</f>
        <v>27.93155510820332</v>
      </c>
      <c r="AW618" s="30">
        <f>IFERROR(AS618/C618," ")</f>
        <v>2.3381465449145313E-4</v>
      </c>
      <c r="AX618" s="4">
        <v>22</v>
      </c>
      <c r="AY618">
        <f>AX618-AX617</f>
        <v>1</v>
      </c>
      <c r="AZ618">
        <f>IFERROR(AX618/AX617,0)-1</f>
        <v>4.7619047619047672E-2</v>
      </c>
      <c r="BA618" s="20">
        <f>IFERROR(AX618/3.974,0)</f>
        <v>5.5359838953195766</v>
      </c>
      <c r="BB618" s="30">
        <f>IFERROR(AX618/C618," ")</f>
        <v>4.6341643232540259E-5</v>
      </c>
      <c r="BC618" s="16">
        <f>+Pagina_Inicial[[#This Row],[Aislamiento Domiciliario]]+Pagina_Inicial[[#This Row],[Aislamiento en Hoteles]]+Pagina_Inicial[[#This Row],[Hospitalizados en Sala]]+Pagina_Inicial[[#This Row],[Hospitalizados en UCI]]</f>
        <v>1848</v>
      </c>
      <c r="BD618" s="16">
        <f>IFERROR(BC618-BC617,0)</f>
        <v>43</v>
      </c>
      <c r="BE618" s="30">
        <f>IFERROR(BC618/BC617,0)-1</f>
        <v>2.3822714681440482E-2</v>
      </c>
      <c r="BF618" s="20">
        <f>IFERROR(BC618/3.974,0)</f>
        <v>465.02264720684445</v>
      </c>
      <c r="BG618" s="20">
        <f>IFERROR(BC618/C618," ")</f>
        <v>3.8926980315333818E-3</v>
      </c>
      <c r="BH618" s="26">
        <v>88029</v>
      </c>
      <c r="BI618">
        <f>IFERROR((BH618-BH617), 0)</f>
        <v>27</v>
      </c>
      <c r="BJ618" s="4">
        <v>179168</v>
      </c>
      <c r="BK618">
        <f>IFERROR((BJ618-BJ617),0)</f>
        <v>33</v>
      </c>
      <c r="BL618" s="4">
        <v>133455</v>
      </c>
      <c r="BM618">
        <f>IFERROR((BL618-BL617),0)</f>
        <v>41</v>
      </c>
      <c r="BN618" s="4">
        <v>52082</v>
      </c>
      <c r="BO618">
        <f>IFERROR((BN618-BN617),0)</f>
        <v>11</v>
      </c>
      <c r="BP618" s="4">
        <v>22001</v>
      </c>
      <c r="BQ618">
        <f>IFERROR((BP618-BP617),0)</f>
        <v>2</v>
      </c>
      <c r="BR618" s="8">
        <v>35</v>
      </c>
      <c r="BS618" s="15">
        <f>IFERROR((BR618-BR617),0)</f>
        <v>0</v>
      </c>
      <c r="BT618" s="8">
        <v>335</v>
      </c>
      <c r="BU618" s="15">
        <f>IFERROR((BT618-BT617),0)</f>
        <v>0</v>
      </c>
      <c r="BV618" s="8">
        <v>1546</v>
      </c>
      <c r="BW618" s="15">
        <f>IFERROR((BV618-BV617),0)</f>
        <v>1</v>
      </c>
      <c r="BX618" s="8">
        <v>3463</v>
      </c>
      <c r="BY618" s="15">
        <f>IFERROR((BX618-BX617),0)</f>
        <v>0</v>
      </c>
      <c r="BZ618" s="13">
        <v>1967</v>
      </c>
      <c r="CA618" s="16">
        <f>IFERROR((BZ618-BZ617),0)</f>
        <v>2</v>
      </c>
    </row>
    <row r="619" spans="1:79" x14ac:dyDescent="0.2">
      <c r="A619" s="1">
        <v>44516</v>
      </c>
      <c r="B619">
        <v>44517</v>
      </c>
      <c r="C619" s="4">
        <v>474928</v>
      </c>
      <c r="D619">
        <f t="shared" si="890"/>
        <v>193</v>
      </c>
      <c r="E619" s="4">
        <v>7348</v>
      </c>
      <c r="F619">
        <f t="shared" si="893"/>
        <v>2</v>
      </c>
      <c r="G619" s="4">
        <v>465662</v>
      </c>
      <c r="H619">
        <f t="shared" si="894"/>
        <v>121</v>
      </c>
      <c r="I619">
        <f t="shared" si="887"/>
        <v>1918</v>
      </c>
      <c r="J619">
        <f t="shared" si="886"/>
        <v>70</v>
      </c>
      <c r="K619">
        <f>+IFERROR(E619/C619,"")</f>
        <v>1.5471818886231175E-2</v>
      </c>
      <c r="L619">
        <f>+IFERROR(G619/C619,"")</f>
        <v>0.98048967422430344</v>
      </c>
      <c r="M619">
        <f>+IFERROR(I619/C619,"")</f>
        <v>4.0385068894653502E-3</v>
      </c>
      <c r="N619">
        <f>+IFERROR(D619/C619,"")</f>
        <v>4.0637738773035073E-4</v>
      </c>
      <c r="O619">
        <f>+IFERROR(F619/E619,"")</f>
        <v>2.7218290691344586E-4</v>
      </c>
      <c r="P619">
        <f>+IFERROR(H619/G619,"")</f>
        <v>2.5984512371634362E-4</v>
      </c>
      <c r="Q619">
        <f>+IFERROR(J619/I619,"")</f>
        <v>3.6496350364963501E-2</v>
      </c>
      <c r="R619">
        <f>+IFERROR(C619/3.974,"")</f>
        <v>119508.80724710619</v>
      </c>
      <c r="S619">
        <f>+IFERROR(E619/3.974,"")</f>
        <v>1849.0186210367388</v>
      </c>
      <c r="T619">
        <f>+IFERROR(G619/3.974,"")</f>
        <v>117177.15148465023</v>
      </c>
      <c r="U619">
        <f>+IFERROR(I619/3.974,"")</f>
        <v>482.63714141922492</v>
      </c>
      <c r="V619" s="4">
        <v>4150936</v>
      </c>
      <c r="W619">
        <f>V619-V618</f>
        <v>7396</v>
      </c>
      <c r="X619">
        <f>IFERROR(W619-W618,0)</f>
        <v>4337</v>
      </c>
      <c r="Y619" s="20">
        <f>IFERROR(V619/3.974,0)</f>
        <v>1044523.4021137393</v>
      </c>
      <c r="Z619" s="4">
        <v>3672459</v>
      </c>
      <c r="AA619">
        <f>Z619-Z618</f>
        <v>7203</v>
      </c>
      <c r="AB619" s="17">
        <f>IFERROR(Z619/V619,0)</f>
        <v>0.88473033551950697</v>
      </c>
      <c r="AC619" s="16">
        <f>IFERROR(AA619-AA618,0)</f>
        <v>4258</v>
      </c>
      <c r="AD619">
        <f>V619-Z619</f>
        <v>478477</v>
      </c>
      <c r="AE619">
        <f>AD619-AD618</f>
        <v>193</v>
      </c>
      <c r="AF619" s="17">
        <f>IFERROR(AD619/V619,0)</f>
        <v>0.11526966448049307</v>
      </c>
      <c r="AG619" s="16">
        <f>IFERROR(AE619-AE618,0)</f>
        <v>79</v>
      </c>
      <c r="AH619" s="20">
        <f>IFERROR(AE619/W619,0)</f>
        <v>2.6095186587344509E-2</v>
      </c>
      <c r="AI619" s="20">
        <f>IFERROR(AD619/3.974,0)</f>
        <v>120401.86210367388</v>
      </c>
      <c r="AJ619" s="4">
        <v>1704</v>
      </c>
      <c r="AK619">
        <f>AJ619-AJ618</f>
        <v>64</v>
      </c>
      <c r="AL619">
        <f>IFERROR(AJ619/AJ618,0)-1</f>
        <v>3.9024390243902474E-2</v>
      </c>
      <c r="AM619" s="20">
        <f>IFERROR(AJ619/3.974,0)</f>
        <v>428.78711625566177</v>
      </c>
      <c r="AN619" s="20">
        <f>IFERROR(AJ619/C619," ")</f>
        <v>3.587912273018226E-3</v>
      </c>
      <c r="AO619" s="4">
        <v>80</v>
      </c>
      <c r="AP619">
        <f t="shared" si="891"/>
        <v>5</v>
      </c>
      <c r="AQ619">
        <f t="shared" si="892"/>
        <v>6.6666666666666652E-2</v>
      </c>
      <c r="AR619" s="20">
        <f>IFERROR(AO619/3.974,0)</f>
        <v>20.130850528434827</v>
      </c>
      <c r="AS619" s="4">
        <v>112</v>
      </c>
      <c r="AT619">
        <f>AS619-AS618</f>
        <v>1</v>
      </c>
      <c r="AU619">
        <f>IFERROR(AS619/AS618,0)-1</f>
        <v>9.009009009008917E-3</v>
      </c>
      <c r="AV619" s="20">
        <f>IFERROR(AS619/3.974,0)</f>
        <v>28.183190739808754</v>
      </c>
      <c r="AW619" s="30">
        <f>IFERROR(AS619/C619," ")</f>
        <v>2.3582521982279419E-4</v>
      </c>
      <c r="AX619" s="4">
        <v>22</v>
      </c>
      <c r="AY619">
        <f>AX619-AX618</f>
        <v>0</v>
      </c>
      <c r="AZ619">
        <f>IFERROR(AX619/AX618,0)-1</f>
        <v>0</v>
      </c>
      <c r="BA619" s="20">
        <f>IFERROR(AX619/3.974,0)</f>
        <v>5.5359838953195766</v>
      </c>
      <c r="BB619" s="30">
        <f>IFERROR(AX619/C619," ")</f>
        <v>4.632281103662029E-5</v>
      </c>
      <c r="BC619" s="16">
        <f>+Pagina_Inicial[[#This Row],[Aislamiento Domiciliario]]+Pagina_Inicial[[#This Row],[Aislamiento en Hoteles]]+Pagina_Inicial[[#This Row],[Hospitalizados en Sala]]+Pagina_Inicial[[#This Row],[Hospitalizados en UCI]]</f>
        <v>1918</v>
      </c>
      <c r="BD619" s="16">
        <f>IFERROR(BC619-BC618,0)</f>
        <v>70</v>
      </c>
      <c r="BE619" s="30">
        <f>IFERROR(BC619/BC618,0)-1</f>
        <v>3.7878787878787845E-2</v>
      </c>
      <c r="BF619" s="20">
        <f>IFERROR(BC619/3.974,0)</f>
        <v>482.63714141922492</v>
      </c>
      <c r="BG619" s="20">
        <f>IFERROR(BC619/C619," ")</f>
        <v>4.0385068894653502E-3</v>
      </c>
      <c r="BH619" s="26">
        <v>88066</v>
      </c>
      <c r="BI619">
        <f>IFERROR((BH619-BH618), 0)</f>
        <v>37</v>
      </c>
      <c r="BJ619" s="4">
        <v>179229</v>
      </c>
      <c r="BK619">
        <f>IFERROR((BJ619-BJ618),0)</f>
        <v>61</v>
      </c>
      <c r="BL619" s="4">
        <v>133519</v>
      </c>
      <c r="BM619">
        <f>IFERROR((BL619-BL618),0)</f>
        <v>64</v>
      </c>
      <c r="BN619" s="4">
        <v>52107</v>
      </c>
      <c r="BO619">
        <f>IFERROR((BN619-BN618),0)</f>
        <v>25</v>
      </c>
      <c r="BP619" s="4">
        <v>22007</v>
      </c>
      <c r="BQ619">
        <f>IFERROR((BP619-BP618),0)</f>
        <v>6</v>
      </c>
      <c r="BR619" s="8">
        <v>35</v>
      </c>
      <c r="BS619" s="15">
        <f>IFERROR((BR619-BR618),0)</f>
        <v>0</v>
      </c>
      <c r="BT619" s="8">
        <v>335</v>
      </c>
      <c r="BU619" s="15">
        <f>IFERROR((BT619-BT618),0)</f>
        <v>0</v>
      </c>
      <c r="BV619" s="8">
        <v>1546</v>
      </c>
      <c r="BW619" s="15">
        <f>IFERROR((BV619-BV618),0)</f>
        <v>0</v>
      </c>
      <c r="BX619" s="8">
        <v>3464</v>
      </c>
      <c r="BY619" s="15">
        <f>IFERROR((BX619-BX618),0)</f>
        <v>1</v>
      </c>
      <c r="BZ619" s="13">
        <v>1968</v>
      </c>
      <c r="CA619" s="16">
        <f>IFERROR((BZ619-BZ618),0)</f>
        <v>1</v>
      </c>
    </row>
    <row r="620" spans="1:79" x14ac:dyDescent="0.2">
      <c r="A620" s="1">
        <v>44517</v>
      </c>
      <c r="B620">
        <v>44518</v>
      </c>
      <c r="C620" s="4">
        <v>475166</v>
      </c>
      <c r="D620">
        <f t="shared" si="890"/>
        <v>238</v>
      </c>
      <c r="E620" s="4">
        <v>7349</v>
      </c>
      <c r="F620">
        <f t="shared" si="893"/>
        <v>1</v>
      </c>
      <c r="G620" s="4">
        <v>465541</v>
      </c>
      <c r="H620">
        <f t="shared" si="894"/>
        <v>-121</v>
      </c>
      <c r="I620">
        <f t="shared" si="887"/>
        <v>2276</v>
      </c>
      <c r="J620">
        <f t="shared" si="886"/>
        <v>358</v>
      </c>
      <c r="K620">
        <f>+IFERROR(E620/C620,"")</f>
        <v>1.5466173926585657E-2</v>
      </c>
      <c r="L620">
        <f>+IFERROR(G620/C620,"")</f>
        <v>0.97974392107179387</v>
      </c>
      <c r="M620">
        <f>+IFERROR(I620/C620,"")</f>
        <v>4.7899050016204864E-3</v>
      </c>
      <c r="N620">
        <f>+IFERROR(D620/C620,"")</f>
        <v>5.0087758804291552E-4</v>
      </c>
      <c r="O620">
        <f>+IFERROR(F620/E620,"")</f>
        <v>1.3607293509320997E-4</v>
      </c>
      <c r="P620">
        <f>+IFERROR(H620/G620,"")</f>
        <v>-2.5991266075383262E-4</v>
      </c>
      <c r="Q620">
        <f>+IFERROR(J620/I620,"")</f>
        <v>0.15729349736379614</v>
      </c>
      <c r="R620">
        <f>+IFERROR(C620/3.974,"")</f>
        <v>119568.69652742828</v>
      </c>
      <c r="S620">
        <f>+IFERROR(E620/3.974,"")</f>
        <v>1849.2702566683442</v>
      </c>
      <c r="T620">
        <f>+IFERROR(G620/3.974,"")</f>
        <v>117146.70357322597</v>
      </c>
      <c r="U620">
        <f>+IFERROR(I620/3.974,"")</f>
        <v>572.72269753397075</v>
      </c>
      <c r="V620" s="4">
        <v>4159031</v>
      </c>
      <c r="W620">
        <f>V620-V619</f>
        <v>8095</v>
      </c>
      <c r="X620">
        <f>IFERROR(W620-W619,0)</f>
        <v>699</v>
      </c>
      <c r="Y620" s="20">
        <f>IFERROR(V620/3.974,0)</f>
        <v>1046560.3925515852</v>
      </c>
      <c r="Z620" s="4">
        <v>3680316</v>
      </c>
      <c r="AA620">
        <f>Z620-Z619</f>
        <v>7857</v>
      </c>
      <c r="AB620" s="17">
        <f>IFERROR(Z620/V620,0)</f>
        <v>0.8848974677034146</v>
      </c>
      <c r="AC620" s="16">
        <f>IFERROR(AA620-AA619,0)</f>
        <v>654</v>
      </c>
      <c r="AD620">
        <f>V620-Z620</f>
        <v>478715</v>
      </c>
      <c r="AE620">
        <f>AD620-AD619</f>
        <v>238</v>
      </c>
      <c r="AF620" s="17">
        <f>IFERROR(AD620/V620,0)</f>
        <v>0.11510253229658543</v>
      </c>
      <c r="AG620" s="16">
        <f>IFERROR(AE620-AE619,0)</f>
        <v>45</v>
      </c>
      <c r="AH620" s="20">
        <f>IFERROR(AE620/W620,0)</f>
        <v>2.9400864731315628E-2</v>
      </c>
      <c r="AI620" s="20">
        <f>IFERROR(AD620/3.974,0)</f>
        <v>120461.75138399597</v>
      </c>
      <c r="AJ620" s="4">
        <v>1799</v>
      </c>
      <c r="AK620">
        <f>AJ620-AJ619</f>
        <v>95</v>
      </c>
      <c r="AL620">
        <f>IFERROR(AJ620/AJ619,0)-1</f>
        <v>5.5751173708920243E-2</v>
      </c>
      <c r="AM620" s="20">
        <f>IFERROR(AJ620/3.974,0)</f>
        <v>452.69250125817814</v>
      </c>
      <c r="AN620" s="20">
        <f>IFERROR(AJ620/C620," ")</f>
        <v>3.7860452978538029E-3</v>
      </c>
      <c r="AO620" s="4">
        <v>89</v>
      </c>
      <c r="AP620">
        <f t="shared" si="891"/>
        <v>9</v>
      </c>
      <c r="AQ620">
        <f t="shared" si="892"/>
        <v>0.11250000000000004</v>
      </c>
      <c r="AR620" s="20">
        <f>IFERROR(AO620/3.974,0)</f>
        <v>22.395571212883745</v>
      </c>
      <c r="AS620" s="4">
        <v>111</v>
      </c>
      <c r="AT620">
        <f>AS620-AS619</f>
        <v>-1</v>
      </c>
      <c r="AU620">
        <f>IFERROR(AS620/AS619,0)-1</f>
        <v>-8.9285714285713969E-3</v>
      </c>
      <c r="AV620" s="20">
        <f>IFERROR(AS620/3.974,0)</f>
        <v>27.93155510820332</v>
      </c>
      <c r="AW620" s="30">
        <f>IFERROR(AS620/C620," ")</f>
        <v>2.3360257257463708E-4</v>
      </c>
      <c r="AX620" s="4">
        <v>20</v>
      </c>
      <c r="AY620">
        <f>AX620-AX619</f>
        <v>-2</v>
      </c>
      <c r="AZ620">
        <f>IFERROR(AX620/AX619,0)-1</f>
        <v>-9.0909090909090939E-2</v>
      </c>
      <c r="BA620" s="20">
        <f>IFERROR(AX620/3.974,0)</f>
        <v>5.0327126321087068</v>
      </c>
      <c r="BB620" s="30">
        <f>IFERROR(AX620/C620," ")</f>
        <v>4.2090553617051723E-5</v>
      </c>
      <c r="BC620" s="16">
        <f>+Pagina_Inicial[[#This Row],[Aislamiento Domiciliario]]+Pagina_Inicial[[#This Row],[Aislamiento en Hoteles]]+Pagina_Inicial[[#This Row],[Hospitalizados en Sala]]+Pagina_Inicial[[#This Row],[Hospitalizados en UCI]]</f>
        <v>2019</v>
      </c>
      <c r="BD620" s="16">
        <f>IFERROR(BC620-BC619,0)</f>
        <v>101</v>
      </c>
      <c r="BE620" s="30">
        <f>IFERROR(BC620/BC619,0)-1</f>
        <v>5.2659019812304475E-2</v>
      </c>
      <c r="BF620" s="20">
        <f>IFERROR(BC620/3.974,0)</f>
        <v>508.05234021137392</v>
      </c>
      <c r="BG620" s="20">
        <f>IFERROR(BC620/C620," ")</f>
        <v>4.2490413876413715E-3</v>
      </c>
      <c r="BH620" s="26">
        <v>88115</v>
      </c>
      <c r="BI620">
        <f>IFERROR((BH620-BH619), 0)</f>
        <v>49</v>
      </c>
      <c r="BJ620" s="4">
        <v>179314</v>
      </c>
      <c r="BK620">
        <f>IFERROR((BJ620-BJ619),0)</f>
        <v>85</v>
      </c>
      <c r="BL620" s="4">
        <v>133588</v>
      </c>
      <c r="BM620">
        <f>IFERROR((BL620-BL619),0)</f>
        <v>69</v>
      </c>
      <c r="BN620" s="4">
        <v>52138</v>
      </c>
      <c r="BO620">
        <f>IFERROR((BN620-BN619),0)</f>
        <v>31</v>
      </c>
      <c r="BP620" s="4">
        <v>22011</v>
      </c>
      <c r="BQ620">
        <f>IFERROR((BP620-BP619),0)</f>
        <v>4</v>
      </c>
      <c r="BR620" s="8">
        <v>35</v>
      </c>
      <c r="BS620" s="15">
        <f>IFERROR((BR620-BR619),0)</f>
        <v>0</v>
      </c>
      <c r="BT620" s="8">
        <v>335</v>
      </c>
      <c r="BU620" s="15">
        <f>IFERROR((BT620-BT619),0)</f>
        <v>0</v>
      </c>
      <c r="BV620" s="8">
        <v>1546</v>
      </c>
      <c r="BW620" s="15">
        <f>IFERROR((BV620-BV619),0)</f>
        <v>0</v>
      </c>
      <c r="BX620" s="8">
        <v>3465</v>
      </c>
      <c r="BY620" s="15">
        <f>IFERROR((BX620-BX619),0)</f>
        <v>1</v>
      </c>
      <c r="BZ620" s="13">
        <v>1968</v>
      </c>
      <c r="CA620" s="16">
        <f>IFERROR((BZ620-BZ619),0)</f>
        <v>0</v>
      </c>
    </row>
    <row r="621" spans="1:79" x14ac:dyDescent="0.2">
      <c r="A621" s="1">
        <v>44518</v>
      </c>
      <c r="B621">
        <v>44519</v>
      </c>
      <c r="C621" s="4">
        <v>475369</v>
      </c>
      <c r="D621">
        <f t="shared" si="890"/>
        <v>203</v>
      </c>
      <c r="E621" s="4">
        <v>7350</v>
      </c>
      <c r="F621">
        <f t="shared" si="893"/>
        <v>1</v>
      </c>
      <c r="G621" s="4">
        <v>465662</v>
      </c>
      <c r="H621">
        <f t="shared" si="894"/>
        <v>121</v>
      </c>
      <c r="I621">
        <f t="shared" si="887"/>
        <v>2357</v>
      </c>
      <c r="J621">
        <f>+IFERROR(D621-F621-H621,"")</f>
        <v>81</v>
      </c>
      <c r="K621">
        <f>+IFERROR(E621/C621,"")</f>
        <v>1.546167293197495E-2</v>
      </c>
      <c r="L621">
        <f>+IFERROR(G621/C621,"")</f>
        <v>0.97958007358494137</v>
      </c>
      <c r="M621">
        <f>+IFERROR(I621/C621,"")</f>
        <v>4.9582534830836678E-3</v>
      </c>
      <c r="N621">
        <f>+IFERROR(D621/C621,"")</f>
        <v>4.2703668097835579E-4</v>
      </c>
      <c r="O621">
        <f>+IFERROR(F621/E621,"")</f>
        <v>1.3605442176870748E-4</v>
      </c>
      <c r="P621">
        <f>+IFERROR(H621/G621,"")</f>
        <v>2.5984512371634362E-4</v>
      </c>
      <c r="Q621">
        <f>+IFERROR(J621/I621,"")</f>
        <v>3.4365719134493003E-2</v>
      </c>
      <c r="R621">
        <f>+IFERROR(C621/3.974,"")</f>
        <v>119619.77856064418</v>
      </c>
      <c r="S621">
        <f>+IFERROR(E621/3.974,"")</f>
        <v>1849.5218922999495</v>
      </c>
      <c r="T621">
        <f>+IFERROR(G621/3.974,"")</f>
        <v>117177.15148465023</v>
      </c>
      <c r="U621">
        <f>+IFERROR(I621/3.974,"")</f>
        <v>593.10518369401109</v>
      </c>
      <c r="V621" s="4">
        <v>4166135</v>
      </c>
      <c r="W621">
        <f>V621-V620</f>
        <v>7104</v>
      </c>
      <c r="X621">
        <f>IFERROR(W621-W620,0)</f>
        <v>-991</v>
      </c>
      <c r="Y621" s="20">
        <f>IFERROR(V621/3.974,0)</f>
        <v>1048348.0120785102</v>
      </c>
      <c r="Z621" s="4">
        <v>3687217</v>
      </c>
      <c r="AA621">
        <f>Z621-Z620</f>
        <v>6901</v>
      </c>
      <c r="AB621" s="17">
        <f>IFERROR(Z621/V621,0)</f>
        <v>0.88504501174349848</v>
      </c>
      <c r="AC621" s="16">
        <f>IFERROR(AA621-AA620,0)</f>
        <v>-956</v>
      </c>
      <c r="AD621">
        <f>V621-Z621</f>
        <v>478918</v>
      </c>
      <c r="AE621">
        <f>AD621-AD620</f>
        <v>203</v>
      </c>
      <c r="AF621" s="17">
        <f>IFERROR(AD621/V621,0)</f>
        <v>0.11495498825650154</v>
      </c>
      <c r="AG621" s="16">
        <f>IFERROR(AE621-AE620,0)</f>
        <v>-35</v>
      </c>
      <c r="AH621" s="20">
        <f>IFERROR(AE621/W621,0)</f>
        <v>2.857545045045045E-2</v>
      </c>
      <c r="AI621" s="20">
        <f>IFERROR(AD621/3.974,0)</f>
        <v>120512.83341721188</v>
      </c>
      <c r="AJ621" s="4">
        <v>1923</v>
      </c>
      <c r="AK621">
        <f>AJ621-AJ620</f>
        <v>124</v>
      </c>
      <c r="AL621">
        <f>IFERROR(AJ621/AJ620,0)-1</f>
        <v>6.8927181767648671E-2</v>
      </c>
      <c r="AM621" s="20">
        <f>IFERROR(AJ621/3.974,0)</f>
        <v>483.89531957725211</v>
      </c>
      <c r="AN621" s="20">
        <f>IFERROR(AJ621/C621," ")</f>
        <v>4.0452785099575278E-3</v>
      </c>
      <c r="AO621" s="4">
        <v>91</v>
      </c>
      <c r="AP621">
        <f t="shared" si="891"/>
        <v>2</v>
      </c>
      <c r="AQ621">
        <f t="shared" si="892"/>
        <v>2.2471910112359605E-2</v>
      </c>
      <c r="AR621" s="20">
        <f>IFERROR(AO621/3.974,0)</f>
        <v>22.898842476094615</v>
      </c>
      <c r="AS621" s="4">
        <v>112</v>
      </c>
      <c r="AT621">
        <f>AS621-AS620</f>
        <v>1</v>
      </c>
      <c r="AU621">
        <f>IFERROR(AS621/AS620,0)-1</f>
        <v>9.009009009008917E-3</v>
      </c>
      <c r="AV621" s="20">
        <f>IFERROR(AS621/3.974,0)</f>
        <v>28.183190739808754</v>
      </c>
      <c r="AW621" s="30">
        <f>IFERROR(AS621/C621," ")</f>
        <v>2.3560644467771354E-4</v>
      </c>
      <c r="AX621" s="4">
        <v>21</v>
      </c>
      <c r="AY621">
        <f>AX621-AX620</f>
        <v>1</v>
      </c>
      <c r="AZ621">
        <f>IFERROR(AX621/AX620,0)-1</f>
        <v>5.0000000000000044E-2</v>
      </c>
      <c r="BA621" s="20">
        <f>IFERROR(AX621/3.974,0)</f>
        <v>5.2843482637141417</v>
      </c>
      <c r="BB621" s="30">
        <f>IFERROR(AX621/C621," ")</f>
        <v>4.4176208377071286E-5</v>
      </c>
      <c r="BC621" s="16">
        <f>+Pagina_Inicial[[#This Row],[Aislamiento Domiciliario]]+Pagina_Inicial[[#This Row],[Aislamiento en Hoteles]]+Pagina_Inicial[[#This Row],[Hospitalizados en Sala]]+Pagina_Inicial[[#This Row],[Hospitalizados en UCI]]</f>
        <v>2147</v>
      </c>
      <c r="BD621" s="16">
        <f>IFERROR(BC621-BC620,0)</f>
        <v>128</v>
      </c>
      <c r="BE621" s="30">
        <f>IFERROR(BC621/BC620,0)-1</f>
        <v>6.3397721644378402E-2</v>
      </c>
      <c r="BF621" s="20">
        <f>IFERROR(BC621/3.974,0)</f>
        <v>540.26170105686958</v>
      </c>
      <c r="BG621" s="20">
        <f>IFERROR(BC621/C621," ")</f>
        <v>4.5164913993129552E-3</v>
      </c>
      <c r="BH621" s="26">
        <v>88154</v>
      </c>
      <c r="BI621">
        <f>IFERROR((BH621-BH620), 0)</f>
        <v>39</v>
      </c>
      <c r="BJ621" s="4">
        <v>179389</v>
      </c>
      <c r="BK621">
        <f>IFERROR((BJ621-BJ620),0)</f>
        <v>75</v>
      </c>
      <c r="BL621" s="4">
        <v>133655</v>
      </c>
      <c r="BM621">
        <f>IFERROR((BL621-BL620),0)</f>
        <v>67</v>
      </c>
      <c r="BN621" s="4">
        <v>52156</v>
      </c>
      <c r="BO621">
        <f>IFERROR((BN621-BN620),0)</f>
        <v>18</v>
      </c>
      <c r="BP621" s="4">
        <v>22015</v>
      </c>
      <c r="BQ621">
        <f>IFERROR((BP621-BP620),0)</f>
        <v>4</v>
      </c>
      <c r="BR621" s="8">
        <v>35</v>
      </c>
      <c r="BS621" s="15">
        <f>IFERROR((BR621-BR620),0)</f>
        <v>0</v>
      </c>
      <c r="BT621" s="8">
        <v>335</v>
      </c>
      <c r="BU621" s="15">
        <f>IFERROR((BT621-BT620),0)</f>
        <v>0</v>
      </c>
      <c r="BV621" s="8">
        <v>1546</v>
      </c>
      <c r="BW621" s="15">
        <f>IFERROR((BV621-BV620),0)</f>
        <v>0</v>
      </c>
      <c r="BX621" s="8">
        <v>3465</v>
      </c>
      <c r="BY621" s="15">
        <f>IFERROR((BX621-BX620),0)</f>
        <v>0</v>
      </c>
      <c r="BZ621" s="13">
        <v>1969</v>
      </c>
      <c r="CA621" s="16">
        <f>IFERROR((BZ621-BZ620),0)</f>
        <v>1</v>
      </c>
    </row>
    <row r="622" spans="1:79" x14ac:dyDescent="0.2">
      <c r="A622" s="1">
        <v>44519</v>
      </c>
      <c r="B622">
        <v>44520</v>
      </c>
      <c r="C622" s="4">
        <v>475577</v>
      </c>
      <c r="D622">
        <f t="shared" si="890"/>
        <v>208</v>
      </c>
      <c r="E622" s="4">
        <v>7350</v>
      </c>
      <c r="F622">
        <f t="shared" si="893"/>
        <v>0</v>
      </c>
      <c r="G622" s="4">
        <v>465983</v>
      </c>
      <c r="H622">
        <f t="shared" si="894"/>
        <v>321</v>
      </c>
      <c r="I622">
        <f t="shared" si="887"/>
        <v>2244</v>
      </c>
      <c r="J622">
        <f>+IFERROR(D622-F622-H622,"")</f>
        <v>-113</v>
      </c>
      <c r="K622">
        <f>+IFERROR(E622/C622,"")</f>
        <v>1.5454910561276092E-2</v>
      </c>
      <c r="L622">
        <f>+IFERROR(G622/C622,"")</f>
        <v>0.9798266106224649</v>
      </c>
      <c r="M622">
        <f>+IFERROR(I622/C622,"")</f>
        <v>4.7184788162589865E-3</v>
      </c>
      <c r="N622">
        <f>+IFERROR(D622/C622,"")</f>
        <v>4.3736345533951389E-4</v>
      </c>
      <c r="O622">
        <f>+IFERROR(F622/E622,"")</f>
        <v>0</v>
      </c>
      <c r="P622">
        <f>+IFERROR(H622/G622,"")</f>
        <v>6.8886633203357208E-4</v>
      </c>
      <c r="Q622">
        <f>+IFERROR(J622/I622,"")</f>
        <v>-5.0356506238859178E-2</v>
      </c>
      <c r="R622">
        <f>+IFERROR(C622/3.974,"")</f>
        <v>119672.11877201812</v>
      </c>
      <c r="S622">
        <f>+IFERROR(E622/3.974,"")</f>
        <v>1849.5218922999495</v>
      </c>
      <c r="T622">
        <f>+IFERROR(G622/3.974,"")</f>
        <v>117257.92652239556</v>
      </c>
      <c r="U622">
        <f>+IFERROR(I622/3.974,"")</f>
        <v>564.67035732259683</v>
      </c>
      <c r="V622" s="4">
        <v>4173135</v>
      </c>
      <c r="W622">
        <f>V622-V621</f>
        <v>7000</v>
      </c>
      <c r="X622">
        <f>IFERROR(W622-W621,0)</f>
        <v>-104</v>
      </c>
      <c r="Y622" s="20">
        <f>IFERROR(V622/3.974,0)</f>
        <v>1050109.4614997483</v>
      </c>
      <c r="Z622" s="4">
        <v>3694009</v>
      </c>
      <c r="AA622">
        <f>Z622-Z621</f>
        <v>6792</v>
      </c>
      <c r="AB622" s="17">
        <f>IFERROR(Z622/V622,0)</f>
        <v>0.88518799415786931</v>
      </c>
      <c r="AC622" s="16">
        <f>IFERROR(AA622-AA621,0)</f>
        <v>-109</v>
      </c>
      <c r="AD622">
        <f>V622-Z622</f>
        <v>479126</v>
      </c>
      <c r="AE622">
        <f>AD622-AD621</f>
        <v>208</v>
      </c>
      <c r="AF622" s="17">
        <f>IFERROR(AD622/V622,0)</f>
        <v>0.11481200584213068</v>
      </c>
      <c r="AG622" s="16">
        <f>IFERROR(AE622-AE621,0)</f>
        <v>5</v>
      </c>
      <c r="AH622" s="20">
        <f>IFERROR(AE622/W622,0)</f>
        <v>2.9714285714285714E-2</v>
      </c>
      <c r="AI622" s="20">
        <f>IFERROR(AD622/3.974,0)</f>
        <v>120565.17362858581</v>
      </c>
      <c r="AJ622" s="4">
        <v>2029</v>
      </c>
      <c r="AK622">
        <f>AJ622-AJ621</f>
        <v>106</v>
      </c>
      <c r="AL622">
        <f>IFERROR(AJ622/AJ621,0)-1</f>
        <v>5.5122204888195636E-2</v>
      </c>
      <c r="AM622" s="20">
        <f>IFERROR(AJ622/3.974,0)</f>
        <v>510.56869652742824</v>
      </c>
      <c r="AN622" s="20">
        <f>IFERROR(AJ622/C622," ")</f>
        <v>4.2663963984801616E-3</v>
      </c>
      <c r="AO622" s="4">
        <v>92</v>
      </c>
      <c r="AP622">
        <f t="shared" si="891"/>
        <v>1</v>
      </c>
      <c r="AQ622">
        <f t="shared" si="892"/>
        <v>1.098901098901095E-2</v>
      </c>
      <c r="AR622" s="20">
        <f>IFERROR(AO622/3.974,0)</f>
        <v>23.150478107700049</v>
      </c>
      <c r="AS622" s="4">
        <v>102</v>
      </c>
      <c r="AT622">
        <f>AS622-AS621</f>
        <v>-10</v>
      </c>
      <c r="AU622">
        <f>IFERROR(AS622/AS621,0)-1</f>
        <v>-8.9285714285714302E-2</v>
      </c>
      <c r="AV622" s="20">
        <f>IFERROR(AS622/3.974,0)</f>
        <v>25.666834423754402</v>
      </c>
      <c r="AW622" s="30">
        <f>IFERROR(AS622/C622," ")</f>
        <v>2.1447630982995394E-4</v>
      </c>
      <c r="AX622" s="4">
        <v>21</v>
      </c>
      <c r="AY622">
        <f>AX622-AX621</f>
        <v>0</v>
      </c>
      <c r="AZ622">
        <f>IFERROR(AX622/AX621,0)-1</f>
        <v>0</v>
      </c>
      <c r="BA622" s="20">
        <f>IFERROR(AX622/3.974,0)</f>
        <v>5.2843482637141417</v>
      </c>
      <c r="BB622" s="30">
        <f>IFERROR(AX622/C622," ")</f>
        <v>4.4156887317931691E-5</v>
      </c>
      <c r="BC622" s="16">
        <f>+Pagina_Inicial[[#This Row],[Aislamiento Domiciliario]]+Pagina_Inicial[[#This Row],[Aislamiento en Hoteles]]+Pagina_Inicial[[#This Row],[Hospitalizados en Sala]]+Pagina_Inicial[[#This Row],[Hospitalizados en UCI]]</f>
        <v>2244</v>
      </c>
      <c r="BD622" s="16">
        <f>IFERROR(BC622-BC621,0)</f>
        <v>97</v>
      </c>
      <c r="BE622" s="30">
        <f>IFERROR(BC622/BC621,0)-1</f>
        <v>4.5179319981369259E-2</v>
      </c>
      <c r="BF622" s="20">
        <f>IFERROR(BC622/3.974,0)</f>
        <v>564.67035732259683</v>
      </c>
      <c r="BG622" s="20">
        <f>IFERROR(BC622/C622," ")</f>
        <v>4.7184788162589865E-3</v>
      </c>
      <c r="BH622" s="26">
        <v>88207</v>
      </c>
      <c r="BI622">
        <f>IFERROR((BH622-BH621), 0)</f>
        <v>53</v>
      </c>
      <c r="BJ622" s="4">
        <v>179455</v>
      </c>
      <c r="BK622">
        <f>IFERROR((BJ622-BJ621),0)</f>
        <v>66</v>
      </c>
      <c r="BL622" s="4">
        <v>133711</v>
      </c>
      <c r="BM622">
        <f>IFERROR((BL622-BL621),0)</f>
        <v>56</v>
      </c>
      <c r="BN622" s="4">
        <v>52186</v>
      </c>
      <c r="BO622">
        <f>IFERROR((BN622-BN621),0)</f>
        <v>30</v>
      </c>
      <c r="BP622" s="4">
        <v>22018</v>
      </c>
      <c r="BQ622">
        <f>IFERROR((BP622-BP621),0)</f>
        <v>3</v>
      </c>
      <c r="BR622" s="8">
        <v>35</v>
      </c>
      <c r="BS622" s="15">
        <f>IFERROR((BR622-BR621),0)</f>
        <v>0</v>
      </c>
      <c r="BT622" s="8">
        <v>335</v>
      </c>
      <c r="BU622" s="15">
        <f>IFERROR((BT622-BT621),0)</f>
        <v>0</v>
      </c>
      <c r="BV622" s="8">
        <v>1546</v>
      </c>
      <c r="BW622" s="15">
        <f>IFERROR((BV622-BV621),0)</f>
        <v>0</v>
      </c>
      <c r="BX622" s="8">
        <v>3465</v>
      </c>
      <c r="BY622" s="15">
        <f>IFERROR((BX622-BX621),0)</f>
        <v>0</v>
      </c>
      <c r="BZ622" s="13">
        <v>1969</v>
      </c>
      <c r="CA622" s="16">
        <f>IFERROR((BZ622-BZ621),0)</f>
        <v>0</v>
      </c>
    </row>
    <row r="623" spans="1:79" x14ac:dyDescent="0.2">
      <c r="A623" s="1">
        <v>44520</v>
      </c>
      <c r="B623">
        <v>44521</v>
      </c>
      <c r="C623" s="4">
        <v>475835</v>
      </c>
      <c r="D623">
        <f t="shared" si="890"/>
        <v>258</v>
      </c>
      <c r="E623" s="4">
        <v>7352</v>
      </c>
      <c r="F623">
        <f t="shared" si="893"/>
        <v>2</v>
      </c>
      <c r="G623" s="4">
        <v>466080</v>
      </c>
      <c r="H623">
        <f t="shared" si="894"/>
        <v>97</v>
      </c>
      <c r="I623">
        <f t="shared" si="887"/>
        <v>2403</v>
      </c>
      <c r="J623">
        <f>+IFERROR(D623-F623-H623,"")</f>
        <v>159</v>
      </c>
      <c r="K623">
        <f>+IFERROR(E623/C623,"")</f>
        <v>1.5450733972910777E-2</v>
      </c>
      <c r="L623">
        <f>+IFERROR(G623/C623,"")</f>
        <v>0.97949919614992587</v>
      </c>
      <c r="M623">
        <f>+IFERROR(I623/C623,"")</f>
        <v>5.050069877163302E-3</v>
      </c>
      <c r="N623">
        <f>+IFERROR(D623/C623,"")</f>
        <v>5.4220475585024222E-4</v>
      </c>
      <c r="O623">
        <f>+IFERROR(F623/E623,"")</f>
        <v>2.720348204570185E-4</v>
      </c>
      <c r="P623">
        <f>+IFERROR(H623/G623,"")</f>
        <v>2.0811877789220736E-4</v>
      </c>
      <c r="Q623">
        <f>+IFERROR(J623/I623,"")</f>
        <v>6.6167290886392005E-2</v>
      </c>
      <c r="R623">
        <f>+IFERROR(C623/3.974,"")</f>
        <v>119737.04076497232</v>
      </c>
      <c r="S623">
        <f>+IFERROR(E623/3.974,"")</f>
        <v>1850.0251635631605</v>
      </c>
      <c r="T623">
        <f>+IFERROR(G623/3.974,"")</f>
        <v>117282.33517866129</v>
      </c>
      <c r="U623">
        <f>+IFERROR(I623/3.974,"")</f>
        <v>604.68042274786103</v>
      </c>
      <c r="V623" s="4">
        <v>4179631</v>
      </c>
      <c r="W623">
        <f>V623-V622</f>
        <v>6496</v>
      </c>
      <c r="X623">
        <f>IFERROR(W623-W622,0)</f>
        <v>-504</v>
      </c>
      <c r="Y623" s="20">
        <f>IFERROR(V623/3.974,0)</f>
        <v>1051744.0865626573</v>
      </c>
      <c r="Z623" s="4">
        <v>3700247</v>
      </c>
      <c r="AA623">
        <f>Z623-Z622</f>
        <v>6238</v>
      </c>
      <c r="AB623" s="17">
        <f>IFERROR(Z623/V623,0)</f>
        <v>0.88530470752083135</v>
      </c>
      <c r="AC623" s="16">
        <f>IFERROR(AA623-AA622,0)</f>
        <v>-554</v>
      </c>
      <c r="AD623">
        <f>V623-Z623</f>
        <v>479384</v>
      </c>
      <c r="AE623">
        <f>AD623-AD622</f>
        <v>258</v>
      </c>
      <c r="AF623" s="17">
        <f>IFERROR(AD623/V623,0)</f>
        <v>0.11469529247916861</v>
      </c>
      <c r="AG623" s="16">
        <f>IFERROR(AE623-AE622,0)</f>
        <v>50</v>
      </c>
      <c r="AH623" s="20">
        <f>IFERROR(AE623/W623,0)</f>
        <v>3.9716748768472906E-2</v>
      </c>
      <c r="AI623" s="20">
        <f>IFERROR(AD623/3.974,0)</f>
        <v>120630.09562154001</v>
      </c>
      <c r="AJ623" s="4">
        <v>2204</v>
      </c>
      <c r="AK623">
        <f>AJ623-AJ622</f>
        <v>175</v>
      </c>
      <c r="AL623">
        <f>IFERROR(AJ623/AJ622,0)-1</f>
        <v>8.6249383932971879E-2</v>
      </c>
      <c r="AM623" s="20">
        <f>IFERROR(AJ623/3.974,0)</f>
        <v>554.6049320583794</v>
      </c>
      <c r="AN623" s="20">
        <f>IFERROR(AJ623/C623," ")</f>
        <v>4.6318576817594333E-3</v>
      </c>
      <c r="AO623" s="4">
        <v>83</v>
      </c>
      <c r="AP623">
        <f t="shared" si="891"/>
        <v>-9</v>
      </c>
      <c r="AQ623">
        <f t="shared" si="892"/>
        <v>-9.7826086956521729E-2</v>
      </c>
      <c r="AR623" s="20">
        <f>IFERROR(AO623/3.974,0)</f>
        <v>20.885757423251132</v>
      </c>
      <c r="AS623" s="4">
        <v>94</v>
      </c>
      <c r="AT623">
        <f>AS623-AS622</f>
        <v>-8</v>
      </c>
      <c r="AU623">
        <f>IFERROR(AS623/AS622,0)-1</f>
        <v>-7.8431372549019662E-2</v>
      </c>
      <c r="AV623" s="20">
        <f>IFERROR(AS623/3.974,0)</f>
        <v>23.653749370910919</v>
      </c>
      <c r="AW623" s="30">
        <f>IFERROR(AS623/C623," ")</f>
        <v>1.9754746918574715E-4</v>
      </c>
      <c r="AX623" s="4">
        <v>22</v>
      </c>
      <c r="AY623">
        <f>AX623-AX622</f>
        <v>1</v>
      </c>
      <c r="AZ623">
        <f>IFERROR(AX623/AX622,0)-1</f>
        <v>4.7619047619047672E-2</v>
      </c>
      <c r="BA623" s="20">
        <f>IFERROR(AX623/3.974,0)</f>
        <v>5.5359838953195766</v>
      </c>
      <c r="BB623" s="30">
        <f>IFERROR(AX623/C623," ")</f>
        <v>4.6234514064749337E-5</v>
      </c>
      <c r="BC623" s="16">
        <f>+Pagina_Inicial[[#This Row],[Aislamiento Domiciliario]]+Pagina_Inicial[[#This Row],[Aislamiento en Hoteles]]+Pagina_Inicial[[#This Row],[Hospitalizados en Sala]]+Pagina_Inicial[[#This Row],[Hospitalizados en UCI]]</f>
        <v>2403</v>
      </c>
      <c r="BD623" s="16">
        <f>IFERROR(BC623-BC622,0)</f>
        <v>159</v>
      </c>
      <c r="BE623" s="30">
        <f>IFERROR(BC623/BC622,0)-1</f>
        <v>7.0855614973261982E-2</v>
      </c>
      <c r="BF623" s="20">
        <f>IFERROR(BC623/3.974,0)</f>
        <v>604.68042274786103</v>
      </c>
      <c r="BG623" s="20">
        <f>IFERROR(BC623/C623," ")</f>
        <v>5.050069877163302E-3</v>
      </c>
      <c r="BH623" s="26">
        <v>88249</v>
      </c>
      <c r="BI623">
        <f>IFERROR((BH623-BH622), 0)</f>
        <v>42</v>
      </c>
      <c r="BJ623" s="4">
        <v>179552</v>
      </c>
      <c r="BK623">
        <f>IFERROR((BJ623-BJ622),0)</f>
        <v>97</v>
      </c>
      <c r="BL623" s="4">
        <v>133789</v>
      </c>
      <c r="BM623">
        <f>IFERROR((BL623-BL622),0)</f>
        <v>78</v>
      </c>
      <c r="BN623" s="4">
        <v>52220</v>
      </c>
      <c r="BO623">
        <f>IFERROR((BN623-BN622),0)</f>
        <v>34</v>
      </c>
      <c r="BP623" s="4">
        <v>22025</v>
      </c>
      <c r="BQ623">
        <f>IFERROR((BP623-BP622),0)</f>
        <v>7</v>
      </c>
      <c r="BR623" s="8">
        <v>35</v>
      </c>
      <c r="BS623" s="15">
        <f>IFERROR((BR623-BR622),0)</f>
        <v>0</v>
      </c>
      <c r="BT623" s="8">
        <v>335</v>
      </c>
      <c r="BU623" s="15">
        <f>IFERROR((BT623-BT622),0)</f>
        <v>0</v>
      </c>
      <c r="BV623" s="8">
        <v>1547</v>
      </c>
      <c r="BW623" s="15">
        <f>IFERROR((BV623-BV622),0)</f>
        <v>1</v>
      </c>
      <c r="BX623" s="8">
        <v>3466</v>
      </c>
      <c r="BY623" s="15">
        <f>IFERROR((BX623-BX622),0)</f>
        <v>1</v>
      </c>
      <c r="BZ623" s="13">
        <v>1969</v>
      </c>
      <c r="CA623" s="16">
        <f>IFERROR((BZ623-BZ622),0)</f>
        <v>0</v>
      </c>
    </row>
    <row r="624" spans="1:79" x14ac:dyDescent="0.2">
      <c r="A624" s="1">
        <v>44521</v>
      </c>
      <c r="B624">
        <v>44522</v>
      </c>
      <c r="C624" s="4">
        <v>475997</v>
      </c>
      <c r="D624">
        <f t="shared" si="890"/>
        <v>162</v>
      </c>
      <c r="E624" s="4">
        <v>7353</v>
      </c>
      <c r="F624">
        <f t="shared" si="893"/>
        <v>1</v>
      </c>
      <c r="G624" s="4">
        <v>466216</v>
      </c>
      <c r="H624">
        <f t="shared" si="894"/>
        <v>136</v>
      </c>
      <c r="I624">
        <f t="shared" si="887"/>
        <v>2428</v>
      </c>
      <c r="J624">
        <f>+IFERROR(D624-F624-H624,"")</f>
        <v>25</v>
      </c>
      <c r="K624">
        <f>+IFERROR(E624/C624,"")</f>
        <v>1.5447576350271115E-2</v>
      </c>
      <c r="L624">
        <f>+IFERROR(G624/C624,"")</f>
        <v>0.97945155116523841</v>
      </c>
      <c r="M624">
        <f>+IFERROR(I624/C624,"")</f>
        <v>5.1008724844904488E-3</v>
      </c>
      <c r="N624">
        <f>+IFERROR(D624/C624,"")</f>
        <v>3.4033827944293768E-4</v>
      </c>
      <c r="O624">
        <f>+IFERROR(F624/E624,"")</f>
        <v>1.3599891200870393E-4</v>
      </c>
      <c r="P624">
        <f>+IFERROR(H624/G624,"")</f>
        <v>2.9171028021346331E-4</v>
      </c>
      <c r="Q624">
        <f>+IFERROR(J624/I624,"")</f>
        <v>1.029654036243822E-2</v>
      </c>
      <c r="R624">
        <f>+IFERROR(C624/3.974,"")</f>
        <v>119777.80573729239</v>
      </c>
      <c r="S624">
        <f>+IFERROR(E624/3.974,"")</f>
        <v>1850.276799194766</v>
      </c>
      <c r="T624">
        <f>+IFERROR(G624/3.974,"")</f>
        <v>117316.55762455963</v>
      </c>
      <c r="U624">
        <f>+IFERROR(I624/3.974,"")</f>
        <v>610.97131353799693</v>
      </c>
      <c r="V624" s="4">
        <v>4184333</v>
      </c>
      <c r="W624">
        <f>V624-V623</f>
        <v>4702</v>
      </c>
      <c r="X624">
        <f>IFERROR(W624-W623,0)</f>
        <v>-1794</v>
      </c>
      <c r="Y624" s="20">
        <f>IFERROR(V624/3.974,0)</f>
        <v>1052927.2773024659</v>
      </c>
      <c r="Z624" s="4">
        <v>3704788</v>
      </c>
      <c r="AA624">
        <f>Z624-Z623</f>
        <v>4541</v>
      </c>
      <c r="AB624" s="17">
        <f>IFERROR(Z624/V624,0)</f>
        <v>0.88539511554171235</v>
      </c>
      <c r="AC624" s="16">
        <f>IFERROR(AA624-AA623,0)</f>
        <v>-1697</v>
      </c>
      <c r="AD624">
        <f>V624-Z624</f>
        <v>479545</v>
      </c>
      <c r="AE624">
        <f>AD624-AD623</f>
        <v>161</v>
      </c>
      <c r="AF624" s="17">
        <f>IFERROR(AD624/V624,0)</f>
        <v>0.11460488445828762</v>
      </c>
      <c r="AG624" s="16">
        <f>IFERROR(AE624-AE623,0)</f>
        <v>-97</v>
      </c>
      <c r="AH624" s="20">
        <f>IFERROR(AE624/W624,0)</f>
        <v>3.4240748617609527E-2</v>
      </c>
      <c r="AI624" s="20">
        <f>IFERROR(AD624/3.974,0)</f>
        <v>120670.60895822848</v>
      </c>
      <c r="AJ624" s="4">
        <v>2233</v>
      </c>
      <c r="AK624">
        <f>AJ624-AJ623</f>
        <v>29</v>
      </c>
      <c r="AL624">
        <f>IFERROR(AJ624/AJ623,0)-1</f>
        <v>1.3157894736842035E-2</v>
      </c>
      <c r="AM624" s="20">
        <f>IFERROR(AJ624/3.974,0)</f>
        <v>561.90236537493706</v>
      </c>
      <c r="AN624" s="20">
        <f>IFERROR(AJ624/C624," ")</f>
        <v>4.691206037012838E-3</v>
      </c>
      <c r="AO624" s="4">
        <v>81</v>
      </c>
      <c r="AP624">
        <f t="shared" si="891"/>
        <v>-2</v>
      </c>
      <c r="AQ624">
        <f t="shared" si="892"/>
        <v>-2.4096385542168641E-2</v>
      </c>
      <c r="AR624" s="20">
        <f>IFERROR(AO624/3.974,0)</f>
        <v>20.382486160040262</v>
      </c>
      <c r="AS624" s="4">
        <v>93</v>
      </c>
      <c r="AT624">
        <f>AS624-AS623</f>
        <v>-1</v>
      </c>
      <c r="AU624">
        <f>IFERROR(AS624/AS623,0)-1</f>
        <v>-1.0638297872340385E-2</v>
      </c>
      <c r="AV624" s="20">
        <f>IFERROR(AS624/3.974,0)</f>
        <v>23.402113739305484</v>
      </c>
      <c r="AW624" s="30">
        <f>IFERROR(AS624/C624," ")</f>
        <v>1.9537938264316791E-4</v>
      </c>
      <c r="AX624" s="4">
        <v>21</v>
      </c>
      <c r="AY624">
        <f>AX624-AX623</f>
        <v>-1</v>
      </c>
      <c r="AZ624">
        <f>IFERROR(AX624/AX623,0)-1</f>
        <v>-4.5454545454545414E-2</v>
      </c>
      <c r="BA624" s="20">
        <f>IFERROR(AX624/3.974,0)</f>
        <v>5.2843482637141417</v>
      </c>
      <c r="BB624" s="30">
        <f>IFERROR(AX624/C624," ")</f>
        <v>4.41179251129734E-5</v>
      </c>
      <c r="BC624" s="16">
        <f>+Pagina_Inicial[[#This Row],[Aislamiento Domiciliario]]+Pagina_Inicial[[#This Row],[Aislamiento en Hoteles]]+Pagina_Inicial[[#This Row],[Hospitalizados en Sala]]+Pagina_Inicial[[#This Row],[Hospitalizados en UCI]]</f>
        <v>2428</v>
      </c>
      <c r="BD624" s="16">
        <f>IFERROR(BC624-BC623,0)</f>
        <v>25</v>
      </c>
      <c r="BE624" s="30">
        <f>IFERROR(BC624/BC623,0)-1</f>
        <v>1.0403662089055299E-2</v>
      </c>
      <c r="BF624" s="20">
        <f>IFERROR(BC624/3.974,0)</f>
        <v>610.97131353799693</v>
      </c>
      <c r="BG624" s="20">
        <f>IFERROR(BC624/C624," ")</f>
        <v>5.1008724844904488E-3</v>
      </c>
      <c r="BH624" s="26">
        <v>88283</v>
      </c>
      <c r="BI624">
        <f>IFERROR((BH624-BH623), 0)</f>
        <v>34</v>
      </c>
      <c r="BJ624" s="4">
        <v>179598</v>
      </c>
      <c r="BK624">
        <f>IFERROR((BJ624-BJ623),0)</f>
        <v>46</v>
      </c>
      <c r="BL624" s="4">
        <v>133847</v>
      </c>
      <c r="BM624">
        <f>IFERROR((BL624-BL623),0)</f>
        <v>58</v>
      </c>
      <c r="BN624" s="4">
        <v>52239</v>
      </c>
      <c r="BO624">
        <f>IFERROR((BN624-BN623),0)</f>
        <v>19</v>
      </c>
      <c r="BP624" s="4">
        <v>22030</v>
      </c>
      <c r="BQ624">
        <f>IFERROR((BP624-BP623),0)</f>
        <v>5</v>
      </c>
      <c r="BR624" s="8">
        <v>35</v>
      </c>
      <c r="BS624" s="15">
        <f>IFERROR((BR624-BR623),0)</f>
        <v>0</v>
      </c>
      <c r="BT624" s="8">
        <v>335</v>
      </c>
      <c r="BU624" s="15">
        <f>IFERROR((BT624-BT623),0)</f>
        <v>0</v>
      </c>
      <c r="BV624" s="8">
        <v>1547</v>
      </c>
      <c r="BW624" s="15">
        <f>IFERROR((BV624-BV623),0)</f>
        <v>0</v>
      </c>
      <c r="BX624" s="8">
        <v>3466</v>
      </c>
      <c r="BY624" s="15">
        <f>IFERROR((BX624-BX623),0)</f>
        <v>0</v>
      </c>
      <c r="BZ624" s="13">
        <v>1970</v>
      </c>
      <c r="CA624" s="16">
        <f>IFERROR((BZ624-BZ623),0)</f>
        <v>1</v>
      </c>
    </row>
    <row r="625" spans="1:79" x14ac:dyDescent="0.2">
      <c r="A625" s="1">
        <v>44522</v>
      </c>
      <c r="B625">
        <v>44523</v>
      </c>
      <c r="C625" s="4">
        <v>476129</v>
      </c>
      <c r="D625">
        <f t="shared" si="890"/>
        <v>132</v>
      </c>
      <c r="E625" s="4">
        <v>7354</v>
      </c>
      <c r="F625">
        <f t="shared" si="893"/>
        <v>1</v>
      </c>
      <c r="G625" s="4">
        <v>466320</v>
      </c>
      <c r="H625">
        <f t="shared" si="894"/>
        <v>104</v>
      </c>
      <c r="I625">
        <f t="shared" si="887"/>
        <v>2455</v>
      </c>
      <c r="J625">
        <f>+IFERROR(D625-F625-H625,"")</f>
        <v>27</v>
      </c>
      <c r="K625">
        <f>+IFERROR(E625/C625,"")</f>
        <v>1.5445394000365447E-2</v>
      </c>
      <c r="L625">
        <f>+IFERROR(G625/C625,"")</f>
        <v>0.97939844033864776</v>
      </c>
      <c r="M625">
        <f>+IFERROR(I625/C625,"")</f>
        <v>5.1561656609868337E-3</v>
      </c>
      <c r="N625">
        <f>+IFERROR(D625/C625,"")</f>
        <v>2.7723579114063626E-4</v>
      </c>
      <c r="O625">
        <f>+IFERROR(F625/E625,"")</f>
        <v>1.3598041881968996E-4</v>
      </c>
      <c r="P625">
        <f>+IFERROR(H625/G625,"")</f>
        <v>2.2302281694973409E-4</v>
      </c>
      <c r="Q625">
        <f>+IFERROR(J625/I625,"")</f>
        <v>1.0997963340122199E-2</v>
      </c>
      <c r="R625">
        <f>+IFERROR(C625/3.974,"")</f>
        <v>119811.02164066432</v>
      </c>
      <c r="S625">
        <f>+IFERROR(E625/3.974,"")</f>
        <v>1850.5284348263713</v>
      </c>
      <c r="T625">
        <f>+IFERROR(G625/3.974,"")</f>
        <v>117342.7277302466</v>
      </c>
      <c r="U625">
        <f>+IFERROR(I625/3.974,"")</f>
        <v>617.76547559134372</v>
      </c>
      <c r="V625" s="4">
        <v>4187923</v>
      </c>
      <c r="W625">
        <f>V625-V624</f>
        <v>3590</v>
      </c>
      <c r="X625">
        <f>IFERROR(W625-W624,0)</f>
        <v>-1112</v>
      </c>
      <c r="Y625" s="20">
        <f>IFERROR(V625/3.974,0)</f>
        <v>1053830.6492199295</v>
      </c>
      <c r="Z625" s="4">
        <v>3708245</v>
      </c>
      <c r="AA625">
        <f>Z625-Z624</f>
        <v>3457</v>
      </c>
      <c r="AB625" s="17">
        <f>IFERROR(Z625/V625,0)</f>
        <v>0.88546159993868079</v>
      </c>
      <c r="AC625" s="16">
        <f>IFERROR(AA625-AA624,0)</f>
        <v>-1084</v>
      </c>
      <c r="AD625">
        <f>V625-Z625</f>
        <v>479678</v>
      </c>
      <c r="AE625">
        <f>AD625-AD624</f>
        <v>133</v>
      </c>
      <c r="AF625" s="17">
        <f>IFERROR(AD625/V625,0)</f>
        <v>0.11453840006131918</v>
      </c>
      <c r="AG625" s="16">
        <f>IFERROR(AE625-AE624,0)</f>
        <v>-28</v>
      </c>
      <c r="AH625" s="20">
        <f>IFERROR(AE625/W625,0)</f>
        <v>3.7047353760445684E-2</v>
      </c>
      <c r="AI625" s="20">
        <f>IFERROR(AD625/3.974,0)</f>
        <v>120704.076497232</v>
      </c>
      <c r="AJ625" s="4">
        <v>2271</v>
      </c>
      <c r="AK625">
        <f>AJ625-AJ624</f>
        <v>38</v>
      </c>
      <c r="AL625">
        <f>IFERROR(AJ625/AJ624,0)-1</f>
        <v>1.7017465293327261E-2</v>
      </c>
      <c r="AM625" s="20">
        <f>IFERROR(AJ625/3.974,0)</f>
        <v>571.46451937594361</v>
      </c>
      <c r="AN625" s="20">
        <f>IFERROR(AJ625/C625," ")</f>
        <v>4.7697157703059465E-3</v>
      </c>
      <c r="AO625" s="4">
        <v>74</v>
      </c>
      <c r="AP625">
        <f t="shared" si="891"/>
        <v>-7</v>
      </c>
      <c r="AQ625">
        <f t="shared" si="892"/>
        <v>-8.6419753086419804E-2</v>
      </c>
      <c r="AR625" s="20">
        <f>IFERROR(AO625/3.974,0)</f>
        <v>18.621036738802214</v>
      </c>
      <c r="AS625" s="4">
        <v>90</v>
      </c>
      <c r="AT625">
        <f>AS625-AS624</f>
        <v>-3</v>
      </c>
      <c r="AU625">
        <f>IFERROR(AS625/AS624,0)-1</f>
        <v>-3.2258064516129004E-2</v>
      </c>
      <c r="AV625" s="20">
        <f>IFERROR(AS625/3.974,0)</f>
        <v>22.64720684448918</v>
      </c>
      <c r="AW625" s="30">
        <f>IFERROR(AS625/C625," ")</f>
        <v>1.8902440305043381E-4</v>
      </c>
      <c r="AX625" s="4">
        <v>20</v>
      </c>
      <c r="AY625">
        <f>AX625-AX624</f>
        <v>-1</v>
      </c>
      <c r="AZ625">
        <f>IFERROR(AX625/AX624,0)-1</f>
        <v>-4.7619047619047672E-2</v>
      </c>
      <c r="BA625" s="20">
        <f>IFERROR(AX625/3.974,0)</f>
        <v>5.0327126321087068</v>
      </c>
      <c r="BB625" s="30">
        <f>IFERROR(AX625/C625," ")</f>
        <v>4.20054229000964E-5</v>
      </c>
      <c r="BC625" s="16">
        <f>+Pagina_Inicial[[#This Row],[Aislamiento Domiciliario]]+Pagina_Inicial[[#This Row],[Aislamiento en Hoteles]]+Pagina_Inicial[[#This Row],[Hospitalizados en Sala]]+Pagina_Inicial[[#This Row],[Hospitalizados en UCI]]</f>
        <v>2455</v>
      </c>
      <c r="BD625" s="16">
        <f>IFERROR(BC625-BC624,0)</f>
        <v>27</v>
      </c>
      <c r="BE625" s="30">
        <f>IFERROR(BC625/BC624,0)-1</f>
        <v>1.1120263591433366E-2</v>
      </c>
      <c r="BF625" s="20">
        <f>IFERROR(BC625/3.974,0)</f>
        <v>617.76547559134372</v>
      </c>
      <c r="BG625" s="20">
        <f>IFERROR(BC625/C625," ")</f>
        <v>5.1561656609868337E-3</v>
      </c>
      <c r="BH625" s="26">
        <v>88315</v>
      </c>
      <c r="BI625">
        <f>IFERROR((BH625-BH624), 0)</f>
        <v>32</v>
      </c>
      <c r="BJ625" s="4">
        <v>179631</v>
      </c>
      <c r="BK625">
        <f>IFERROR((BJ625-BJ624),0)</f>
        <v>33</v>
      </c>
      <c r="BL625" s="4">
        <v>133883</v>
      </c>
      <c r="BM625">
        <f>IFERROR((BL625-BL624),0)</f>
        <v>36</v>
      </c>
      <c r="BN625" s="4">
        <v>52264</v>
      </c>
      <c r="BO625">
        <f>IFERROR((BN625-BN624),0)</f>
        <v>25</v>
      </c>
      <c r="BP625" s="4">
        <v>22036</v>
      </c>
      <c r="BQ625">
        <f>IFERROR((BP625-BP624),0)</f>
        <v>6</v>
      </c>
      <c r="BR625" s="8">
        <v>35</v>
      </c>
      <c r="BS625" s="15">
        <f>IFERROR((BR625-BR624),0)</f>
        <v>0</v>
      </c>
      <c r="BT625" s="8">
        <v>335</v>
      </c>
      <c r="BU625" s="15">
        <f>IFERROR((BT625-BT624),0)</f>
        <v>0</v>
      </c>
      <c r="BV625" s="8">
        <v>1547</v>
      </c>
      <c r="BW625" s="15">
        <f>IFERROR((BV625-BV624),0)</f>
        <v>0</v>
      </c>
      <c r="BX625" s="8">
        <v>3466</v>
      </c>
      <c r="BY625" s="15">
        <f>IFERROR((BX625-BX624),0)</f>
        <v>0</v>
      </c>
      <c r="BZ625" s="13">
        <v>1971</v>
      </c>
      <c r="CA625" s="16">
        <f>IFERROR((BZ625-BZ624),0)</f>
        <v>1</v>
      </c>
    </row>
    <row r="626" spans="1:79" x14ac:dyDescent="0.2">
      <c r="A626" s="1">
        <v>44523</v>
      </c>
      <c r="B626">
        <v>44524</v>
      </c>
      <c r="C626" s="4">
        <v>476343</v>
      </c>
      <c r="D626">
        <f t="shared" si="890"/>
        <v>214</v>
      </c>
      <c r="E626" s="4">
        <v>7356</v>
      </c>
      <c r="F626">
        <f t="shared" si="893"/>
        <v>2</v>
      </c>
      <c r="G626" s="4">
        <v>466519</v>
      </c>
      <c r="H626">
        <f t="shared" si="894"/>
        <v>199</v>
      </c>
      <c r="I626">
        <f t="shared" si="887"/>
        <v>2468</v>
      </c>
      <c r="J626">
        <f>+IFERROR(D626-F626-H626,"")</f>
        <v>13</v>
      </c>
      <c r="K626">
        <f>+IFERROR(E626/C626,"")</f>
        <v>1.5442653718014119E-2</v>
      </c>
      <c r="L626">
        <f>+IFERROR(G626/C626,"")</f>
        <v>0.97937620580128182</v>
      </c>
      <c r="M626">
        <f>+IFERROR(I626/C626,"")</f>
        <v>5.1811404807040303E-3</v>
      </c>
      <c r="N626">
        <f>+IFERROR(D626/C626,"")</f>
        <v>4.4925610327012258E-4</v>
      </c>
      <c r="O626">
        <f>+IFERROR(F626/E626,"")</f>
        <v>2.7188689505165849E-4</v>
      </c>
      <c r="P626">
        <f>+IFERROR(H626/G626,"")</f>
        <v>4.2656354832279074E-4</v>
      </c>
      <c r="Q626">
        <f>+IFERROR(J626/I626,"")</f>
        <v>5.2674230145867097E-3</v>
      </c>
      <c r="R626">
        <f>+IFERROR(C626/3.974,"")</f>
        <v>119864.87166582787</v>
      </c>
      <c r="S626">
        <f>+IFERROR(E626/3.974,"")</f>
        <v>1851.0317060895823</v>
      </c>
      <c r="T626">
        <f>+IFERROR(G626/3.974,"")</f>
        <v>117392.80322093608</v>
      </c>
      <c r="U626">
        <f>+IFERROR(I626/3.974,"")</f>
        <v>621.03673880221436</v>
      </c>
      <c r="V626" s="4">
        <v>4195059</v>
      </c>
      <c r="W626">
        <f>V626-V625</f>
        <v>7136</v>
      </c>
      <c r="X626">
        <f>IFERROR(W626-W625,0)</f>
        <v>3546</v>
      </c>
      <c r="Y626" s="20">
        <f>IFERROR(V626/3.974,0)</f>
        <v>1055626.3210870659</v>
      </c>
      <c r="Z626" s="4">
        <v>3715167</v>
      </c>
      <c r="AA626">
        <f>Z626-Z625</f>
        <v>6922</v>
      </c>
      <c r="AB626" s="17">
        <f>IFERROR(Z626/V626,0)</f>
        <v>0.8856054229511432</v>
      </c>
      <c r="AC626" s="16">
        <f>IFERROR(AA626-AA625,0)</f>
        <v>3465</v>
      </c>
      <c r="AD626">
        <f>V626-Z626</f>
        <v>479892</v>
      </c>
      <c r="AE626">
        <f>AD626-AD625</f>
        <v>214</v>
      </c>
      <c r="AF626" s="17">
        <f>IFERROR(AD626/V626,0)</f>
        <v>0.11439457704885676</v>
      </c>
      <c r="AG626" s="16">
        <f>IFERROR(AE626-AE625,0)</f>
        <v>81</v>
      </c>
      <c r="AH626" s="20">
        <f>IFERROR(AE626/W626,0)</f>
        <v>2.9988789237668161E-2</v>
      </c>
      <c r="AI626" s="20">
        <f>IFERROR(AD626/3.974,0)</f>
        <v>120757.92652239556</v>
      </c>
      <c r="AJ626" s="4">
        <v>2279</v>
      </c>
      <c r="AK626">
        <f>AJ626-AJ625</f>
        <v>8</v>
      </c>
      <c r="AL626">
        <f>IFERROR(AJ626/AJ625,0)-1</f>
        <v>3.5226772346983459E-3</v>
      </c>
      <c r="AM626" s="20">
        <f>IFERROR(AJ626/3.974,0)</f>
        <v>573.47760442878712</v>
      </c>
      <c r="AN626" s="20">
        <f>IFERROR(AJ626/C626," ")</f>
        <v>4.7843675670682677E-3</v>
      </c>
      <c r="AO626" s="4">
        <v>75</v>
      </c>
      <c r="AP626">
        <f t="shared" si="891"/>
        <v>1</v>
      </c>
      <c r="AQ626">
        <f t="shared" si="892"/>
        <v>1.3513513513513598E-2</v>
      </c>
      <c r="AR626" s="20">
        <f>IFERROR(AO626/3.974,0)</f>
        <v>18.872672370407649</v>
      </c>
      <c r="AS626" s="4">
        <v>91</v>
      </c>
      <c r="AT626">
        <f>AS626-AS625</f>
        <v>1</v>
      </c>
      <c r="AU626">
        <f>IFERROR(AS626/AS625,0)-1</f>
        <v>1.1111111111111072E-2</v>
      </c>
      <c r="AV626" s="20">
        <f>IFERROR(AS626/3.974,0)</f>
        <v>22.898842476094615</v>
      </c>
      <c r="AW626" s="30">
        <f>IFERROR(AS626/C626," ")</f>
        <v>1.9103881026907082E-4</v>
      </c>
      <c r="AX626" s="4">
        <v>23</v>
      </c>
      <c r="AY626">
        <f>AX626-AX625</f>
        <v>3</v>
      </c>
      <c r="AZ626">
        <f>IFERROR(AX626/AX625,0)-1</f>
        <v>0.14999999999999991</v>
      </c>
      <c r="BA626" s="20">
        <f>IFERROR(AX626/3.974,0)</f>
        <v>5.7876195269250124</v>
      </c>
      <c r="BB626" s="30">
        <f>IFERROR(AX626/C626," ")</f>
        <v>4.8284534463611308E-5</v>
      </c>
      <c r="BC626" s="16">
        <f>+Pagina_Inicial[[#This Row],[Aislamiento Domiciliario]]+Pagina_Inicial[[#This Row],[Aislamiento en Hoteles]]+Pagina_Inicial[[#This Row],[Hospitalizados en Sala]]+Pagina_Inicial[[#This Row],[Hospitalizados en UCI]]</f>
        <v>2468</v>
      </c>
      <c r="BD626" s="16">
        <f>IFERROR(BC626-BC625,0)</f>
        <v>13</v>
      </c>
      <c r="BE626" s="30">
        <f>IFERROR(BC626/BC625,0)-1</f>
        <v>5.2953156822810321E-3</v>
      </c>
      <c r="BF626" s="20">
        <f>IFERROR(BC626/3.974,0)</f>
        <v>621.03673880221436</v>
      </c>
      <c r="BG626" s="20">
        <f>IFERROR(BC626/C626," ")</f>
        <v>5.1811404807040303E-3</v>
      </c>
      <c r="BH626" s="26">
        <v>88356</v>
      </c>
      <c r="BI626">
        <f>IFERROR((BH626-BH625), 0)</f>
        <v>41</v>
      </c>
      <c r="BJ626" s="4">
        <v>179692</v>
      </c>
      <c r="BK626">
        <f>IFERROR((BJ626-BJ625),0)</f>
        <v>61</v>
      </c>
      <c r="BL626" s="4">
        <v>133966</v>
      </c>
      <c r="BM626">
        <f>IFERROR((BL626-BL625),0)</f>
        <v>83</v>
      </c>
      <c r="BN626" s="4">
        <v>52285</v>
      </c>
      <c r="BO626">
        <f>IFERROR((BN626-BN625),0)</f>
        <v>21</v>
      </c>
      <c r="BP626" s="4">
        <v>22044</v>
      </c>
      <c r="BQ626">
        <f>IFERROR((BP626-BP625),0)</f>
        <v>8</v>
      </c>
      <c r="BR626" s="8">
        <v>35</v>
      </c>
      <c r="BS626" s="15">
        <f>IFERROR((BR626-BR625),0)</f>
        <v>0</v>
      </c>
      <c r="BT626" s="8">
        <v>335</v>
      </c>
      <c r="BU626" s="15">
        <f>IFERROR((BT626-BT625),0)</f>
        <v>0</v>
      </c>
      <c r="BV626" s="8">
        <v>1549</v>
      </c>
      <c r="BW626" s="15">
        <f>IFERROR((BV626-BV625),0)</f>
        <v>2</v>
      </c>
      <c r="BX626" s="8">
        <v>3466</v>
      </c>
      <c r="BY626" s="15">
        <f>IFERROR((BX626-BX625),0)</f>
        <v>0</v>
      </c>
      <c r="BZ626" s="13">
        <v>1971</v>
      </c>
      <c r="CA626" s="16">
        <f>IFERROR((BZ626-BZ625),0)</f>
        <v>0</v>
      </c>
    </row>
    <row r="627" spans="1:79" x14ac:dyDescent="0.2">
      <c r="A627" s="1">
        <v>44524</v>
      </c>
      <c r="B627">
        <v>44525</v>
      </c>
      <c r="C627" s="4">
        <v>476611</v>
      </c>
      <c r="D627">
        <f t="shared" si="890"/>
        <v>268</v>
      </c>
      <c r="E627" s="4">
        <v>7358</v>
      </c>
      <c r="F627">
        <f t="shared" si="893"/>
        <v>2</v>
      </c>
      <c r="G627" s="4">
        <v>466712</v>
      </c>
      <c r="H627">
        <f t="shared" si="894"/>
        <v>193</v>
      </c>
      <c r="I627">
        <f t="shared" si="887"/>
        <v>2541</v>
      </c>
      <c r="J627">
        <f>+IFERROR(D627-F627-H627,"")</f>
        <v>73</v>
      </c>
      <c r="K627">
        <f>+IFERROR(E627/C627,"")</f>
        <v>1.5438166555115177E-2</v>
      </c>
      <c r="L627">
        <f>+IFERROR(G627/C627,"")</f>
        <v>0.97923044159702566</v>
      </c>
      <c r="M627">
        <f>+IFERROR(I627/C627,"")</f>
        <v>5.3313918478591557E-3</v>
      </c>
      <c r="N627">
        <f>+IFERROR(D627/C627,"")</f>
        <v>5.6230342984110737E-4</v>
      </c>
      <c r="O627">
        <f>+IFERROR(F627/E627,"")</f>
        <v>2.7181299266104919E-4</v>
      </c>
      <c r="P627">
        <f>+IFERROR(H627/G627,"")</f>
        <v>4.1353125696360927E-4</v>
      </c>
      <c r="Q627">
        <f>+IFERROR(J627/I627,"")</f>
        <v>2.8728846910665091E-2</v>
      </c>
      <c r="R627">
        <f>+IFERROR(C627/3.974,"")</f>
        <v>119932.31001509813</v>
      </c>
      <c r="S627">
        <f>+IFERROR(E627/3.974,"")</f>
        <v>1851.534977352793</v>
      </c>
      <c r="T627">
        <f>+IFERROR(G627/3.974,"")</f>
        <v>117441.36889783593</v>
      </c>
      <c r="U627">
        <f>+IFERROR(I627/3.974,"")</f>
        <v>639.40613990941119</v>
      </c>
      <c r="V627" s="4">
        <v>4202759</v>
      </c>
      <c r="W627">
        <f>V627-V626</f>
        <v>7700</v>
      </c>
      <c r="X627">
        <f>IFERROR(W627-W626,0)</f>
        <v>564</v>
      </c>
      <c r="Y627" s="20">
        <f>IFERROR(V627/3.974,0)</f>
        <v>1057563.9154504277</v>
      </c>
      <c r="Z627" s="4">
        <v>3722599</v>
      </c>
      <c r="AA627">
        <f>Z627-Z626</f>
        <v>7432</v>
      </c>
      <c r="AB627" s="17">
        <f>IFERROR(Z627/V627,0)</f>
        <v>0.88575124102999958</v>
      </c>
      <c r="AC627" s="16">
        <f>IFERROR(AA627-AA626,0)</f>
        <v>510</v>
      </c>
      <c r="AD627">
        <f>V627-Z627</f>
        <v>480160</v>
      </c>
      <c r="AE627">
        <f>AD627-AD626</f>
        <v>268</v>
      </c>
      <c r="AF627" s="17">
        <f>IFERROR(AD627/V627,0)</f>
        <v>0.11424875897000042</v>
      </c>
      <c r="AG627" s="16">
        <f>IFERROR(AE627-AE626,0)</f>
        <v>54</v>
      </c>
      <c r="AH627" s="20">
        <f>IFERROR(AE627/W627,0)</f>
        <v>3.4805194805194804E-2</v>
      </c>
      <c r="AI627" s="20">
        <f>IFERROR(AD627/3.974,0)</f>
        <v>120825.36487166582</v>
      </c>
      <c r="AJ627" s="4">
        <v>2347</v>
      </c>
      <c r="AK627">
        <f>AJ627-AJ626</f>
        <v>68</v>
      </c>
      <c r="AL627">
        <f>IFERROR(AJ627/AJ626,0)-1</f>
        <v>2.9837648091268099E-2</v>
      </c>
      <c r="AM627" s="20">
        <f>IFERROR(AJ627/3.974,0)</f>
        <v>590.5888273779567</v>
      </c>
      <c r="AN627" s="20">
        <f>IFERROR(AJ627/C627," ")</f>
        <v>4.9243513053622342E-3</v>
      </c>
      <c r="AO627" s="4">
        <v>77</v>
      </c>
      <c r="AP627">
        <f t="shared" si="891"/>
        <v>2</v>
      </c>
      <c r="AQ627">
        <f t="shared" si="892"/>
        <v>2.6666666666666616E-2</v>
      </c>
      <c r="AR627" s="20">
        <f>IFERROR(AO627/3.974,0)</f>
        <v>19.375943633618519</v>
      </c>
      <c r="AS627" s="4">
        <v>96</v>
      </c>
      <c r="AT627">
        <f>AS627-AS626</f>
        <v>5</v>
      </c>
      <c r="AU627">
        <f>IFERROR(AS627/AS626,0)-1</f>
        <v>5.4945054945054972E-2</v>
      </c>
      <c r="AV627" s="20">
        <f>IFERROR(AS627/3.974,0)</f>
        <v>24.157020634121789</v>
      </c>
      <c r="AW627" s="30">
        <f>IFERROR(AS627/C627," ")</f>
        <v>2.0142212412218769E-4</v>
      </c>
      <c r="AX627" s="4">
        <v>21</v>
      </c>
      <c r="AY627">
        <f>AX627-AX626</f>
        <v>-2</v>
      </c>
      <c r="AZ627">
        <f>IFERROR(AX627/AX626,0)-1</f>
        <v>-8.6956521739130488E-2</v>
      </c>
      <c r="BA627" s="20">
        <f>IFERROR(AX627/3.974,0)</f>
        <v>5.2843482637141417</v>
      </c>
      <c r="BB627" s="30">
        <f>IFERROR(AX627/C627," ")</f>
        <v>4.4061089651728556E-5</v>
      </c>
      <c r="BC627" s="16">
        <f>+Pagina_Inicial[[#This Row],[Aislamiento Domiciliario]]+Pagina_Inicial[[#This Row],[Aislamiento en Hoteles]]+Pagina_Inicial[[#This Row],[Hospitalizados en Sala]]+Pagina_Inicial[[#This Row],[Hospitalizados en UCI]]</f>
        <v>2541</v>
      </c>
      <c r="BD627" s="16">
        <f>IFERROR(BC627-BC626,0)</f>
        <v>73</v>
      </c>
      <c r="BE627" s="30">
        <f>IFERROR(BC627/BC626,0)-1</f>
        <v>2.957860615883301E-2</v>
      </c>
      <c r="BF627" s="20">
        <f>IFERROR(BC627/3.974,0)</f>
        <v>639.40613990941119</v>
      </c>
      <c r="BG627" s="20">
        <f>IFERROR(BC627/C627," ")</f>
        <v>5.3313918478591557E-3</v>
      </c>
      <c r="BH627" s="26">
        <v>88407</v>
      </c>
      <c r="BI627">
        <f>IFERROR((BH627-BH626), 0)</f>
        <v>51</v>
      </c>
      <c r="BJ627" s="4">
        <v>179784</v>
      </c>
      <c r="BK627">
        <f>IFERROR((BJ627-BJ626),0)</f>
        <v>92</v>
      </c>
      <c r="BL627" s="4">
        <v>134045</v>
      </c>
      <c r="BM627">
        <f>IFERROR((BL627-BL626),0)</f>
        <v>79</v>
      </c>
      <c r="BN627" s="4">
        <v>52324</v>
      </c>
      <c r="BO627">
        <f>IFERROR((BN627-BN626),0)</f>
        <v>39</v>
      </c>
      <c r="BP627" s="4">
        <v>22051</v>
      </c>
      <c r="BQ627">
        <f>IFERROR((BP627-BP626),0)</f>
        <v>7</v>
      </c>
      <c r="BR627" s="8">
        <v>35</v>
      </c>
      <c r="BS627" s="15">
        <f>IFERROR((BR627-BR626),0)</f>
        <v>0</v>
      </c>
      <c r="BT627" s="8">
        <v>335</v>
      </c>
      <c r="BU627" s="15">
        <f>IFERROR((BT627-BT626),0)</f>
        <v>0</v>
      </c>
      <c r="BV627" s="8">
        <v>1549</v>
      </c>
      <c r="BW627" s="15">
        <f>IFERROR((BV627-BV626),0)</f>
        <v>0</v>
      </c>
      <c r="BX627" s="8">
        <v>3466</v>
      </c>
      <c r="BY627" s="15">
        <f>IFERROR((BX627-BX626),0)</f>
        <v>0</v>
      </c>
      <c r="BZ627" s="13">
        <v>1973</v>
      </c>
      <c r="CA627" s="16">
        <f>IFERROR((BZ627-BZ626),0)</f>
        <v>2</v>
      </c>
    </row>
    <row r="628" spans="1:79" x14ac:dyDescent="0.2">
      <c r="A628" s="1">
        <v>44525</v>
      </c>
      <c r="B628">
        <v>44526</v>
      </c>
      <c r="C628" s="4">
        <v>476813</v>
      </c>
      <c r="D628">
        <f t="shared" si="890"/>
        <v>202</v>
      </c>
      <c r="E628" s="4">
        <v>7360</v>
      </c>
      <c r="F628">
        <f t="shared" si="893"/>
        <v>2</v>
      </c>
      <c r="G628" s="4">
        <v>466850</v>
      </c>
      <c r="H628">
        <f t="shared" si="894"/>
        <v>138</v>
      </c>
      <c r="I628">
        <f t="shared" si="887"/>
        <v>2603</v>
      </c>
      <c r="J628">
        <f>+IFERROR(D628-F628-H628,"")</f>
        <v>62</v>
      </c>
      <c r="K628">
        <f>+IFERROR(E628/C628,"")</f>
        <v>1.5435820751531522E-2</v>
      </c>
      <c r="L628">
        <f>+IFERROR(G628/C628,"")</f>
        <v>0.97910501601256672</v>
      </c>
      <c r="M628">
        <f>+IFERROR(I628/C628,"")</f>
        <v>5.4591632359017057E-3</v>
      </c>
      <c r="N628">
        <f>+IFERROR(D628/C628,"")</f>
        <v>4.2364616736540318E-4</v>
      </c>
      <c r="O628">
        <f>+IFERROR(F628/E628,"")</f>
        <v>2.7173913043478261E-4</v>
      </c>
      <c r="P628">
        <f>+IFERROR(H628/G628,"")</f>
        <v>2.955981578665524E-4</v>
      </c>
      <c r="Q628">
        <f>+IFERROR(J628/I628,"")</f>
        <v>2.3818670764502496E-2</v>
      </c>
      <c r="R628">
        <f>+IFERROR(C628/3.974,"")</f>
        <v>119983.14041268243</v>
      </c>
      <c r="S628">
        <f>+IFERROR(E628/3.974,"")</f>
        <v>1852.038248616004</v>
      </c>
      <c r="T628">
        <f>+IFERROR(G628/3.974,"")</f>
        <v>117476.09461499748</v>
      </c>
      <c r="U628">
        <f>+IFERROR(I628/3.974,"")</f>
        <v>655.00754906894815</v>
      </c>
      <c r="V628" s="4">
        <v>4210454</v>
      </c>
      <c r="W628">
        <f>V628-V627</f>
        <v>7695</v>
      </c>
      <c r="X628">
        <f>IFERROR(W628-W627,0)</f>
        <v>-5</v>
      </c>
      <c r="Y628" s="20">
        <f>IFERROR(V628/3.974,0)</f>
        <v>1059500.2516356315</v>
      </c>
      <c r="Z628" s="4">
        <v>3730032</v>
      </c>
      <c r="AA628">
        <f>Z628-Z627</f>
        <v>7433</v>
      </c>
      <c r="AB628" s="17">
        <f>IFERROR(Z628/V628,0)</f>
        <v>0.88589781529497769</v>
      </c>
      <c r="AC628" s="16">
        <f>IFERROR(AA628-AA627,0)</f>
        <v>1</v>
      </c>
      <c r="AD628">
        <f>V628-Z628</f>
        <v>480422</v>
      </c>
      <c r="AE628">
        <f>AD628-AD627</f>
        <v>262</v>
      </c>
      <c r="AF628" s="17">
        <f>IFERROR(AD628/V628,0)</f>
        <v>0.11410218470502231</v>
      </c>
      <c r="AG628" s="16">
        <f>IFERROR(AE628-AE627,0)</f>
        <v>-6</v>
      </c>
      <c r="AH628" s="20">
        <f>IFERROR(AE628/W628,0)</f>
        <v>3.4048083170890191E-2</v>
      </c>
      <c r="AI628" s="20">
        <f>IFERROR(AD628/3.974,0)</f>
        <v>120891.29340714644</v>
      </c>
      <c r="AJ628" s="4">
        <v>2464</v>
      </c>
      <c r="AK628">
        <f>AJ628-AJ627</f>
        <v>117</v>
      </c>
      <c r="AL628">
        <f>IFERROR(AJ628/AJ627,0)-1</f>
        <v>4.9850873455475009E-2</v>
      </c>
      <c r="AM628" s="20">
        <f>IFERROR(AJ628/3.974,0)</f>
        <v>620.0301962757926</v>
      </c>
      <c r="AN628" s="20">
        <f>IFERROR(AJ628/C628," ")</f>
        <v>5.1676443385562055E-3</v>
      </c>
      <c r="AO628" s="4">
        <v>83</v>
      </c>
      <c r="AP628">
        <f t="shared" si="891"/>
        <v>6</v>
      </c>
      <c r="AQ628">
        <f t="shared" si="892"/>
        <v>7.7922077922077948E-2</v>
      </c>
      <c r="AR628" s="20">
        <f>IFERROR(AO628/3.974,0)</f>
        <v>20.885757423251132</v>
      </c>
      <c r="AS628" s="4">
        <v>94</v>
      </c>
      <c r="AT628">
        <f>AS628-AS627</f>
        <v>-2</v>
      </c>
      <c r="AU628">
        <f>IFERROR(AS628/AS627,0)-1</f>
        <v>-2.083333333333337E-2</v>
      </c>
      <c r="AV628" s="20">
        <f>IFERROR(AS628/3.974,0)</f>
        <v>23.653749370910919</v>
      </c>
      <c r="AW628" s="30">
        <f>IFERROR(AS628/C628," ")</f>
        <v>1.9714227590271238E-4</v>
      </c>
      <c r="AX628" s="4">
        <v>22</v>
      </c>
      <c r="AY628">
        <f>AX628-AX627</f>
        <v>1</v>
      </c>
      <c r="AZ628">
        <f>IFERROR(AX628/AX627,0)-1</f>
        <v>4.7619047619047672E-2</v>
      </c>
      <c r="BA628" s="20">
        <f>IFERROR(AX628/3.974,0)</f>
        <v>5.5359838953195766</v>
      </c>
      <c r="BB628" s="30">
        <f>IFERROR(AX628/C628," ")</f>
        <v>4.6139681594251837E-5</v>
      </c>
      <c r="BC628" s="16">
        <f>+Pagina_Inicial[[#This Row],[Aislamiento Domiciliario]]+Pagina_Inicial[[#This Row],[Aislamiento en Hoteles]]+Pagina_Inicial[[#This Row],[Hospitalizados en Sala]]+Pagina_Inicial[[#This Row],[Hospitalizados en UCI]]</f>
        <v>2663</v>
      </c>
      <c r="BD628" s="16">
        <f>IFERROR(BC628-BC627,0)</f>
        <v>122</v>
      </c>
      <c r="BE628" s="30">
        <f>IFERROR(BC628/BC627,0)-1</f>
        <v>4.8012593467138931E-2</v>
      </c>
      <c r="BF628" s="20">
        <f>IFERROR(BC628/3.974,0)</f>
        <v>670.10568696527423</v>
      </c>
      <c r="BG628" s="20">
        <f>IFERROR(BC628/C628," ")</f>
        <v>5.5849987311587558E-3</v>
      </c>
      <c r="BH628" s="26">
        <v>88466</v>
      </c>
      <c r="BI628">
        <f>IFERROR((BH628-BH627), 0)</f>
        <v>59</v>
      </c>
      <c r="BJ628" s="4">
        <v>179890</v>
      </c>
      <c r="BK628">
        <f>IFERROR((BJ628-BJ627),0)</f>
        <v>106</v>
      </c>
      <c r="BL628" s="4">
        <v>134112</v>
      </c>
      <c r="BM628">
        <f>IFERROR((BL628-BL627),0)</f>
        <v>67</v>
      </c>
      <c r="BN628" s="4">
        <v>52353</v>
      </c>
      <c r="BO628">
        <f>IFERROR((BN628-BN627),0)</f>
        <v>29</v>
      </c>
      <c r="BP628" s="4">
        <v>22052</v>
      </c>
      <c r="BQ628">
        <f>IFERROR((BP628-BP627),0)</f>
        <v>1</v>
      </c>
      <c r="BR628" s="8">
        <v>35</v>
      </c>
      <c r="BS628" s="15">
        <f>IFERROR((BR628-BR627),0)</f>
        <v>0</v>
      </c>
      <c r="BT628" s="8">
        <v>335</v>
      </c>
      <c r="BU628" s="15">
        <f>IFERROR((BT628-BT627),0)</f>
        <v>0</v>
      </c>
      <c r="BV628" s="8">
        <v>1549</v>
      </c>
      <c r="BW628" s="15">
        <f>IFERROR((BV628-BV627),0)</f>
        <v>0</v>
      </c>
      <c r="BX628" s="8">
        <v>3467</v>
      </c>
      <c r="BY628" s="15">
        <f>IFERROR((BX628-BX627),0)</f>
        <v>1</v>
      </c>
      <c r="BZ628" s="13">
        <v>1974</v>
      </c>
      <c r="CA628" s="16">
        <f>IFERROR((BZ628-BZ627),0)</f>
        <v>1</v>
      </c>
    </row>
    <row r="629" spans="1:79" x14ac:dyDescent="0.2">
      <c r="A629" s="1">
        <v>44526</v>
      </c>
      <c r="B629">
        <v>44527</v>
      </c>
      <c r="C629" s="4">
        <v>477096</v>
      </c>
      <c r="D629">
        <f t="shared" si="890"/>
        <v>283</v>
      </c>
      <c r="E629" s="4">
        <v>7360</v>
      </c>
      <c r="F629">
        <f t="shared" si="893"/>
        <v>0</v>
      </c>
      <c r="G629" s="4">
        <v>467072</v>
      </c>
      <c r="H629">
        <f t="shared" si="894"/>
        <v>222</v>
      </c>
      <c r="I629">
        <f t="shared" si="887"/>
        <v>2664</v>
      </c>
      <c r="J629">
        <f>+IFERROR(D629-F629-H629,"")</f>
        <v>61</v>
      </c>
      <c r="K629">
        <f>+IFERROR(E629/C629,"")</f>
        <v>1.5426664654493017E-2</v>
      </c>
      <c r="L629">
        <f>+IFERROR(G629/C629,"")</f>
        <v>0.97898955346513072</v>
      </c>
      <c r="M629">
        <f>+IFERROR(I629/C629,"")</f>
        <v>5.5837818803762766E-3</v>
      </c>
      <c r="N629">
        <f>+IFERROR(D629/C629,"")</f>
        <v>5.9317202407901135E-4</v>
      </c>
      <c r="O629">
        <f>+IFERROR(F629/E629,"")</f>
        <v>0</v>
      </c>
      <c r="P629">
        <f>+IFERROR(H629/G629,"")</f>
        <v>4.7530145245272678E-4</v>
      </c>
      <c r="Q629">
        <f>+IFERROR(J629/I629,"")</f>
        <v>2.2897897897897899E-2</v>
      </c>
      <c r="R629">
        <f>+IFERROR(C629/3.974,"")</f>
        <v>120054.35329642677</v>
      </c>
      <c r="S629">
        <f>+IFERROR(E629/3.974,"")</f>
        <v>1852.038248616004</v>
      </c>
      <c r="T629">
        <f>+IFERROR(G629/3.974,"")</f>
        <v>117531.95772521388</v>
      </c>
      <c r="U629">
        <f>+IFERROR(I629/3.974,"")</f>
        <v>670.35732259687973</v>
      </c>
      <c r="V629" s="4">
        <v>4217639</v>
      </c>
      <c r="W629">
        <f>V629-V628</f>
        <v>7185</v>
      </c>
      <c r="X629">
        <f>IFERROR(W629-W628,0)</f>
        <v>-510</v>
      </c>
      <c r="Y629" s="20">
        <f>IFERROR(V629/3.974,0)</f>
        <v>1061308.2536487165</v>
      </c>
      <c r="Z629" s="4">
        <v>3736994</v>
      </c>
      <c r="AA629">
        <f>Z629-Z628</f>
        <v>6962</v>
      </c>
      <c r="AB629" s="17">
        <f>IFERROR(Z629/V629,0)</f>
        <v>0.88603932199982027</v>
      </c>
      <c r="AC629" s="16">
        <f>IFERROR(AA629-AA628,0)</f>
        <v>-471</v>
      </c>
      <c r="AD629">
        <f>V629-Z629</f>
        <v>480645</v>
      </c>
      <c r="AE629">
        <f>AD629-AD628</f>
        <v>223</v>
      </c>
      <c r="AF629" s="17">
        <f>IFERROR(AD629/V629,0)</f>
        <v>0.11396067800017973</v>
      </c>
      <c r="AG629" s="16">
        <f>IFERROR(AE629-AE628,0)</f>
        <v>-39</v>
      </c>
      <c r="AH629" s="20">
        <f>IFERROR(AE629/W629,0)</f>
        <v>3.1036882393876131E-2</v>
      </c>
      <c r="AI629" s="20">
        <f>IFERROR(AD629/3.974,0)</f>
        <v>120947.40815299445</v>
      </c>
      <c r="AJ629" s="4">
        <v>2448</v>
      </c>
      <c r="AK629">
        <f>AJ629-AJ628</f>
        <v>-16</v>
      </c>
      <c r="AL629">
        <f>IFERROR(AJ629/AJ628,0)-1</f>
        <v>-6.4935064935064402E-3</v>
      </c>
      <c r="AM629" s="20">
        <f>IFERROR(AJ629/3.974,0)</f>
        <v>616.0040261701057</v>
      </c>
      <c r="AN629" s="20">
        <f>IFERROR(AJ629/C629," ")</f>
        <v>5.1310428089944163E-3</v>
      </c>
      <c r="AO629" s="4">
        <v>86</v>
      </c>
      <c r="AP629">
        <f t="shared" si="891"/>
        <v>3</v>
      </c>
      <c r="AQ629">
        <f t="shared" si="892"/>
        <v>3.6144578313253017E-2</v>
      </c>
      <c r="AR629" s="20">
        <f>IFERROR(AO629/3.974,0)</f>
        <v>21.640664318067437</v>
      </c>
      <c r="AS629" s="4">
        <v>105</v>
      </c>
      <c r="AT629">
        <f>AS629-AS628</f>
        <v>11</v>
      </c>
      <c r="AU629">
        <f>IFERROR(AS629/AS628,0)-1</f>
        <v>0.11702127659574457</v>
      </c>
      <c r="AV629" s="20">
        <f>IFERROR(AS629/3.974,0)</f>
        <v>26.421741318570707</v>
      </c>
      <c r="AW629" s="30">
        <f>IFERROR(AS629/C629," ")</f>
        <v>2.2008149303284874E-4</v>
      </c>
      <c r="AX629" s="4">
        <v>25</v>
      </c>
      <c r="AY629">
        <f>AX629-AX628</f>
        <v>3</v>
      </c>
      <c r="AZ629">
        <f>IFERROR(AX629/AX628,0)-1</f>
        <v>0.13636363636363646</v>
      </c>
      <c r="BA629" s="20">
        <f>IFERROR(AX629/3.974,0)</f>
        <v>6.290890790135883</v>
      </c>
      <c r="BB629" s="30">
        <f>IFERROR(AX629/C629," ")</f>
        <v>5.2400355484011605E-5</v>
      </c>
      <c r="BC629" s="16">
        <f>+Pagina_Inicial[[#This Row],[Aislamiento Domiciliario]]+Pagina_Inicial[[#This Row],[Aislamiento en Hoteles]]+Pagina_Inicial[[#This Row],[Hospitalizados en Sala]]+Pagina_Inicial[[#This Row],[Hospitalizados en UCI]]</f>
        <v>2664</v>
      </c>
      <c r="BD629" s="16">
        <f>IFERROR(BC629-BC628,0)</f>
        <v>1</v>
      </c>
      <c r="BE629" s="30">
        <f>IFERROR(BC629/BC628,0)-1</f>
        <v>3.7551633496057946E-4</v>
      </c>
      <c r="BF629" s="20">
        <f>IFERROR(BC629/3.974,0)</f>
        <v>670.35732259687973</v>
      </c>
      <c r="BG629" s="20">
        <f>IFERROR(BC629/C629," ")</f>
        <v>5.5837818803762766E-3</v>
      </c>
      <c r="BH629" s="26">
        <v>88503</v>
      </c>
      <c r="BI629">
        <f>IFERROR((BH629-BH628), 0)</f>
        <v>37</v>
      </c>
      <c r="BJ629" s="4">
        <v>179976</v>
      </c>
      <c r="BK629">
        <f>IFERROR((BJ629-BJ628),0)</f>
        <v>86</v>
      </c>
      <c r="BL629" s="4">
        <v>134193</v>
      </c>
      <c r="BM629">
        <f>IFERROR((BL629-BL628),0)</f>
        <v>81</v>
      </c>
      <c r="BN629" s="4">
        <v>52368</v>
      </c>
      <c r="BO629">
        <f>IFERROR((BN629-BN628),0)</f>
        <v>15</v>
      </c>
      <c r="BP629" s="4">
        <v>22056</v>
      </c>
      <c r="BQ629">
        <f>IFERROR((BP629-BP628),0)</f>
        <v>4</v>
      </c>
      <c r="BR629" s="8">
        <v>35</v>
      </c>
      <c r="BS629" s="15">
        <f>IFERROR((BR629-BR628),0)</f>
        <v>0</v>
      </c>
      <c r="BT629" s="8">
        <v>335</v>
      </c>
      <c r="BU629" s="15">
        <f>IFERROR((BT629-BT628),0)</f>
        <v>0</v>
      </c>
      <c r="BV629" s="8">
        <v>1549</v>
      </c>
      <c r="BW629" s="15">
        <f>IFERROR((BV629-BV628),0)</f>
        <v>0</v>
      </c>
      <c r="BX629" s="8">
        <v>3467</v>
      </c>
      <c r="BY629" s="15">
        <f>IFERROR((BX629-BX628),0)</f>
        <v>0</v>
      </c>
      <c r="BZ629" s="13">
        <v>1974</v>
      </c>
      <c r="CA629" s="16">
        <f>IFERROR((BZ629-BZ628),0)</f>
        <v>0</v>
      </c>
    </row>
    <row r="630" spans="1:79" x14ac:dyDescent="0.2">
      <c r="A630" s="1">
        <v>44527</v>
      </c>
      <c r="B630">
        <v>44528</v>
      </c>
      <c r="C630" s="4">
        <v>477306</v>
      </c>
      <c r="D630">
        <f t="shared" si="890"/>
        <v>210</v>
      </c>
      <c r="E630" s="4">
        <v>7361</v>
      </c>
      <c r="F630">
        <f t="shared" si="893"/>
        <v>1</v>
      </c>
      <c r="G630" s="4">
        <v>467285</v>
      </c>
      <c r="H630">
        <f t="shared" si="894"/>
        <v>213</v>
      </c>
      <c r="I630">
        <f t="shared" si="887"/>
        <v>2660</v>
      </c>
      <c r="J630">
        <f>+IFERROR(D630-F630-H630,"")</f>
        <v>-4</v>
      </c>
      <c r="K630">
        <f>+IFERROR(E630/C630,"")</f>
        <v>1.5421972487251365E-2</v>
      </c>
      <c r="L630">
        <f>+IFERROR(G630/C630,"")</f>
        <v>0.97900508269328268</v>
      </c>
      <c r="M630">
        <f>+IFERROR(I630/C630,"")</f>
        <v>5.5729448194659194E-3</v>
      </c>
      <c r="N630">
        <f>+IFERROR(D630/C630,"")</f>
        <v>4.3996932785257258E-4</v>
      </c>
      <c r="O630">
        <f>+IFERROR(F630/E630,"")</f>
        <v>1.3585110718652356E-4</v>
      </c>
      <c r="P630">
        <f>+IFERROR(H630/G630,"")</f>
        <v>4.5582460382849867E-4</v>
      </c>
      <c r="Q630">
        <f>+IFERROR(J630/I630,"")</f>
        <v>-1.5037593984962407E-3</v>
      </c>
      <c r="R630">
        <f>+IFERROR(C630/3.974,"")</f>
        <v>120107.1967790639</v>
      </c>
      <c r="S630">
        <f>+IFERROR(E630/3.974,"")</f>
        <v>1852.2898842476093</v>
      </c>
      <c r="T630">
        <f>+IFERROR(G630/3.974,"")</f>
        <v>117585.55611474584</v>
      </c>
      <c r="U630">
        <f>+IFERROR(I630/3.974,"")</f>
        <v>669.35078007045797</v>
      </c>
      <c r="V630" s="4">
        <v>4224325</v>
      </c>
      <c r="W630">
        <f>V630-V629</f>
        <v>6686</v>
      </c>
      <c r="X630">
        <f>IFERROR(W630-W629,0)</f>
        <v>-499</v>
      </c>
      <c r="Y630" s="20">
        <f>IFERROR(V630/3.974,0)</f>
        <v>1062990.6894816305</v>
      </c>
      <c r="Z630" s="4">
        <v>3743470</v>
      </c>
      <c r="AA630">
        <f>Z630-Z629</f>
        <v>6476</v>
      </c>
      <c r="AB630" s="17">
        <f>IFERROR(Z630/V630,0)</f>
        <v>0.88616997981926104</v>
      </c>
      <c r="AC630" s="16">
        <f>IFERROR(AA630-AA629,0)</f>
        <v>-486</v>
      </c>
      <c r="AD630">
        <f>V630-Z630</f>
        <v>480855</v>
      </c>
      <c r="AE630">
        <f>AD630-AD629</f>
        <v>210</v>
      </c>
      <c r="AF630" s="17">
        <f>IFERROR(AD630/V630,0)</f>
        <v>0.11383002018073893</v>
      </c>
      <c r="AG630" s="16">
        <f>IFERROR(AE630-AE629,0)</f>
        <v>-13</v>
      </c>
      <c r="AH630" s="20">
        <f>IFERROR(AE630/W630,0)</f>
        <v>3.1408914148967994E-2</v>
      </c>
      <c r="AI630" s="20">
        <f>IFERROR(AD630/3.974,0)</f>
        <v>121000.2516356316</v>
      </c>
      <c r="AJ630" s="4">
        <v>2449</v>
      </c>
      <c r="AK630">
        <f>AJ630-AJ629</f>
        <v>1</v>
      </c>
      <c r="AL630">
        <f>IFERROR(AJ630/AJ629,0)-1</f>
        <v>4.0849673202614234E-4</v>
      </c>
      <c r="AM630" s="20">
        <f>IFERROR(AJ630/3.974,0)</f>
        <v>616.25566180171108</v>
      </c>
      <c r="AN630" s="20">
        <f>IFERROR(AJ630/C630," ")</f>
        <v>5.130880399575953E-3</v>
      </c>
      <c r="AO630" s="4">
        <v>95</v>
      </c>
      <c r="AP630">
        <f t="shared" si="891"/>
        <v>9</v>
      </c>
      <c r="AQ630">
        <f t="shared" si="892"/>
        <v>0.10465116279069764</v>
      </c>
      <c r="AR630" s="20">
        <f>IFERROR(AO630/3.974,0)</f>
        <v>23.905385002516354</v>
      </c>
      <c r="AS630" s="4">
        <v>93</v>
      </c>
      <c r="AT630">
        <f>AS630-AS629</f>
        <v>-12</v>
      </c>
      <c r="AU630">
        <f>IFERROR(AS630/AS629,0)-1</f>
        <v>-0.11428571428571432</v>
      </c>
      <c r="AV630" s="20">
        <f>IFERROR(AS630/3.974,0)</f>
        <v>23.402113739305484</v>
      </c>
      <c r="AW630" s="30">
        <f>IFERROR(AS630/C630," ")</f>
        <v>1.9484355947756786E-4</v>
      </c>
      <c r="AX630" s="4">
        <v>23</v>
      </c>
      <c r="AY630">
        <f>AX630-AX629</f>
        <v>-2</v>
      </c>
      <c r="AZ630">
        <f>IFERROR(AX630/AX629,0)-1</f>
        <v>-7.999999999999996E-2</v>
      </c>
      <c r="BA630" s="20">
        <f>IFERROR(AX630/3.974,0)</f>
        <v>5.7876195269250124</v>
      </c>
      <c r="BB630" s="30">
        <f>IFERROR(AX630/C630," ")</f>
        <v>4.818711686004366E-5</v>
      </c>
      <c r="BC630" s="16">
        <f>+Pagina_Inicial[[#This Row],[Aislamiento Domiciliario]]+Pagina_Inicial[[#This Row],[Aislamiento en Hoteles]]+Pagina_Inicial[[#This Row],[Hospitalizados en Sala]]+Pagina_Inicial[[#This Row],[Hospitalizados en UCI]]</f>
        <v>2660</v>
      </c>
      <c r="BD630" s="16">
        <f>IFERROR(BC630-BC629,0)</f>
        <v>-4</v>
      </c>
      <c r="BE630" s="30">
        <f>IFERROR(BC630/BC629,0)-1</f>
        <v>-1.5015015015015232E-3</v>
      </c>
      <c r="BF630" s="20">
        <f>IFERROR(BC630/3.974,0)</f>
        <v>669.35078007045797</v>
      </c>
      <c r="BG630" s="20">
        <f>IFERROR(BC630/C630," ")</f>
        <v>5.5729448194659194E-3</v>
      </c>
      <c r="BH630" s="26">
        <v>88559</v>
      </c>
      <c r="BI630">
        <f>IFERROR((BH630-BH629), 0)</f>
        <v>56</v>
      </c>
      <c r="BJ630" s="4">
        <v>180040</v>
      </c>
      <c r="BK630">
        <f>IFERROR((BJ630-BJ629),0)</f>
        <v>64</v>
      </c>
      <c r="BL630" s="4">
        <v>134258</v>
      </c>
      <c r="BM630">
        <f>IFERROR((BL630-BL629),0)</f>
        <v>65</v>
      </c>
      <c r="BN630" s="4">
        <v>52388</v>
      </c>
      <c r="BO630">
        <f>IFERROR((BN630-BN629),0)</f>
        <v>20</v>
      </c>
      <c r="BP630" s="4">
        <v>22061</v>
      </c>
      <c r="BQ630">
        <f>IFERROR((BP630-BP629),0)</f>
        <v>5</v>
      </c>
      <c r="BR630" s="8">
        <v>35</v>
      </c>
      <c r="BS630" s="15">
        <f>IFERROR((BR630-BR629),0)</f>
        <v>0</v>
      </c>
      <c r="BT630" s="8">
        <v>335</v>
      </c>
      <c r="BU630" s="15">
        <f>IFERROR((BT630-BT629),0)</f>
        <v>0</v>
      </c>
      <c r="BV630" s="8">
        <v>1549</v>
      </c>
      <c r="BW630" s="15">
        <f>IFERROR((BV630-BV629),0)</f>
        <v>0</v>
      </c>
      <c r="BX630" s="8">
        <v>3468</v>
      </c>
      <c r="BY630" s="15">
        <f>IFERROR((BX630-BX629),0)</f>
        <v>1</v>
      </c>
      <c r="BZ630" s="13">
        <v>1974</v>
      </c>
      <c r="CA630" s="16">
        <f>IFERROR((BZ630-BZ629),0)</f>
        <v>0</v>
      </c>
    </row>
    <row r="631" spans="1:79" x14ac:dyDescent="0.2">
      <c r="A631" s="1">
        <v>44528</v>
      </c>
      <c r="B631">
        <v>44529</v>
      </c>
      <c r="C631" s="4">
        <v>477514</v>
      </c>
      <c r="D631">
        <f t="shared" si="890"/>
        <v>208</v>
      </c>
      <c r="E631" s="4">
        <v>7362</v>
      </c>
      <c r="F631">
        <f t="shared" si="893"/>
        <v>1</v>
      </c>
      <c r="G631" s="4">
        <v>467459</v>
      </c>
      <c r="H631">
        <f t="shared" si="894"/>
        <v>174</v>
      </c>
      <c r="I631">
        <f t="shared" si="887"/>
        <v>2693</v>
      </c>
      <c r="J631">
        <f>+IFERROR(D631-F631-H631,"")</f>
        <v>33</v>
      </c>
      <c r="K631">
        <f>+IFERROR(E631/C631,"")</f>
        <v>1.541734902013344E-2</v>
      </c>
      <c r="L631">
        <f>+IFERROR(G631/C631,"")</f>
        <v>0.97894302575421877</v>
      </c>
      <c r="M631">
        <f>+IFERROR(I631/C631,"")</f>
        <v>5.6396252256478343E-3</v>
      </c>
      <c r="N631">
        <f>+IFERROR(D631/C631,"")</f>
        <v>4.3558932303555496E-4</v>
      </c>
      <c r="O631">
        <f>+IFERROR(F631/E631,"")</f>
        <v>1.3583265417006248E-4</v>
      </c>
      <c r="P631">
        <f>+IFERROR(H631/G631,"")</f>
        <v>3.7222515771436637E-4</v>
      </c>
      <c r="Q631">
        <f>+IFERROR(J631/I631,"")</f>
        <v>1.2253991830672113E-2</v>
      </c>
      <c r="R631">
        <f>+IFERROR(C631/3.974,"")</f>
        <v>120159.53699043785</v>
      </c>
      <c r="S631">
        <f>+IFERROR(E631/3.974,"")</f>
        <v>1852.5415198792148</v>
      </c>
      <c r="T631">
        <f>+IFERROR(G631/3.974,"")</f>
        <v>117629.34071464519</v>
      </c>
      <c r="U631">
        <f>+IFERROR(I631/3.974,"")</f>
        <v>677.65475591343727</v>
      </c>
      <c r="V631" s="4">
        <v>4229187</v>
      </c>
      <c r="W631">
        <f>V631-V630</f>
        <v>4862</v>
      </c>
      <c r="X631">
        <f>IFERROR(W631-W630,0)</f>
        <v>-1824</v>
      </c>
      <c r="Y631" s="20">
        <f>IFERROR(V631/3.974,0)</f>
        <v>1064214.1419224963</v>
      </c>
      <c r="Z631" s="4">
        <v>3748124</v>
      </c>
      <c r="AA631">
        <f>Z631-Z630</f>
        <v>4654</v>
      </c>
      <c r="AB631" s="17">
        <f>IFERROR(Z631/V631,0)</f>
        <v>0.88625166018906232</v>
      </c>
      <c r="AC631" s="16">
        <f>IFERROR(AA631-AA630,0)</f>
        <v>-1822</v>
      </c>
      <c r="AD631">
        <f>V631-Z631</f>
        <v>481063</v>
      </c>
      <c r="AE631">
        <f>AD631-AD630</f>
        <v>208</v>
      </c>
      <c r="AF631" s="17">
        <f>IFERROR(AD631/V631,0)</f>
        <v>0.11374833981093765</v>
      </c>
      <c r="AG631" s="16">
        <f>IFERROR(AE631-AE630,0)</f>
        <v>-2</v>
      </c>
      <c r="AH631" s="20">
        <f>IFERROR(AE631/W631,0)</f>
        <v>4.2780748663101602E-2</v>
      </c>
      <c r="AI631" s="20">
        <f>IFERROR(AD631/3.974,0)</f>
        <v>121052.59184700553</v>
      </c>
      <c r="AJ631" s="4">
        <v>2482</v>
      </c>
      <c r="AK631">
        <f>AJ631-AJ630</f>
        <v>33</v>
      </c>
      <c r="AL631">
        <f>IFERROR(AJ631/AJ630,0)-1</f>
        <v>1.347488770926919E-2</v>
      </c>
      <c r="AM631" s="20">
        <f>IFERROR(AJ631/3.974,0)</f>
        <v>624.5596376446905</v>
      </c>
      <c r="AN631" s="20">
        <f>IFERROR(AJ631/C631," ")</f>
        <v>5.1977533642992664E-3</v>
      </c>
      <c r="AO631" s="4">
        <v>93</v>
      </c>
      <c r="AP631">
        <f t="shared" si="891"/>
        <v>-2</v>
      </c>
      <c r="AQ631">
        <f t="shared" si="892"/>
        <v>-2.1052631578947323E-2</v>
      </c>
      <c r="AR631" s="20">
        <f>IFERROR(AO631/3.974,0)</f>
        <v>23.402113739305484</v>
      </c>
      <c r="AS631" s="4">
        <v>97</v>
      </c>
      <c r="AT631">
        <f>AS631-AS630</f>
        <v>4</v>
      </c>
      <c r="AU631">
        <f>IFERROR(AS631/AS630,0)-1</f>
        <v>4.3010752688172005E-2</v>
      </c>
      <c r="AV631" s="20">
        <f>IFERROR(AS631/3.974,0)</f>
        <v>24.408656265727227</v>
      </c>
      <c r="AW631" s="30">
        <f>IFERROR(AS631/C631," ")</f>
        <v>2.0313540545408094E-4</v>
      </c>
      <c r="AX631" s="4">
        <v>23</v>
      </c>
      <c r="AY631">
        <f>AX631-AX630</f>
        <v>0</v>
      </c>
      <c r="AZ631">
        <f>IFERROR(AX631/AX630,0)-1</f>
        <v>0</v>
      </c>
      <c r="BA631" s="20">
        <f>IFERROR(AX631/3.974,0)</f>
        <v>5.7876195269250124</v>
      </c>
      <c r="BB631" s="30">
        <f>IFERROR(AX631/C631," ")</f>
        <v>4.8166127066431561E-5</v>
      </c>
      <c r="BC631" s="16">
        <f>+Pagina_Inicial[[#This Row],[Aislamiento Domiciliario]]+Pagina_Inicial[[#This Row],[Aislamiento en Hoteles]]+Pagina_Inicial[[#This Row],[Hospitalizados en Sala]]+Pagina_Inicial[[#This Row],[Hospitalizados en UCI]]</f>
        <v>2695</v>
      </c>
      <c r="BD631" s="16">
        <f>IFERROR(BC631-BC630,0)</f>
        <v>35</v>
      </c>
      <c r="BE631" s="30">
        <f>IFERROR(BC631/BC630,0)-1</f>
        <v>1.3157894736842035E-2</v>
      </c>
      <c r="BF631" s="20">
        <f>IFERROR(BC631/3.974,0)</f>
        <v>678.15802717664815</v>
      </c>
      <c r="BG631" s="20">
        <f>IFERROR(BC631/C631," ")</f>
        <v>5.6438135845231765E-3</v>
      </c>
      <c r="BH631" s="26">
        <v>88609</v>
      </c>
      <c r="BI631">
        <f>IFERROR((BH631-BH630), 0)</f>
        <v>50</v>
      </c>
      <c r="BJ631" s="4">
        <v>180113</v>
      </c>
      <c r="BK631">
        <f>IFERROR((BJ631-BJ630),0)</f>
        <v>73</v>
      </c>
      <c r="BL631" s="4">
        <v>134311</v>
      </c>
      <c r="BM631">
        <f>IFERROR((BL631-BL630),0)</f>
        <v>53</v>
      </c>
      <c r="BN631" s="4">
        <v>52413</v>
      </c>
      <c r="BO631">
        <f>IFERROR((BN631-BN630),0)</f>
        <v>25</v>
      </c>
      <c r="BP631" s="4">
        <v>22068</v>
      </c>
      <c r="BQ631">
        <f>IFERROR((BP631-BP630),0)</f>
        <v>7</v>
      </c>
      <c r="BR631" s="8">
        <v>35</v>
      </c>
      <c r="BS631" s="15">
        <f>IFERROR((BR631-BR630),0)</f>
        <v>0</v>
      </c>
      <c r="BT631" s="8">
        <v>335</v>
      </c>
      <c r="BU631" s="15">
        <f>IFERROR((BT631-BT630),0)</f>
        <v>0</v>
      </c>
      <c r="BV631" s="8">
        <v>1549</v>
      </c>
      <c r="BW631" s="15">
        <f>IFERROR((BV631-BV630),0)</f>
        <v>0</v>
      </c>
      <c r="BX631" s="8">
        <v>3469</v>
      </c>
      <c r="BY631" s="15">
        <f>IFERROR((BX631-BX630),0)</f>
        <v>1</v>
      </c>
      <c r="BZ631" s="13">
        <v>1974</v>
      </c>
      <c r="CA631" s="16">
        <f>IFERROR((BZ631-BZ630),0)</f>
        <v>0</v>
      </c>
    </row>
    <row r="632" spans="1:79" x14ac:dyDescent="0.2">
      <c r="A632" s="1">
        <v>44529</v>
      </c>
      <c r="B632">
        <v>44530</v>
      </c>
      <c r="C632" s="4">
        <v>477608</v>
      </c>
      <c r="D632">
        <f t="shared" si="890"/>
        <v>94</v>
      </c>
      <c r="E632" s="4">
        <v>7362</v>
      </c>
      <c r="F632">
        <f t="shared" si="893"/>
        <v>0</v>
      </c>
      <c r="G632" s="4">
        <v>467598</v>
      </c>
      <c r="H632">
        <f t="shared" si="894"/>
        <v>139</v>
      </c>
      <c r="I632">
        <f t="shared" si="887"/>
        <v>2648</v>
      </c>
      <c r="J632">
        <f>+IFERROR(D632-F632-H632,"")</f>
        <v>-45</v>
      </c>
      <c r="K632">
        <f>+IFERROR(E632/C632,"")</f>
        <v>1.5414314668096011E-2</v>
      </c>
      <c r="L632">
        <f>+IFERROR(G632/C632,"")</f>
        <v>0.97904138959146414</v>
      </c>
      <c r="M632">
        <f>+IFERROR(I632/C632,"")</f>
        <v>5.544295740439859E-3</v>
      </c>
      <c r="N632">
        <f>+IFERROR(D632/C632,"")</f>
        <v>1.9681412371652066E-4</v>
      </c>
      <c r="O632">
        <f>+IFERROR(F632/E632,"")</f>
        <v>0</v>
      </c>
      <c r="P632">
        <f>+IFERROR(H632/G632,"")</f>
        <v>2.9726388906710464E-4</v>
      </c>
      <c r="Q632">
        <f>+IFERROR(J632/I632,"")</f>
        <v>-1.6993957703927493E-2</v>
      </c>
      <c r="R632">
        <f>+IFERROR(C632/3.974,"")</f>
        <v>120183.19073980875</v>
      </c>
      <c r="S632">
        <f>+IFERROR(E632/3.974,"")</f>
        <v>1852.5415198792148</v>
      </c>
      <c r="T632">
        <f>+IFERROR(G632/3.974,"")</f>
        <v>117664.31806743835</v>
      </c>
      <c r="U632">
        <f>+IFERROR(I632/3.974,"")</f>
        <v>666.33115249119271</v>
      </c>
      <c r="V632" s="4">
        <v>4232560</v>
      </c>
      <c r="W632">
        <f>V632-V631</f>
        <v>3373</v>
      </c>
      <c r="X632">
        <f>IFERROR(W632-W631,0)</f>
        <v>-1489</v>
      </c>
      <c r="Y632" s="20">
        <f>IFERROR(V632/3.974,0)</f>
        <v>1065062.9089079013</v>
      </c>
      <c r="Z632" s="4">
        <v>3751403</v>
      </c>
      <c r="AA632">
        <f>Z632-Z631</f>
        <v>3279</v>
      </c>
      <c r="AB632" s="17">
        <f>IFERROR(Z632/V632,0)</f>
        <v>0.88632009941973655</v>
      </c>
      <c r="AC632" s="16">
        <f>IFERROR(AA632-AA631,0)</f>
        <v>-1375</v>
      </c>
      <c r="AD632">
        <f>V632-Z632</f>
        <v>481157</v>
      </c>
      <c r="AE632">
        <f>AD632-AD631</f>
        <v>94</v>
      </c>
      <c r="AF632" s="17">
        <f>IFERROR(AD632/V632,0)</f>
        <v>0.11367990058026348</v>
      </c>
      <c r="AG632" s="16">
        <f>IFERROR(AE632-AE631,0)</f>
        <v>-114</v>
      </c>
      <c r="AH632" s="20">
        <f>IFERROR(AE632/W632,0)</f>
        <v>2.7868366439371479E-2</v>
      </c>
      <c r="AI632" s="20">
        <f>IFERROR(AD632/3.974,0)</f>
        <v>121076.24559637644</v>
      </c>
      <c r="AJ632" s="4">
        <v>2450</v>
      </c>
      <c r="AK632">
        <f>AJ632-AJ631</f>
        <v>-32</v>
      </c>
      <c r="AL632">
        <f>IFERROR(AJ632/AJ631,0)-1</f>
        <v>-1.2892828364222453E-2</v>
      </c>
      <c r="AM632" s="20">
        <f>IFERROR(AJ632/3.974,0)</f>
        <v>616.50729743331658</v>
      </c>
      <c r="AN632" s="20">
        <f>IFERROR(AJ632/C632," ")</f>
        <v>5.1297298202710173E-3</v>
      </c>
      <c r="AO632" s="4">
        <v>86</v>
      </c>
      <c r="AP632">
        <f t="shared" si="891"/>
        <v>-7</v>
      </c>
      <c r="AQ632">
        <f t="shared" si="892"/>
        <v>-7.5268817204301119E-2</v>
      </c>
      <c r="AR632" s="20">
        <f>IFERROR(AO632/3.974,0)</f>
        <v>21.640664318067437</v>
      </c>
      <c r="AS632" s="4">
        <v>90</v>
      </c>
      <c r="AT632">
        <f>AS632-AS631</f>
        <v>-7</v>
      </c>
      <c r="AU632">
        <f>IFERROR(AS632/AS631,0)-1</f>
        <v>-7.2164948453608213E-2</v>
      </c>
      <c r="AV632" s="20">
        <f>IFERROR(AS632/3.974,0)</f>
        <v>22.64720684448918</v>
      </c>
      <c r="AW632" s="30">
        <f>IFERROR(AS632/C632," ")</f>
        <v>1.8843905462220063E-4</v>
      </c>
      <c r="AX632" s="4">
        <v>22</v>
      </c>
      <c r="AY632">
        <f>AX632-AX631</f>
        <v>-1</v>
      </c>
      <c r="AZ632">
        <f>IFERROR(AX632/AX631,0)-1</f>
        <v>-4.3478260869565188E-2</v>
      </c>
      <c r="BA632" s="20">
        <f>IFERROR(AX632/3.974,0)</f>
        <v>5.5359838953195766</v>
      </c>
      <c r="BB632" s="30">
        <f>IFERROR(AX632/C632," ")</f>
        <v>4.6062880018760155E-5</v>
      </c>
      <c r="BC632" s="16">
        <f>+Pagina_Inicial[[#This Row],[Aislamiento Domiciliario]]+Pagina_Inicial[[#This Row],[Aislamiento en Hoteles]]+Pagina_Inicial[[#This Row],[Hospitalizados en Sala]]+Pagina_Inicial[[#This Row],[Hospitalizados en UCI]]</f>
        <v>2648</v>
      </c>
      <c r="BD632" s="16">
        <f>IFERROR(BC632-BC631,0)</f>
        <v>-47</v>
      </c>
      <c r="BE632" s="30">
        <f>IFERROR(BC632/BC631,0)-1</f>
        <v>-1.7439703153988906E-2</v>
      </c>
      <c r="BF632" s="20">
        <f>IFERROR(BC632/3.974,0)</f>
        <v>666.33115249119271</v>
      </c>
      <c r="BG632" s="20">
        <f>IFERROR(BC632/C632," ")</f>
        <v>5.544295740439859E-3</v>
      </c>
      <c r="BH632" s="26">
        <v>88627</v>
      </c>
      <c r="BI632">
        <f>IFERROR((BH632-BH631), 0)</f>
        <v>18</v>
      </c>
      <c r="BJ632" s="4">
        <v>180146</v>
      </c>
      <c r="BK632">
        <f>IFERROR((BJ632-BJ631),0)</f>
        <v>33</v>
      </c>
      <c r="BL632" s="4">
        <v>134331</v>
      </c>
      <c r="BM632">
        <f>IFERROR((BL632-BL631),0)</f>
        <v>20</v>
      </c>
      <c r="BN632" s="4">
        <v>52431</v>
      </c>
      <c r="BO632">
        <f>IFERROR((BN632-BN631),0)</f>
        <v>18</v>
      </c>
      <c r="BP632" s="4">
        <v>22073</v>
      </c>
      <c r="BQ632">
        <f>IFERROR((BP632-BP631),0)</f>
        <v>5</v>
      </c>
      <c r="BR632" s="8">
        <v>35</v>
      </c>
      <c r="BS632" s="15">
        <f>IFERROR((BR632-BR631),0)</f>
        <v>0</v>
      </c>
      <c r="BT632" s="8">
        <v>335</v>
      </c>
      <c r="BU632" s="15">
        <f>IFERROR((BT632-BT631),0)</f>
        <v>0</v>
      </c>
      <c r="BV632" s="8">
        <v>1549</v>
      </c>
      <c r="BW632" s="15">
        <f>IFERROR((BV632-BV631),0)</f>
        <v>0</v>
      </c>
      <c r="BX632" s="8">
        <v>3469</v>
      </c>
      <c r="BY632" s="15">
        <f>IFERROR((BX632-BX631),0)</f>
        <v>0</v>
      </c>
      <c r="BZ632" s="13">
        <v>1974</v>
      </c>
      <c r="CA632" s="16">
        <f>IFERROR((BZ632-BZ631),0)</f>
        <v>0</v>
      </c>
    </row>
    <row r="633" spans="1:79" x14ac:dyDescent="0.2">
      <c r="A633" s="1">
        <v>44530</v>
      </c>
      <c r="B633">
        <v>44531</v>
      </c>
      <c r="C633" s="4">
        <v>477742</v>
      </c>
      <c r="D633">
        <f t="shared" si="890"/>
        <v>134</v>
      </c>
      <c r="E633" s="4">
        <v>7365</v>
      </c>
      <c r="F633">
        <f t="shared" si="893"/>
        <v>3</v>
      </c>
      <c r="G633" s="4">
        <v>467826</v>
      </c>
      <c r="H633">
        <f t="shared" si="894"/>
        <v>228</v>
      </c>
      <c r="I633">
        <f t="shared" si="887"/>
        <v>2551</v>
      </c>
      <c r="J633">
        <f>+IFERROR(D633-F633-H633,"")</f>
        <v>-97</v>
      </c>
      <c r="K633">
        <f>+IFERROR(E633/C633,"")</f>
        <v>1.5416270706783159E-2</v>
      </c>
      <c r="L633">
        <f>+IFERROR(G633/C633,"")</f>
        <v>0.97924402711086733</v>
      </c>
      <c r="M633">
        <f>+IFERROR(I633/C633,"")</f>
        <v>5.3397021823494688E-3</v>
      </c>
      <c r="N633">
        <f>+IFERROR(D633/C633,"")</f>
        <v>2.8048612012341391E-4</v>
      </c>
      <c r="O633">
        <f>+IFERROR(F633/E633,"")</f>
        <v>4.0733197556008148E-4</v>
      </c>
      <c r="P633">
        <f>+IFERROR(H633/G633,"")</f>
        <v>4.8736068538302702E-4</v>
      </c>
      <c r="Q633">
        <f>+IFERROR(J633/I633,"")</f>
        <v>-3.8024304194433554E-2</v>
      </c>
      <c r="R633">
        <f>+IFERROR(C633/3.974,"")</f>
        <v>120216.90991444388</v>
      </c>
      <c r="S633">
        <f>+IFERROR(E633/3.974,"")</f>
        <v>1853.296426774031</v>
      </c>
      <c r="T633">
        <f>+IFERROR(G633/3.974,"")</f>
        <v>117721.69099144438</v>
      </c>
      <c r="U633">
        <f>+IFERROR(I633/3.974,"")</f>
        <v>641.92249622546547</v>
      </c>
      <c r="V633" s="4">
        <v>4236620</v>
      </c>
      <c r="W633">
        <f>V633-V632</f>
        <v>4060</v>
      </c>
      <c r="X633">
        <f>IFERROR(W633-W632,0)</f>
        <v>687</v>
      </c>
      <c r="Y633" s="20">
        <f>IFERROR(V633/3.974,0)</f>
        <v>1066084.5495722194</v>
      </c>
      <c r="Z633" s="4">
        <v>3755329</v>
      </c>
      <c r="AA633">
        <f>Z633-Z632</f>
        <v>3926</v>
      </c>
      <c r="AB633" s="17">
        <f>IFERROR(Z633/V633,0)</f>
        <v>0.88639741114378912</v>
      </c>
      <c r="AC633" s="16">
        <f>IFERROR(AA633-AA632,0)</f>
        <v>647</v>
      </c>
      <c r="AD633">
        <f>V633-Z633</f>
        <v>481291</v>
      </c>
      <c r="AE633">
        <f>AD633-AD632</f>
        <v>134</v>
      </c>
      <c r="AF633" s="17">
        <f>IFERROR(AD633/V633,0)</f>
        <v>0.11360258885621084</v>
      </c>
      <c r="AG633" s="16">
        <f>IFERROR(AE633-AE632,0)</f>
        <v>40</v>
      </c>
      <c r="AH633" s="20">
        <f>IFERROR(AE633/W633,0)</f>
        <v>3.3004926108374383E-2</v>
      </c>
      <c r="AI633" s="20">
        <f>IFERROR(AD633/3.974,0)</f>
        <v>121109.96477101157</v>
      </c>
      <c r="AJ633" s="4">
        <v>2354</v>
      </c>
      <c r="AK633">
        <f>AJ633-AJ632</f>
        <v>-96</v>
      </c>
      <c r="AL633">
        <f>IFERROR(AJ633/AJ632,0)-1</f>
        <v>-3.9183673469387781E-2</v>
      </c>
      <c r="AM633" s="20">
        <f>IFERROR(AJ633/3.974,0)</f>
        <v>592.35027679919472</v>
      </c>
      <c r="AN633" s="20">
        <f>IFERROR(AJ633/C633," ")</f>
        <v>4.9273457221680325E-3</v>
      </c>
      <c r="AO633" s="4">
        <v>81</v>
      </c>
      <c r="AP633">
        <f t="shared" si="891"/>
        <v>-5</v>
      </c>
      <c r="AQ633">
        <f t="shared" si="892"/>
        <v>-5.8139534883720922E-2</v>
      </c>
      <c r="AR633" s="20">
        <f>IFERROR(AO633/3.974,0)</f>
        <v>20.382486160040262</v>
      </c>
      <c r="AS633" s="4">
        <v>93</v>
      </c>
      <c r="AT633">
        <f>AS633-AS632</f>
        <v>3</v>
      </c>
      <c r="AU633">
        <f>IFERROR(AS633/AS632,0)-1</f>
        <v>3.3333333333333437E-2</v>
      </c>
      <c r="AV633" s="20">
        <f>IFERROR(AS633/3.974,0)</f>
        <v>23.402113739305484</v>
      </c>
      <c r="AW633" s="30">
        <f>IFERROR(AS633/C633," ")</f>
        <v>1.9466574008565293E-4</v>
      </c>
      <c r="AX633" s="4">
        <v>23</v>
      </c>
      <c r="AY633">
        <f>AX633-AX632</f>
        <v>1</v>
      </c>
      <c r="AZ633">
        <f>IFERROR(AX633/AX632,0)-1</f>
        <v>4.5454545454545414E-2</v>
      </c>
      <c r="BA633" s="20">
        <f>IFERROR(AX633/3.974,0)</f>
        <v>5.7876195269250124</v>
      </c>
      <c r="BB633" s="30">
        <f>IFERROR(AX633/C633," ")</f>
        <v>4.8143140021182979E-5</v>
      </c>
      <c r="BC633" s="16">
        <f>+Pagina_Inicial[[#This Row],[Aislamiento Domiciliario]]+Pagina_Inicial[[#This Row],[Aislamiento en Hoteles]]+Pagina_Inicial[[#This Row],[Hospitalizados en Sala]]+Pagina_Inicial[[#This Row],[Hospitalizados en UCI]]</f>
        <v>2551</v>
      </c>
      <c r="BD633" s="16">
        <f>IFERROR(BC633-BC632,0)</f>
        <v>-97</v>
      </c>
      <c r="BE633" s="30">
        <f>IFERROR(BC633/BC632,0)-1</f>
        <v>-3.6631419939577081E-2</v>
      </c>
      <c r="BF633" s="20">
        <f>IFERROR(BC633/3.974,0)</f>
        <v>641.92249622546547</v>
      </c>
      <c r="BG633" s="20">
        <f>IFERROR(BC633/C633," ")</f>
        <v>5.3397021823494688E-3</v>
      </c>
      <c r="BH633" s="26">
        <v>88660</v>
      </c>
      <c r="BI633">
        <f>IFERROR((BH633-BH632), 0)</f>
        <v>33</v>
      </c>
      <c r="BJ633" s="4">
        <v>180179</v>
      </c>
      <c r="BK633">
        <f>IFERROR((BJ633-BJ632),0)</f>
        <v>33</v>
      </c>
      <c r="BL633" s="4">
        <v>134375</v>
      </c>
      <c r="BM633">
        <f>IFERROR((BL633-BL632),0)</f>
        <v>44</v>
      </c>
      <c r="BN633" s="4">
        <v>52448</v>
      </c>
      <c r="BO633">
        <f>IFERROR((BN633-BN632),0)</f>
        <v>17</v>
      </c>
      <c r="BP633" s="4">
        <v>22080</v>
      </c>
      <c r="BQ633">
        <f>IFERROR((BP633-BP632),0)</f>
        <v>7</v>
      </c>
      <c r="BR633" s="8">
        <v>35</v>
      </c>
      <c r="BS633" s="15">
        <f>IFERROR((BR633-BR632),0)</f>
        <v>0</v>
      </c>
      <c r="BT633" s="8">
        <v>335</v>
      </c>
      <c r="BU633" s="15">
        <f>IFERROR((BT633-BT632),0)</f>
        <v>0</v>
      </c>
      <c r="BV633" s="8">
        <v>1549</v>
      </c>
      <c r="BW633" s="15">
        <f>IFERROR((BV633-BV632),0)</f>
        <v>0</v>
      </c>
      <c r="BX633" s="8">
        <v>3470</v>
      </c>
      <c r="BY633" s="15">
        <f>IFERROR((BX633-BX632),0)</f>
        <v>1</v>
      </c>
      <c r="BZ633" s="13">
        <v>1976</v>
      </c>
      <c r="CA633" s="16">
        <f>IFERROR((BZ633-BZ632),0)</f>
        <v>2</v>
      </c>
    </row>
    <row r="634" spans="1:79" x14ac:dyDescent="0.2">
      <c r="A634" s="1">
        <v>44531</v>
      </c>
      <c r="B634">
        <v>44532</v>
      </c>
      <c r="C634" s="4">
        <v>477990</v>
      </c>
      <c r="D634">
        <f t="shared" si="890"/>
        <v>248</v>
      </c>
      <c r="E634" s="4">
        <v>7367</v>
      </c>
      <c r="F634">
        <f t="shared" si="893"/>
        <v>2</v>
      </c>
      <c r="G634" s="4">
        <v>468000</v>
      </c>
      <c r="H634">
        <f t="shared" si="894"/>
        <v>174</v>
      </c>
      <c r="I634">
        <f t="shared" si="887"/>
        <v>2623</v>
      </c>
      <c r="J634">
        <f>+IFERROR(D634-F634-H634,"")</f>
        <v>72</v>
      </c>
      <c r="K634">
        <f>+IFERROR(E634/C634,"")</f>
        <v>1.5412456327538232E-2</v>
      </c>
      <c r="L634">
        <f>+IFERROR(G634/C634,"")</f>
        <v>0.97909998117115415</v>
      </c>
      <c r="M634">
        <f>+IFERROR(I634/C634,"")</f>
        <v>5.4875625013075585E-3</v>
      </c>
      <c r="N634">
        <f>+IFERROR(D634/C634,"")</f>
        <v>5.1883930626163725E-4</v>
      </c>
      <c r="O634">
        <f>+IFERROR(F634/E634,"")</f>
        <v>2.7148092846477533E-4</v>
      </c>
      <c r="P634">
        <f>+IFERROR(H634/G634,"")</f>
        <v>3.7179487179487181E-4</v>
      </c>
      <c r="Q634">
        <f>+IFERROR(J634/I634,"")</f>
        <v>2.7449485322150208E-2</v>
      </c>
      <c r="R634">
        <f>+IFERROR(C634/3.974,"")</f>
        <v>120279.31555108202</v>
      </c>
      <c r="S634">
        <f>+IFERROR(E634/3.974,"")</f>
        <v>1853.799698037242</v>
      </c>
      <c r="T634">
        <f>+IFERROR(G634/3.974,"")</f>
        <v>117765.47559134373</v>
      </c>
      <c r="U634">
        <f>+IFERROR(I634/3.974,"")</f>
        <v>660.04026170105681</v>
      </c>
      <c r="V634" s="4">
        <v>4244336</v>
      </c>
      <c r="W634">
        <f>V634-V633</f>
        <v>7716</v>
      </c>
      <c r="X634">
        <f>IFERROR(W634-W633,0)</f>
        <v>3656</v>
      </c>
      <c r="Y634" s="20">
        <f>IFERROR(V634/3.974,0)</f>
        <v>1068026.1701056869</v>
      </c>
      <c r="Z634" s="4">
        <v>3762797</v>
      </c>
      <c r="AA634">
        <f>Z634-Z633</f>
        <v>7468</v>
      </c>
      <c r="AB634" s="17">
        <f>IFERROR(Z634/V634,0)</f>
        <v>0.88654550440869906</v>
      </c>
      <c r="AC634" s="16">
        <f>IFERROR(AA634-AA633,0)</f>
        <v>3542</v>
      </c>
      <c r="AD634">
        <f>V634-Z634</f>
        <v>481539</v>
      </c>
      <c r="AE634">
        <f>AD634-AD633</f>
        <v>248</v>
      </c>
      <c r="AF634" s="17">
        <f>IFERROR(AD634/V634,0)</f>
        <v>0.11345449559130097</v>
      </c>
      <c r="AG634" s="16">
        <f>IFERROR(AE634-AE633,0)</f>
        <v>114</v>
      </c>
      <c r="AH634" s="20">
        <f>IFERROR(AE634/W634,0)</f>
        <v>3.2141005702436498E-2</v>
      </c>
      <c r="AI634" s="20">
        <f>IFERROR(AD634/3.974,0)</f>
        <v>121172.37040764972</v>
      </c>
      <c r="AJ634" s="4">
        <v>2425</v>
      </c>
      <c r="AK634">
        <f>AJ634-AJ633</f>
        <v>71</v>
      </c>
      <c r="AL634">
        <f>IFERROR(AJ634/AJ633,0)-1</f>
        <v>3.0161427357689119E-2</v>
      </c>
      <c r="AM634" s="20">
        <f>IFERROR(AJ634/3.974,0)</f>
        <v>610.21640664318068</v>
      </c>
      <c r="AN634" s="20">
        <f>IFERROR(AJ634/C634," ")</f>
        <v>5.0733278938889931E-3</v>
      </c>
      <c r="AO634" s="4">
        <v>81</v>
      </c>
      <c r="AP634">
        <f t="shared" si="891"/>
        <v>0</v>
      </c>
      <c r="AQ634">
        <f t="shared" si="892"/>
        <v>0</v>
      </c>
      <c r="AR634" s="20">
        <f>IFERROR(AO634/3.974,0)</f>
        <v>20.382486160040262</v>
      </c>
      <c r="AS634" s="4">
        <v>94</v>
      </c>
      <c r="AT634">
        <f>AS634-AS633</f>
        <v>1</v>
      </c>
      <c r="AU634">
        <f>IFERROR(AS634/AS633,0)-1</f>
        <v>1.0752688172043001E-2</v>
      </c>
      <c r="AV634" s="20">
        <f>IFERROR(AS634/3.974,0)</f>
        <v>23.653749370910919</v>
      </c>
      <c r="AW634" s="30">
        <f>IFERROR(AS634/C634," ")</f>
        <v>1.9665683382497542E-4</v>
      </c>
      <c r="AX634" s="4">
        <v>23</v>
      </c>
      <c r="AY634">
        <f>AX634-AX633</f>
        <v>0</v>
      </c>
      <c r="AZ634">
        <f>IFERROR(AX634/AX633,0)-1</f>
        <v>0</v>
      </c>
      <c r="BA634" s="20">
        <f>IFERROR(AX634/3.974,0)</f>
        <v>5.7876195269250124</v>
      </c>
      <c r="BB634" s="30">
        <f>IFERROR(AX634/C634," ")</f>
        <v>4.8118161467813135E-5</v>
      </c>
      <c r="BC634" s="16">
        <f>+Pagina_Inicial[[#This Row],[Aislamiento Domiciliario]]+Pagina_Inicial[[#This Row],[Aislamiento en Hoteles]]+Pagina_Inicial[[#This Row],[Hospitalizados en Sala]]+Pagina_Inicial[[#This Row],[Hospitalizados en UCI]]</f>
        <v>2623</v>
      </c>
      <c r="BD634" s="16">
        <f>IFERROR(BC634-BC633,0)</f>
        <v>72</v>
      </c>
      <c r="BE634" s="30">
        <f>IFERROR(BC634/BC633,0)-1</f>
        <v>2.8224225793806346E-2</v>
      </c>
      <c r="BF634" s="20">
        <f>IFERROR(BC634/3.974,0)</f>
        <v>660.04026170105681</v>
      </c>
      <c r="BG634" s="20">
        <f>IFERROR(BC634/C634," ")</f>
        <v>5.4875625013075585E-3</v>
      </c>
      <c r="BH634" s="26">
        <v>88697</v>
      </c>
      <c r="BI634">
        <f>IFERROR((BH634-BH633), 0)</f>
        <v>37</v>
      </c>
      <c r="BJ634" s="4">
        <v>180273</v>
      </c>
      <c r="BK634">
        <f>IFERROR((BJ634-BJ633),0)</f>
        <v>94</v>
      </c>
      <c r="BL634" s="4">
        <v>134455</v>
      </c>
      <c r="BM634">
        <f>IFERROR((BL634-BL633),0)</f>
        <v>80</v>
      </c>
      <c r="BN634" s="4">
        <v>52479</v>
      </c>
      <c r="BO634">
        <f>IFERROR((BN634-BN633),0)</f>
        <v>31</v>
      </c>
      <c r="BP634" s="4">
        <v>22086</v>
      </c>
      <c r="BQ634">
        <f>IFERROR((BP634-BP633),0)</f>
        <v>6</v>
      </c>
      <c r="BR634" s="8">
        <v>35</v>
      </c>
      <c r="BS634" s="15">
        <f>IFERROR((BR634-BR633),0)</f>
        <v>0</v>
      </c>
      <c r="BT634" s="8">
        <v>335</v>
      </c>
      <c r="BU634" s="15">
        <f>IFERROR((BT634-BT633),0)</f>
        <v>0</v>
      </c>
      <c r="BV634" s="8">
        <v>1550</v>
      </c>
      <c r="BW634" s="15">
        <f>IFERROR((BV634-BV633),0)</f>
        <v>1</v>
      </c>
      <c r="BX634" s="8">
        <v>3470</v>
      </c>
      <c r="BY634" s="15">
        <f>IFERROR((BX634-BX633),0)</f>
        <v>0</v>
      </c>
      <c r="BZ634" s="13">
        <v>1977</v>
      </c>
      <c r="CA634" s="16">
        <f>IFERROR((BZ634-BZ633),0)</f>
        <v>1</v>
      </c>
    </row>
    <row r="635" spans="1:79" x14ac:dyDescent="0.2">
      <c r="A635" s="1">
        <v>44532</v>
      </c>
      <c r="B635">
        <v>44533</v>
      </c>
      <c r="C635" s="4">
        <v>478275</v>
      </c>
      <c r="D635">
        <f t="shared" si="890"/>
        <v>285</v>
      </c>
      <c r="E635" s="4">
        <v>7370</v>
      </c>
      <c r="F635">
        <f t="shared" si="893"/>
        <v>3</v>
      </c>
      <c r="G635" s="4">
        <v>468201</v>
      </c>
      <c r="H635">
        <f t="shared" si="894"/>
        <v>201</v>
      </c>
      <c r="I635">
        <f t="shared" si="887"/>
        <v>2704</v>
      </c>
      <c r="J635">
        <f>+IFERROR(D635-F635-H635,"")</f>
        <v>81</v>
      </c>
      <c r="K635">
        <f>+IFERROR(E635/C635,"")</f>
        <v>1.5409544717996968E-2</v>
      </c>
      <c r="L635">
        <f>+IFERROR(G635/C635,"")</f>
        <v>0.97893680413987771</v>
      </c>
      <c r="M635">
        <f>+IFERROR(I635/C635,"")</f>
        <v>5.6536511421253462E-3</v>
      </c>
      <c r="N635">
        <f>+IFERROR(D635/C635,"")</f>
        <v>5.9589148502430607E-4</v>
      </c>
      <c r="O635">
        <f>+IFERROR(F635/E635,"")</f>
        <v>4.0705563093622793E-4</v>
      </c>
      <c r="P635">
        <f>+IFERROR(H635/G635,"")</f>
        <v>4.2930279943870263E-4</v>
      </c>
      <c r="Q635">
        <f>+IFERROR(J635/I635,"")</f>
        <v>2.9955621301775148E-2</v>
      </c>
      <c r="R635">
        <f>+IFERROR(C635/3.974,"")</f>
        <v>120351.03170608958</v>
      </c>
      <c r="S635">
        <f>+IFERROR(E635/3.974,"")</f>
        <v>1854.5546049320583</v>
      </c>
      <c r="T635">
        <f>+IFERROR(G635/3.974,"")</f>
        <v>117816.05435329642</v>
      </c>
      <c r="U635">
        <f>+IFERROR(I635/3.974,"")</f>
        <v>680.42274786109715</v>
      </c>
      <c r="V635" s="4">
        <v>4251681</v>
      </c>
      <c r="W635">
        <f>V635-V634</f>
        <v>7345</v>
      </c>
      <c r="X635">
        <f>IFERROR(W635-W634,0)</f>
        <v>-371</v>
      </c>
      <c r="Y635" s="20">
        <f>IFERROR(V635/3.974,0)</f>
        <v>1069874.4338198288</v>
      </c>
      <c r="Z635" s="4">
        <v>3769857</v>
      </c>
      <c r="AA635">
        <f>Z635-Z634</f>
        <v>7060</v>
      </c>
      <c r="AB635" s="17">
        <f>IFERROR(Z635/V635,0)</f>
        <v>0.88667447063878968</v>
      </c>
      <c r="AC635" s="16">
        <f>IFERROR(AA635-AA634,0)</f>
        <v>-408</v>
      </c>
      <c r="AD635">
        <f>V635-Z635</f>
        <v>481824</v>
      </c>
      <c r="AE635">
        <f>AD635-AD634</f>
        <v>285</v>
      </c>
      <c r="AF635" s="17">
        <f>IFERROR(AD635/V635,0)</f>
        <v>0.11332552936121031</v>
      </c>
      <c r="AG635" s="16">
        <f>IFERROR(AE635-AE634,0)</f>
        <v>37</v>
      </c>
      <c r="AH635" s="20">
        <f>IFERROR(AE635/W635,0)</f>
        <v>3.880190605854323E-2</v>
      </c>
      <c r="AI635" s="20">
        <f>IFERROR(AD635/3.974,0)</f>
        <v>121244.08656265726</v>
      </c>
      <c r="AJ635" s="4">
        <v>2524</v>
      </c>
      <c r="AK635">
        <f>AJ635-AJ634</f>
        <v>99</v>
      </c>
      <c r="AL635">
        <f>IFERROR(AJ635/AJ634,0)-1</f>
        <v>4.0824742268041225E-2</v>
      </c>
      <c r="AM635" s="20">
        <f>IFERROR(AJ635/3.974,0)</f>
        <v>635.12833417211868</v>
      </c>
      <c r="AN635" s="20">
        <f>IFERROR(AJ635/C635," ")</f>
        <v>5.2772986252678901E-3</v>
      </c>
      <c r="AO635" s="4">
        <v>74</v>
      </c>
      <c r="AP635">
        <f t="shared" si="891"/>
        <v>-7</v>
      </c>
      <c r="AQ635">
        <f>IFERROR(AO635/AO634,0)-1</f>
        <v>-8.6419753086419804E-2</v>
      </c>
      <c r="AR635" s="20">
        <f>IFERROR(AO635/3.974,0)</f>
        <v>18.621036738802214</v>
      </c>
      <c r="AS635" s="4">
        <v>86</v>
      </c>
      <c r="AT635">
        <f>AS635-AS634</f>
        <v>-8</v>
      </c>
      <c r="AU635">
        <f>IFERROR(AS635/AS634,0)-1</f>
        <v>-8.5106382978723416E-2</v>
      </c>
      <c r="AV635" s="20">
        <f>IFERROR(AS635/3.974,0)</f>
        <v>21.640664318067437</v>
      </c>
      <c r="AW635" s="30">
        <f>IFERROR(AS635/C635," ")</f>
        <v>1.7981286916522922E-4</v>
      </c>
      <c r="AX635" s="4">
        <v>20</v>
      </c>
      <c r="AY635">
        <f>AX635-AX634</f>
        <v>-3</v>
      </c>
      <c r="AZ635">
        <f>IFERROR(AX635/AX634,0)-1</f>
        <v>-0.13043478260869568</v>
      </c>
      <c r="BA635" s="20">
        <f>IFERROR(AX635/3.974,0)</f>
        <v>5.0327126321087068</v>
      </c>
      <c r="BB635" s="30">
        <f>IFERROR(AX635/C635," ")</f>
        <v>4.1816946317495164E-5</v>
      </c>
      <c r="BC635" s="16">
        <f>+Pagina_Inicial[[#This Row],[Aislamiento Domiciliario]]+Pagina_Inicial[[#This Row],[Aislamiento en Hoteles]]+Pagina_Inicial[[#This Row],[Hospitalizados en Sala]]+Pagina_Inicial[[#This Row],[Hospitalizados en UCI]]</f>
        <v>2704</v>
      </c>
      <c r="BD635" s="16">
        <f>IFERROR(BC635-BC634,0)</f>
        <v>81</v>
      </c>
      <c r="BE635" s="30">
        <f>IFERROR(BC635/BC634,0)-1</f>
        <v>3.0880670987418979E-2</v>
      </c>
      <c r="BF635" s="20">
        <f>IFERROR(BC635/3.974,0)</f>
        <v>680.42274786109715</v>
      </c>
      <c r="BG635" s="20">
        <f>IFERROR(BC635/C635," ")</f>
        <v>5.6536511421253462E-3</v>
      </c>
      <c r="BH635" s="26">
        <v>88747</v>
      </c>
      <c r="BI635">
        <f>IFERROR((BH635-BH634), 0)</f>
        <v>50</v>
      </c>
      <c r="BJ635" s="4">
        <v>180379</v>
      </c>
      <c r="BK635">
        <f>IFERROR((BJ635-BJ634),0)</f>
        <v>106</v>
      </c>
      <c r="BL635" s="4">
        <v>134549</v>
      </c>
      <c r="BM635">
        <f>IFERROR((BL635-BL634),0)</f>
        <v>94</v>
      </c>
      <c r="BN635" s="4">
        <v>52507</v>
      </c>
      <c r="BO635">
        <f>IFERROR((BN635-BN634),0)</f>
        <v>28</v>
      </c>
      <c r="BP635" s="4">
        <v>22093</v>
      </c>
      <c r="BQ635">
        <f>IFERROR((BP635-BP634),0)</f>
        <v>7</v>
      </c>
      <c r="BR635" s="8">
        <v>35</v>
      </c>
      <c r="BS635" s="15">
        <f>IFERROR((BR635-BR634),0)</f>
        <v>0</v>
      </c>
      <c r="BT635" s="8">
        <v>335</v>
      </c>
      <c r="BU635" s="15">
        <f>IFERROR((BT635-BT634),0)</f>
        <v>0</v>
      </c>
      <c r="BV635" s="8">
        <v>1551</v>
      </c>
      <c r="BW635" s="15">
        <f>IFERROR((BV635-BV634),0)</f>
        <v>1</v>
      </c>
      <c r="BX635" s="8">
        <v>3471</v>
      </c>
      <c r="BY635" s="15">
        <f>IFERROR((BX635-BX634),0)</f>
        <v>1</v>
      </c>
      <c r="BZ635" s="13">
        <v>1978</v>
      </c>
      <c r="CA635" s="16">
        <f>IFERROR((BZ635-BZ634),0)</f>
        <v>1</v>
      </c>
    </row>
    <row r="636" spans="1:79" x14ac:dyDescent="0.2">
      <c r="A636" s="1">
        <v>44533</v>
      </c>
      <c r="B636" s="222">
        <v>44534</v>
      </c>
      <c r="C636" s="4">
        <v>478543</v>
      </c>
      <c r="D636">
        <f t="shared" si="890"/>
        <v>268</v>
      </c>
      <c r="E636" s="4">
        <v>7381</v>
      </c>
      <c r="F636">
        <f t="shared" si="893"/>
        <v>11</v>
      </c>
      <c r="G636" s="4">
        <v>468416</v>
      </c>
      <c r="H636">
        <f t="shared" si="894"/>
        <v>215</v>
      </c>
      <c r="I636">
        <f t="shared" si="887"/>
        <v>2746</v>
      </c>
      <c r="J636">
        <f>+IFERROR(D636-F636-H636,"")</f>
        <v>42</v>
      </c>
      <c r="K636">
        <f>+IFERROR(E636/C636,"")</f>
        <v>1.5423901300405607E-2</v>
      </c>
      <c r="L636">
        <f>+IFERROR(G636/C636,"")</f>
        <v>0.97883784738257584</v>
      </c>
      <c r="M636">
        <f>+IFERROR(I636/C636,"")</f>
        <v>5.7382513170185336E-3</v>
      </c>
      <c r="N636" s="222">
        <f>+IFERROR(D636/C636,"")</f>
        <v>5.6003326764783937E-4</v>
      </c>
      <c r="O636">
        <f>+IFERROR(F636/E636,"")</f>
        <v>1.4903129657228018E-3</v>
      </c>
      <c r="P636">
        <f>+IFERROR(H636/G636,"")</f>
        <v>4.5899371498838641E-4</v>
      </c>
      <c r="Q636">
        <f>+IFERROR(J636/I636,"")</f>
        <v>1.529497450837582E-2</v>
      </c>
      <c r="R636" s="222">
        <f>+IFERROR(C636/3.974,"")</f>
        <v>120418.47005535984</v>
      </c>
      <c r="S636" s="222">
        <f>+IFERROR(E636/3.974,"")</f>
        <v>1857.322596879718</v>
      </c>
      <c r="T636" s="222">
        <f>+IFERROR(G636/3.974,"")</f>
        <v>117870.15601409158</v>
      </c>
      <c r="U636" s="222">
        <f>+IFERROR(I636/3.974,"")</f>
        <v>690.99144438852534</v>
      </c>
      <c r="V636" s="4">
        <v>4258361</v>
      </c>
      <c r="W636">
        <f>V636-V635</f>
        <v>6680</v>
      </c>
      <c r="X636" s="222">
        <f>IFERROR(W636-W635,0)</f>
        <v>-665</v>
      </c>
      <c r="Y636" s="20">
        <f>IFERROR(V636/3.974,0)</f>
        <v>1071555.3598389532</v>
      </c>
      <c r="Z636" s="4">
        <v>3776269</v>
      </c>
      <c r="AA636" s="222">
        <f>Z636-Z635</f>
        <v>6412</v>
      </c>
      <c r="AB636" s="17">
        <f>IFERROR(Z636/V636,0)</f>
        <v>0.88678930696575509</v>
      </c>
      <c r="AC636" s="16">
        <f>IFERROR(AA636-AA635,0)</f>
        <v>-648</v>
      </c>
      <c r="AD636">
        <f>V636-Z636</f>
        <v>482092</v>
      </c>
      <c r="AE636">
        <f>AD636-AD635</f>
        <v>268</v>
      </c>
      <c r="AF636" s="17">
        <f>IFERROR(AD636/V636,0)</f>
        <v>0.11321069303424487</v>
      </c>
      <c r="AG636" s="16">
        <f>IFERROR(AE636-AE635,0)</f>
        <v>-17</v>
      </c>
      <c r="AH636" s="20">
        <f>IFERROR(AE636/W636,0)</f>
        <v>4.0119760479041915E-2</v>
      </c>
      <c r="AI636" s="20">
        <f>IFERROR(AD636/3.974,0)</f>
        <v>121311.52491192752</v>
      </c>
      <c r="AJ636" s="4">
        <v>2565</v>
      </c>
      <c r="AK636" s="222">
        <f>AJ636-AJ635</f>
        <v>41</v>
      </c>
      <c r="AL636" s="222">
        <f>IFERROR(AJ636/AJ635,0)-1</f>
        <v>1.6244057052297922E-2</v>
      </c>
      <c r="AM636" s="20">
        <f>IFERROR(AJ636/3.974,0)</f>
        <v>645.4453950679416</v>
      </c>
      <c r="AN636" s="20">
        <f>IFERROR(AJ636/C636," ")</f>
        <v>5.3600198937190594E-3</v>
      </c>
      <c r="AO636" s="4">
        <v>80</v>
      </c>
      <c r="AP636">
        <f t="shared" si="891"/>
        <v>6</v>
      </c>
      <c r="AQ636">
        <f>IFERROR(AO636/AO635,0)-1</f>
        <v>8.1081081081081141E-2</v>
      </c>
      <c r="AR636" s="20">
        <f>IFERROR(AO636/3.974,0)</f>
        <v>20.130850528434824</v>
      </c>
      <c r="AS636" s="4">
        <v>91</v>
      </c>
      <c r="AT636" s="222">
        <f>AS636-AS635</f>
        <v>5</v>
      </c>
      <c r="AU636" s="222">
        <f>IFERROR(AS636/AS635,0)-1</f>
        <v>5.8139534883721034E-2</v>
      </c>
      <c r="AV636" s="20">
        <f>IFERROR(AS636/3.974,0)</f>
        <v>22.898842476094615</v>
      </c>
      <c r="AW636" s="30">
        <f>IFERROR(AS636/C636," ")</f>
        <v>1.9016054983564696E-4</v>
      </c>
      <c r="AX636" s="4">
        <v>20</v>
      </c>
      <c r="AY636">
        <f>AX636-AX635</f>
        <v>0</v>
      </c>
      <c r="AZ636" s="222">
        <f>IFERROR(AX636/AX635,0)-1</f>
        <v>0</v>
      </c>
      <c r="BA636" s="20">
        <f>IFERROR(AX636/3.974,0)</f>
        <v>5.0327126321087059</v>
      </c>
      <c r="BB636" s="30">
        <f>IFERROR(AX636/C636," ")</f>
        <v>4.1793527436405922E-5</v>
      </c>
      <c r="BC636" s="16">
        <f>+Pagina_Inicial[[#This Row],[Aislamiento Domiciliario]]+Pagina_Inicial[[#This Row],[Aislamiento en Hoteles]]+Pagina_Inicial[[#This Row],[Hospitalizados en Sala]]+Pagina_Inicial[[#This Row],[Hospitalizados en UCI]]</f>
        <v>2756</v>
      </c>
      <c r="BD636" s="16">
        <f>IFERROR(BC636-BC635,0)</f>
        <v>52</v>
      </c>
      <c r="BE636" s="30">
        <f>IFERROR(BC636/BC635,0)-1</f>
        <v>1.9230769230769162E-2</v>
      </c>
      <c r="BF636" s="20">
        <f>IFERROR(BC636/3.974,0)</f>
        <v>693.50780070457972</v>
      </c>
      <c r="BG636" s="20">
        <f>IFERROR(BC636/C636," ")</f>
        <v>5.7591480807367363E-3</v>
      </c>
      <c r="BH636" s="223">
        <v>88808</v>
      </c>
      <c r="BI636" s="224">
        <f>IFERROR((BH636-BH635), 0)</f>
        <v>61</v>
      </c>
      <c r="BJ636" s="225">
        <v>180475</v>
      </c>
      <c r="BK636" s="224">
        <f>IFERROR((BJ636-BJ635),0)</f>
        <v>96</v>
      </c>
      <c r="BL636" s="225">
        <v>134618</v>
      </c>
      <c r="BM636" s="224">
        <f>IFERROR((BL636-BL635),0)</f>
        <v>69</v>
      </c>
      <c r="BN636" s="225">
        <v>52540</v>
      </c>
      <c r="BO636" s="224">
        <f>IFERROR((BN636-BN635),0)</f>
        <v>33</v>
      </c>
      <c r="BP636" s="225">
        <v>22102</v>
      </c>
      <c r="BQ636" s="224">
        <f>IFERROR((BP636-BP635),0)</f>
        <v>9</v>
      </c>
      <c r="BR636" s="8">
        <v>35</v>
      </c>
      <c r="BS636" s="226">
        <f>IFERROR((BR636-BR635),0)</f>
        <v>0</v>
      </c>
      <c r="BT636" s="8">
        <v>335</v>
      </c>
      <c r="BU636" s="226">
        <f>IFERROR((BT636-BT635),0)</f>
        <v>0</v>
      </c>
      <c r="BV636" s="8">
        <v>1551</v>
      </c>
      <c r="BW636" s="226">
        <f>IFERROR((BV636-BV635),0)</f>
        <v>0</v>
      </c>
      <c r="BX636" s="8">
        <v>3471</v>
      </c>
      <c r="BY636" s="226">
        <f>IFERROR((BX636-BX635),0)</f>
        <v>0</v>
      </c>
      <c r="BZ636" s="13">
        <v>1979</v>
      </c>
      <c r="CA636" s="227">
        <f>IFERROR((BZ636-BZ635),0)</f>
        <v>1</v>
      </c>
    </row>
  </sheetData>
  <conditionalFormatting sqref="B1:B1048576">
    <cfRule type="duplicateValues" dxfId="71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XR15"/>
  <sheetViews>
    <sheetView workbookViewId="0">
      <pane xSplit="1" topLeftCell="XH1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642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  <c r="WC1" s="1">
        <v>44498</v>
      </c>
      <c r="WD1" s="1">
        <v>44499</v>
      </c>
      <c r="WE1" s="1">
        <v>44500</v>
      </c>
      <c r="WF1" s="1">
        <v>44501</v>
      </c>
      <c r="WG1" s="1">
        <v>44502</v>
      </c>
      <c r="WH1" s="1">
        <v>44503</v>
      </c>
      <c r="WI1" s="1">
        <v>44504</v>
      </c>
      <c r="WJ1" s="1">
        <v>44505</v>
      </c>
      <c r="WK1" s="1">
        <v>44506</v>
      </c>
      <c r="WL1" s="1">
        <v>44507</v>
      </c>
      <c r="WM1" s="1">
        <v>44508</v>
      </c>
      <c r="WN1" s="1">
        <v>44509</v>
      </c>
      <c r="WO1" s="1">
        <v>44510</v>
      </c>
      <c r="WP1" s="1">
        <v>44511</v>
      </c>
      <c r="WQ1" s="1">
        <v>44512</v>
      </c>
      <c r="WR1" s="1">
        <v>44513</v>
      </c>
      <c r="WS1" s="1">
        <v>44514</v>
      </c>
      <c r="WT1" s="1">
        <v>44515</v>
      </c>
      <c r="WU1" s="1">
        <v>44516</v>
      </c>
      <c r="WV1" s="1">
        <v>44517</v>
      </c>
      <c r="WW1" s="1">
        <v>44518</v>
      </c>
      <c r="WX1" s="1">
        <v>44519</v>
      </c>
      <c r="WY1" s="1">
        <v>44520</v>
      </c>
      <c r="WZ1" s="1">
        <v>44521</v>
      </c>
      <c r="XA1" s="1">
        <v>44522</v>
      </c>
      <c r="XB1" s="1">
        <v>44523</v>
      </c>
      <c r="XC1" s="1">
        <v>44524</v>
      </c>
      <c r="XD1" s="1">
        <v>44525</v>
      </c>
      <c r="XE1" s="1">
        <v>44526</v>
      </c>
      <c r="XF1" s="1">
        <v>44527</v>
      </c>
      <c r="XG1" s="1">
        <v>44528</v>
      </c>
      <c r="XH1" s="1">
        <v>44529</v>
      </c>
      <c r="XI1" s="1">
        <v>44530</v>
      </c>
      <c r="XJ1" s="1">
        <v>44531</v>
      </c>
      <c r="XK1" s="1">
        <v>44532</v>
      </c>
      <c r="XL1" s="1">
        <v>44533</v>
      </c>
      <c r="XM1" s="1">
        <v>44534</v>
      </c>
      <c r="XN1" s="1">
        <v>44535</v>
      </c>
      <c r="XO1" s="1">
        <v>44536</v>
      </c>
      <c r="XP1" s="1">
        <v>44537</v>
      </c>
      <c r="XQ1" s="1">
        <v>44538</v>
      </c>
      <c r="XR1" s="1">
        <v>44539</v>
      </c>
    </row>
    <row r="2" spans="1:642" x14ac:dyDescent="0.2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  <c r="WC2" s="104" t="s">
        <v>679</v>
      </c>
      <c r="WD2" s="104" t="s">
        <v>680</v>
      </c>
      <c r="WE2" s="104" t="s">
        <v>681</v>
      </c>
      <c r="WF2" s="104" t="s">
        <v>682</v>
      </c>
      <c r="WG2" s="104" t="s">
        <v>683</v>
      </c>
      <c r="WH2" s="104" t="s">
        <v>684</v>
      </c>
      <c r="WI2" s="104" t="s">
        <v>685</v>
      </c>
      <c r="WJ2" s="104" t="s">
        <v>686</v>
      </c>
      <c r="WK2" s="104" t="s">
        <v>687</v>
      </c>
      <c r="WL2" s="104" t="s">
        <v>688</v>
      </c>
      <c r="WM2" s="104" t="s">
        <v>689</v>
      </c>
      <c r="WN2" s="104" t="s">
        <v>690</v>
      </c>
      <c r="WO2" s="104" t="s">
        <v>691</v>
      </c>
      <c r="WP2" s="104" t="s">
        <v>692</v>
      </c>
      <c r="WQ2" s="104" t="s">
        <v>693</v>
      </c>
      <c r="WR2" s="104" t="s">
        <v>694</v>
      </c>
      <c r="WS2" s="104" t="s">
        <v>695</v>
      </c>
      <c r="WT2" s="104" t="s">
        <v>696</v>
      </c>
      <c r="WU2" s="104" t="s">
        <v>697</v>
      </c>
      <c r="WV2" s="104" t="s">
        <v>698</v>
      </c>
      <c r="WW2" s="104" t="s">
        <v>699</v>
      </c>
      <c r="WX2" s="104" t="s">
        <v>700</v>
      </c>
      <c r="WY2" s="104" t="s">
        <v>701</v>
      </c>
      <c r="WZ2" s="104" t="s">
        <v>702</v>
      </c>
      <c r="XA2" s="104" t="s">
        <v>703</v>
      </c>
      <c r="XB2" s="104" t="s">
        <v>704</v>
      </c>
      <c r="XC2" s="104" t="s">
        <v>705</v>
      </c>
      <c r="XD2" s="104" t="s">
        <v>706</v>
      </c>
      <c r="XE2" s="104" t="s">
        <v>707</v>
      </c>
      <c r="XF2" s="104" t="s">
        <v>708</v>
      </c>
      <c r="XG2" s="104" t="s">
        <v>709</v>
      </c>
      <c r="XH2" s="104" t="s">
        <v>710</v>
      </c>
      <c r="XI2" s="104" t="s">
        <v>711</v>
      </c>
      <c r="XJ2" s="104" t="s">
        <v>712</v>
      </c>
      <c r="XK2" s="104" t="s">
        <v>713</v>
      </c>
      <c r="XL2" s="104" t="s">
        <v>714</v>
      </c>
      <c r="XM2" s="104" t="s">
        <v>715</v>
      </c>
      <c r="XN2" s="104" t="s">
        <v>716</v>
      </c>
      <c r="XO2" s="104" t="s">
        <v>717</v>
      </c>
      <c r="XP2" s="104" t="s">
        <v>718</v>
      </c>
      <c r="XQ2" s="104" t="s">
        <v>719</v>
      </c>
      <c r="XR2" s="104" t="s">
        <v>720</v>
      </c>
    </row>
    <row r="3" spans="1:642" x14ac:dyDescent="0.2">
      <c r="A3" t="s">
        <v>721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  <c r="VV3">
        <v>9048</v>
      </c>
      <c r="VW3">
        <v>9049</v>
      </c>
      <c r="VX3">
        <v>9053</v>
      </c>
      <c r="VY3">
        <v>9053</v>
      </c>
      <c r="VZ3">
        <v>9057</v>
      </c>
      <c r="WA3">
        <v>9060</v>
      </c>
      <c r="WB3">
        <v>9060</v>
      </c>
      <c r="WC3">
        <v>9063</v>
      </c>
      <c r="WD3">
        <v>9064</v>
      </c>
      <c r="WE3">
        <v>9073</v>
      </c>
      <c r="WF3">
        <v>9073</v>
      </c>
      <c r="WG3">
        <v>9076</v>
      </c>
      <c r="WH3">
        <v>9076</v>
      </c>
      <c r="WI3">
        <v>9078</v>
      </c>
      <c r="WJ3">
        <v>9079</v>
      </c>
      <c r="WK3">
        <v>9079</v>
      </c>
      <c r="WL3">
        <v>9080</v>
      </c>
      <c r="WM3">
        <v>9081</v>
      </c>
      <c r="WN3">
        <v>9084</v>
      </c>
      <c r="WO3">
        <v>9084</v>
      </c>
      <c r="WP3">
        <v>9084</v>
      </c>
      <c r="WQ3">
        <v>9084</v>
      </c>
      <c r="WR3">
        <v>9085</v>
      </c>
      <c r="WS3">
        <v>9087</v>
      </c>
      <c r="WT3">
        <v>9088</v>
      </c>
      <c r="WU3">
        <v>9090</v>
      </c>
      <c r="WV3">
        <v>9095</v>
      </c>
      <c r="WW3">
        <v>9097</v>
      </c>
      <c r="WX3">
        <v>9097</v>
      </c>
      <c r="WY3">
        <v>9097</v>
      </c>
      <c r="WZ3">
        <v>9098</v>
      </c>
      <c r="XA3">
        <v>9100</v>
      </c>
      <c r="XB3">
        <v>9100</v>
      </c>
      <c r="XC3">
        <v>9103</v>
      </c>
      <c r="XD3">
        <v>9106</v>
      </c>
      <c r="XE3">
        <v>9108</v>
      </c>
      <c r="XF3">
        <v>9108</v>
      </c>
      <c r="XG3">
        <v>9108</v>
      </c>
      <c r="XH3">
        <v>9110</v>
      </c>
      <c r="XI3">
        <v>9110</v>
      </c>
      <c r="XJ3">
        <v>9117</v>
      </c>
      <c r="XK3">
        <v>9119</v>
      </c>
    </row>
    <row r="4" spans="1:642" x14ac:dyDescent="0.2">
      <c r="A4" t="s">
        <v>722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  <c r="VV4">
        <v>4163</v>
      </c>
      <c r="VW4">
        <v>4163</v>
      </c>
      <c r="VX4">
        <v>4163</v>
      </c>
      <c r="VY4">
        <v>4163</v>
      </c>
      <c r="VZ4">
        <v>4163</v>
      </c>
      <c r="WA4">
        <v>4163</v>
      </c>
      <c r="WB4">
        <v>4163</v>
      </c>
      <c r="WC4">
        <v>4163</v>
      </c>
      <c r="WD4">
        <v>4163</v>
      </c>
      <c r="WE4">
        <v>4163</v>
      </c>
      <c r="WF4">
        <v>4165</v>
      </c>
      <c r="WG4">
        <v>4165</v>
      </c>
      <c r="WH4">
        <v>4166</v>
      </c>
      <c r="WI4">
        <v>4167</v>
      </c>
      <c r="WJ4">
        <v>4168</v>
      </c>
      <c r="WK4">
        <v>4169</v>
      </c>
      <c r="WL4">
        <v>4169</v>
      </c>
      <c r="WM4">
        <v>4170</v>
      </c>
      <c r="WN4">
        <v>4170</v>
      </c>
      <c r="WO4">
        <v>4170</v>
      </c>
      <c r="WP4">
        <v>4171</v>
      </c>
      <c r="WQ4">
        <v>4171</v>
      </c>
      <c r="WR4">
        <v>4171</v>
      </c>
      <c r="WS4">
        <v>4171</v>
      </c>
      <c r="WT4">
        <v>4172</v>
      </c>
      <c r="WU4">
        <v>4173</v>
      </c>
      <c r="WV4">
        <v>4173</v>
      </c>
      <c r="WW4">
        <v>4173</v>
      </c>
      <c r="WX4">
        <v>4174</v>
      </c>
      <c r="WY4">
        <v>4175</v>
      </c>
      <c r="WZ4">
        <v>4176</v>
      </c>
      <c r="XA4">
        <v>4176</v>
      </c>
      <c r="XB4">
        <v>4177</v>
      </c>
      <c r="XC4">
        <v>4178</v>
      </c>
      <c r="XD4">
        <v>4179</v>
      </c>
      <c r="XE4">
        <v>4179</v>
      </c>
      <c r="XF4">
        <v>4179</v>
      </c>
      <c r="XG4">
        <v>4179</v>
      </c>
      <c r="XH4">
        <v>4180</v>
      </c>
      <c r="XI4">
        <v>4182</v>
      </c>
      <c r="XJ4">
        <v>4183</v>
      </c>
      <c r="XK4">
        <v>4183</v>
      </c>
    </row>
    <row r="5" spans="1:642" x14ac:dyDescent="0.2">
      <c r="A5" t="s">
        <v>723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  <c r="VV5">
        <v>25644</v>
      </c>
      <c r="VW5">
        <v>25667</v>
      </c>
      <c r="VX5">
        <v>25683</v>
      </c>
      <c r="VY5">
        <v>25717</v>
      </c>
      <c r="VZ5">
        <v>25736</v>
      </c>
      <c r="WA5">
        <v>25752</v>
      </c>
      <c r="WB5">
        <v>25757</v>
      </c>
      <c r="WC5">
        <v>25765</v>
      </c>
      <c r="WD5">
        <v>25784</v>
      </c>
      <c r="WE5">
        <v>25795</v>
      </c>
      <c r="WF5">
        <v>25802</v>
      </c>
      <c r="WG5">
        <v>25816</v>
      </c>
      <c r="WH5">
        <v>25830</v>
      </c>
      <c r="WI5">
        <v>25839</v>
      </c>
      <c r="WJ5">
        <v>25850</v>
      </c>
      <c r="WK5">
        <v>25859</v>
      </c>
      <c r="WL5">
        <v>25871</v>
      </c>
      <c r="WM5">
        <v>25879</v>
      </c>
      <c r="WN5">
        <v>25896</v>
      </c>
      <c r="WO5">
        <v>25915</v>
      </c>
      <c r="WP5">
        <v>25921</v>
      </c>
      <c r="WQ5">
        <v>25933</v>
      </c>
      <c r="WR5">
        <v>25945</v>
      </c>
      <c r="WS5">
        <v>25964</v>
      </c>
      <c r="WT5">
        <v>25971</v>
      </c>
      <c r="WU5">
        <v>25988</v>
      </c>
      <c r="WV5">
        <v>25999</v>
      </c>
      <c r="WW5">
        <v>26012</v>
      </c>
      <c r="WX5">
        <v>26042</v>
      </c>
      <c r="WY5">
        <v>26049</v>
      </c>
      <c r="WZ5">
        <v>26058</v>
      </c>
      <c r="XA5">
        <v>26070</v>
      </c>
      <c r="XB5">
        <v>26083</v>
      </c>
      <c r="XC5">
        <v>26106</v>
      </c>
      <c r="XD5">
        <v>26118</v>
      </c>
      <c r="XE5">
        <v>26125</v>
      </c>
      <c r="XF5">
        <v>26146</v>
      </c>
      <c r="XG5">
        <v>26156</v>
      </c>
      <c r="XH5">
        <v>26158</v>
      </c>
      <c r="XI5">
        <v>26167</v>
      </c>
      <c r="XJ5">
        <v>26174</v>
      </c>
      <c r="XK5">
        <v>26201</v>
      </c>
    </row>
    <row r="6" spans="1:642" x14ac:dyDescent="0.2">
      <c r="A6" t="s">
        <v>724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  <c r="VV6">
        <v>83786</v>
      </c>
      <c r="VW6">
        <v>83801</v>
      </c>
      <c r="VX6">
        <v>83815</v>
      </c>
      <c r="VY6">
        <v>83824</v>
      </c>
      <c r="VZ6">
        <v>83846</v>
      </c>
      <c r="WA6">
        <v>83871</v>
      </c>
      <c r="WB6">
        <v>83887</v>
      </c>
      <c r="WC6">
        <v>83907</v>
      </c>
      <c r="WD6">
        <v>83923</v>
      </c>
      <c r="WE6">
        <v>83939</v>
      </c>
      <c r="WF6">
        <v>83940</v>
      </c>
      <c r="WG6">
        <v>83952</v>
      </c>
      <c r="WH6">
        <v>83966</v>
      </c>
      <c r="WI6">
        <v>83979</v>
      </c>
      <c r="WJ6">
        <v>83992</v>
      </c>
      <c r="WK6">
        <v>84009</v>
      </c>
      <c r="WL6">
        <v>84018</v>
      </c>
      <c r="WM6">
        <v>84039</v>
      </c>
      <c r="WN6">
        <v>84053</v>
      </c>
      <c r="WO6">
        <v>84069</v>
      </c>
      <c r="WP6">
        <v>84081</v>
      </c>
      <c r="WQ6">
        <v>84099</v>
      </c>
      <c r="WR6">
        <v>84117</v>
      </c>
      <c r="WS6">
        <v>84136</v>
      </c>
      <c r="WT6">
        <v>84149</v>
      </c>
      <c r="WU6">
        <v>84159</v>
      </c>
      <c r="WV6">
        <v>84174</v>
      </c>
      <c r="WW6">
        <v>84192</v>
      </c>
      <c r="WX6">
        <v>84199</v>
      </c>
      <c r="WY6">
        <v>84231</v>
      </c>
      <c r="WZ6">
        <v>84245</v>
      </c>
      <c r="XA6">
        <v>84262</v>
      </c>
      <c r="XB6">
        <v>84275</v>
      </c>
      <c r="XC6">
        <v>84299</v>
      </c>
      <c r="XD6">
        <v>84319</v>
      </c>
      <c r="XE6">
        <v>84341</v>
      </c>
      <c r="XF6">
        <v>84366</v>
      </c>
      <c r="XG6">
        <v>84387</v>
      </c>
      <c r="XH6">
        <v>84396</v>
      </c>
      <c r="XI6">
        <v>84408</v>
      </c>
      <c r="XJ6">
        <v>84440</v>
      </c>
      <c r="XK6">
        <v>84524</v>
      </c>
    </row>
    <row r="7" spans="1:642" x14ac:dyDescent="0.2">
      <c r="A7" t="s">
        <v>725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  <c r="VV7">
        <v>2810</v>
      </c>
      <c r="VW7">
        <v>2810</v>
      </c>
      <c r="VX7">
        <v>2810</v>
      </c>
      <c r="VY7">
        <v>2810</v>
      </c>
      <c r="VZ7">
        <v>2810</v>
      </c>
      <c r="WA7">
        <v>2810</v>
      </c>
      <c r="WB7">
        <v>2710</v>
      </c>
      <c r="WC7">
        <v>2810</v>
      </c>
      <c r="WD7">
        <v>2810</v>
      </c>
      <c r="WE7">
        <v>2810</v>
      </c>
      <c r="WF7">
        <v>2810</v>
      </c>
      <c r="WG7">
        <v>2810</v>
      </c>
      <c r="WH7">
        <v>2810</v>
      </c>
      <c r="WI7">
        <v>2810</v>
      </c>
      <c r="WJ7">
        <v>2810</v>
      </c>
      <c r="WK7">
        <v>2810</v>
      </c>
      <c r="WL7">
        <v>2810</v>
      </c>
      <c r="WM7">
        <v>2810</v>
      </c>
      <c r="WN7">
        <v>2810</v>
      </c>
      <c r="WO7">
        <v>2810</v>
      </c>
      <c r="WP7">
        <v>2810</v>
      </c>
      <c r="WQ7">
        <v>2810</v>
      </c>
      <c r="WR7">
        <v>2810</v>
      </c>
      <c r="WS7">
        <v>2810</v>
      </c>
      <c r="WT7">
        <v>2810</v>
      </c>
      <c r="WU7">
        <v>2810</v>
      </c>
      <c r="WV7">
        <v>2810</v>
      </c>
      <c r="WW7">
        <v>2810</v>
      </c>
      <c r="WX7">
        <v>2810</v>
      </c>
      <c r="WY7">
        <v>2810</v>
      </c>
      <c r="WZ7">
        <v>2810</v>
      </c>
      <c r="XA7">
        <v>2810</v>
      </c>
      <c r="XB7">
        <v>2810</v>
      </c>
      <c r="XC7">
        <v>2810</v>
      </c>
      <c r="XD7">
        <v>2810</v>
      </c>
      <c r="XE7">
        <v>2810</v>
      </c>
      <c r="XF7">
        <v>2810</v>
      </c>
      <c r="XG7">
        <v>2810</v>
      </c>
      <c r="XH7">
        <v>2810</v>
      </c>
      <c r="XI7">
        <v>2810</v>
      </c>
      <c r="XJ7">
        <v>2810</v>
      </c>
      <c r="XK7">
        <v>2810</v>
      </c>
    </row>
    <row r="8" spans="1:642" x14ac:dyDescent="0.2">
      <c r="A8" t="s">
        <v>726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  <c r="VV8">
        <v>8179</v>
      </c>
      <c r="VW8">
        <v>8182</v>
      </c>
      <c r="VX8">
        <v>8182</v>
      </c>
      <c r="VY8">
        <v>8186</v>
      </c>
      <c r="VZ8">
        <v>8188</v>
      </c>
      <c r="WA8">
        <v>8189</v>
      </c>
      <c r="WB8">
        <v>8194</v>
      </c>
      <c r="WC8">
        <v>8196</v>
      </c>
      <c r="WD8">
        <v>8198</v>
      </c>
      <c r="WE8">
        <v>8199</v>
      </c>
      <c r="WF8">
        <v>8199</v>
      </c>
      <c r="WG8">
        <v>8203</v>
      </c>
      <c r="WH8">
        <v>8204</v>
      </c>
      <c r="WI8">
        <v>8204</v>
      </c>
      <c r="WJ8">
        <v>8204</v>
      </c>
      <c r="WK8">
        <v>8204</v>
      </c>
      <c r="WL8">
        <v>8204</v>
      </c>
      <c r="WM8">
        <v>8204</v>
      </c>
      <c r="WN8">
        <v>8206</v>
      </c>
      <c r="WO8">
        <v>8206</v>
      </c>
      <c r="WP8">
        <v>8206</v>
      </c>
      <c r="WQ8">
        <v>8208</v>
      </c>
      <c r="WR8">
        <v>8208</v>
      </c>
      <c r="WS8">
        <v>8208</v>
      </c>
      <c r="WT8">
        <v>8208</v>
      </c>
      <c r="WU8">
        <v>8208</v>
      </c>
      <c r="WV8">
        <v>8208</v>
      </c>
      <c r="WW8">
        <v>8209</v>
      </c>
      <c r="WX8">
        <v>8210</v>
      </c>
      <c r="WY8">
        <v>8210</v>
      </c>
      <c r="WZ8">
        <v>8210</v>
      </c>
      <c r="XA8">
        <v>8211</v>
      </c>
      <c r="XB8">
        <v>8211</v>
      </c>
      <c r="XC8">
        <v>8212</v>
      </c>
      <c r="XD8">
        <v>8212</v>
      </c>
      <c r="XE8">
        <v>8214</v>
      </c>
      <c r="XF8">
        <v>8214</v>
      </c>
      <c r="XG8">
        <v>8214</v>
      </c>
      <c r="XH8">
        <v>8214</v>
      </c>
      <c r="XI8">
        <v>8215</v>
      </c>
      <c r="XJ8">
        <v>8215</v>
      </c>
      <c r="XK8">
        <v>8216</v>
      </c>
    </row>
    <row r="9" spans="1:642" x14ac:dyDescent="0.2">
      <c r="A9" t="s">
        <v>727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  <c r="VV9">
        <v>202360</v>
      </c>
      <c r="VW9">
        <v>202399</v>
      </c>
      <c r="VX9">
        <v>202447</v>
      </c>
      <c r="VY9">
        <v>202487</v>
      </c>
      <c r="VZ9">
        <v>202570</v>
      </c>
      <c r="WA9">
        <v>202639</v>
      </c>
      <c r="WB9">
        <v>202693</v>
      </c>
      <c r="WC9">
        <v>202785</v>
      </c>
      <c r="WD9">
        <v>202837</v>
      </c>
      <c r="WE9">
        <v>202877</v>
      </c>
      <c r="WF9">
        <v>202906</v>
      </c>
      <c r="WG9">
        <v>202952</v>
      </c>
      <c r="WH9">
        <v>202996</v>
      </c>
      <c r="WI9">
        <v>203032</v>
      </c>
      <c r="WJ9">
        <v>203059</v>
      </c>
      <c r="WK9">
        <v>203096</v>
      </c>
      <c r="WL9">
        <v>203127</v>
      </c>
      <c r="WM9">
        <v>203166</v>
      </c>
      <c r="WN9">
        <v>203228</v>
      </c>
      <c r="WO9">
        <v>203291</v>
      </c>
      <c r="WP9">
        <v>203327</v>
      </c>
      <c r="WQ9">
        <v>203396</v>
      </c>
      <c r="WR9">
        <v>203500</v>
      </c>
      <c r="WS9">
        <v>203547</v>
      </c>
      <c r="WT9">
        <v>203579</v>
      </c>
      <c r="WU9">
        <v>203649</v>
      </c>
      <c r="WV9">
        <v>203759</v>
      </c>
      <c r="WW9">
        <v>203843</v>
      </c>
      <c r="WX9">
        <v>203919</v>
      </c>
      <c r="WY9">
        <v>204030</v>
      </c>
      <c r="WZ9">
        <v>204094</v>
      </c>
      <c r="XA9">
        <v>204138</v>
      </c>
      <c r="XB9">
        <v>204223</v>
      </c>
      <c r="XC9">
        <v>204327</v>
      </c>
      <c r="XD9">
        <v>204461</v>
      </c>
      <c r="XE9">
        <v>204563</v>
      </c>
      <c r="XF9">
        <v>204461</v>
      </c>
      <c r="XG9">
        <v>204727</v>
      </c>
      <c r="XH9">
        <v>204765</v>
      </c>
      <c r="XI9">
        <v>204813</v>
      </c>
      <c r="XJ9">
        <v>204914</v>
      </c>
      <c r="XK9">
        <v>205136</v>
      </c>
    </row>
    <row r="10" spans="1:642" x14ac:dyDescent="0.2">
      <c r="A10" t="s">
        <v>728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  <c r="VV10">
        <v>25832</v>
      </c>
      <c r="VW10">
        <v>25836</v>
      </c>
      <c r="VX10">
        <v>25836</v>
      </c>
      <c r="VY10">
        <v>25842</v>
      </c>
      <c r="VZ10">
        <v>25849</v>
      </c>
      <c r="WA10">
        <v>25850</v>
      </c>
      <c r="WB10">
        <v>25855</v>
      </c>
      <c r="WC10">
        <v>25859</v>
      </c>
      <c r="WD10">
        <v>25861</v>
      </c>
      <c r="WE10">
        <v>25861</v>
      </c>
      <c r="WF10">
        <v>25864</v>
      </c>
      <c r="WG10">
        <v>25866</v>
      </c>
      <c r="WH10">
        <v>25868</v>
      </c>
      <c r="WI10">
        <v>25870</v>
      </c>
      <c r="WJ10">
        <v>25872</v>
      </c>
      <c r="WK10">
        <v>25872</v>
      </c>
      <c r="WL10">
        <v>25877</v>
      </c>
      <c r="WM10">
        <v>25880</v>
      </c>
      <c r="WN10">
        <v>25893</v>
      </c>
      <c r="WO10">
        <v>25908</v>
      </c>
      <c r="WP10">
        <v>25910</v>
      </c>
      <c r="WQ10">
        <v>25925</v>
      </c>
      <c r="WR10">
        <v>25935</v>
      </c>
      <c r="WS10">
        <v>25942</v>
      </c>
      <c r="WT10">
        <v>25947</v>
      </c>
      <c r="WU10">
        <v>25951</v>
      </c>
      <c r="WV10">
        <v>25957</v>
      </c>
      <c r="WW10">
        <v>25965</v>
      </c>
      <c r="WX10">
        <v>25972</v>
      </c>
      <c r="WY10">
        <v>25982</v>
      </c>
      <c r="WZ10">
        <v>25984</v>
      </c>
      <c r="XA10">
        <v>25998</v>
      </c>
      <c r="XB10">
        <v>26004</v>
      </c>
      <c r="XC10">
        <v>26011</v>
      </c>
      <c r="XD10">
        <v>26018</v>
      </c>
      <c r="XE10">
        <v>26021</v>
      </c>
      <c r="XF10">
        <v>26028</v>
      </c>
      <c r="XG10">
        <v>26041</v>
      </c>
      <c r="XH10">
        <v>26041</v>
      </c>
      <c r="XI10">
        <v>26049</v>
      </c>
      <c r="XJ10">
        <v>26063</v>
      </c>
      <c r="XK10">
        <v>26089</v>
      </c>
    </row>
    <row r="11" spans="1:642" x14ac:dyDescent="0.2">
      <c r="A11" t="s">
        <v>729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  <c r="VV11">
        <v>13610</v>
      </c>
      <c r="VW11">
        <v>13625</v>
      </c>
      <c r="VX11">
        <v>13636</v>
      </c>
      <c r="VY11">
        <v>13638</v>
      </c>
      <c r="VZ11">
        <v>13649</v>
      </c>
      <c r="WA11">
        <v>13658</v>
      </c>
      <c r="WB11">
        <v>13663</v>
      </c>
      <c r="WC11">
        <v>13674</v>
      </c>
      <c r="WD11">
        <v>13683</v>
      </c>
      <c r="WE11">
        <v>13687</v>
      </c>
      <c r="WF11">
        <v>13695</v>
      </c>
      <c r="WG11">
        <v>13700</v>
      </c>
      <c r="WH11">
        <v>13708</v>
      </c>
      <c r="WI11">
        <v>13709</v>
      </c>
      <c r="WJ11">
        <v>13712</v>
      </c>
      <c r="WK11">
        <v>13719</v>
      </c>
      <c r="WL11">
        <v>13724</v>
      </c>
      <c r="WM11">
        <v>13725</v>
      </c>
      <c r="WN11">
        <v>13733</v>
      </c>
      <c r="WO11">
        <v>13741</v>
      </c>
      <c r="WP11">
        <v>13745</v>
      </c>
      <c r="WQ11">
        <v>13757</v>
      </c>
      <c r="WR11">
        <v>13763</v>
      </c>
      <c r="WS11">
        <v>13772</v>
      </c>
      <c r="WT11">
        <v>13774</v>
      </c>
      <c r="WU11">
        <v>13772</v>
      </c>
      <c r="WV11">
        <v>13798</v>
      </c>
      <c r="WW11">
        <v>13809</v>
      </c>
      <c r="WX11">
        <v>13822</v>
      </c>
      <c r="WY11">
        <v>13835</v>
      </c>
      <c r="WZ11">
        <v>13853</v>
      </c>
      <c r="XA11">
        <v>13858</v>
      </c>
      <c r="XB11">
        <v>13886</v>
      </c>
      <c r="XC11">
        <v>13906</v>
      </c>
      <c r="XD11">
        <v>13933</v>
      </c>
      <c r="XE11">
        <v>13952</v>
      </c>
      <c r="XF11">
        <v>13985</v>
      </c>
      <c r="XG11">
        <v>14008</v>
      </c>
      <c r="XH11">
        <v>14016</v>
      </c>
      <c r="XI11">
        <v>14028</v>
      </c>
      <c r="XJ11">
        <v>14047</v>
      </c>
      <c r="XK11">
        <v>14089</v>
      </c>
    </row>
    <row r="12" spans="1:642" x14ac:dyDescent="0.2">
      <c r="A12" t="s">
        <v>730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  <c r="VV12">
        <v>8684</v>
      </c>
      <c r="VW12">
        <v>8684</v>
      </c>
      <c r="VX12">
        <v>8686</v>
      </c>
      <c r="VY12">
        <v>8693</v>
      </c>
      <c r="VZ12">
        <v>8697</v>
      </c>
      <c r="WA12">
        <v>8700</v>
      </c>
      <c r="WB12">
        <v>8704</v>
      </c>
      <c r="WC12">
        <v>8710</v>
      </c>
      <c r="WD12">
        <v>8710</v>
      </c>
      <c r="WE12">
        <v>8711</v>
      </c>
      <c r="WF12">
        <v>8711</v>
      </c>
      <c r="WG12">
        <v>8713</v>
      </c>
      <c r="WH12">
        <v>8713</v>
      </c>
      <c r="WI12">
        <v>8716</v>
      </c>
      <c r="WJ12">
        <v>8717</v>
      </c>
      <c r="WK12">
        <v>8719</v>
      </c>
      <c r="WL12">
        <v>8723</v>
      </c>
      <c r="WM12">
        <v>8730</v>
      </c>
      <c r="WN12">
        <v>8751</v>
      </c>
      <c r="WO12">
        <v>8764</v>
      </c>
      <c r="WP12">
        <v>8773</v>
      </c>
      <c r="WQ12">
        <v>8805</v>
      </c>
      <c r="WR12">
        <v>8841</v>
      </c>
      <c r="WS12">
        <v>8864</v>
      </c>
      <c r="WT12">
        <v>8884</v>
      </c>
      <c r="WU12">
        <v>8906</v>
      </c>
      <c r="WV12">
        <v>8944</v>
      </c>
      <c r="WW12">
        <v>8978</v>
      </c>
      <c r="WX12">
        <v>9015</v>
      </c>
      <c r="WY12">
        <v>9047</v>
      </c>
      <c r="WZ12">
        <v>9069</v>
      </c>
      <c r="XA12">
        <v>9081</v>
      </c>
      <c r="XB12">
        <v>9104</v>
      </c>
      <c r="XC12">
        <v>9138</v>
      </c>
      <c r="XD12">
        <v>9156</v>
      </c>
      <c r="XE12">
        <v>9179</v>
      </c>
      <c r="XF12">
        <v>9209</v>
      </c>
      <c r="XG12">
        <v>9242</v>
      </c>
      <c r="XH12">
        <v>9260</v>
      </c>
      <c r="XI12">
        <v>9281</v>
      </c>
      <c r="XJ12">
        <v>9308</v>
      </c>
      <c r="XK12">
        <v>9366</v>
      </c>
    </row>
    <row r="13" spans="1:642" x14ac:dyDescent="0.2">
      <c r="A13" t="s">
        <v>731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  <c r="VV13">
        <v>31077</v>
      </c>
      <c r="VW13">
        <v>31080</v>
      </c>
      <c r="VX13">
        <v>31086</v>
      </c>
      <c r="VY13">
        <v>31090</v>
      </c>
      <c r="VZ13">
        <v>31099</v>
      </c>
      <c r="WA13">
        <v>31104</v>
      </c>
      <c r="WB13">
        <v>31114</v>
      </c>
      <c r="WC13">
        <v>31117</v>
      </c>
      <c r="WD13">
        <v>31120</v>
      </c>
      <c r="WE13">
        <v>31126</v>
      </c>
      <c r="WF13">
        <v>31132</v>
      </c>
      <c r="WG13">
        <v>31138</v>
      </c>
      <c r="WH13">
        <v>31138</v>
      </c>
      <c r="WI13">
        <v>31143</v>
      </c>
      <c r="WJ13">
        <v>31145</v>
      </c>
      <c r="WK13">
        <v>31158</v>
      </c>
      <c r="WL13">
        <v>31162</v>
      </c>
      <c r="WM13">
        <v>31166</v>
      </c>
      <c r="WN13">
        <v>44698</v>
      </c>
      <c r="WO13">
        <v>31186</v>
      </c>
      <c r="WP13">
        <v>31188</v>
      </c>
      <c r="WQ13">
        <v>31203</v>
      </c>
      <c r="WR13">
        <v>31208</v>
      </c>
      <c r="WS13">
        <v>31216</v>
      </c>
      <c r="WT13">
        <v>31221</v>
      </c>
      <c r="WU13">
        <v>31233</v>
      </c>
      <c r="WV13">
        <v>31249</v>
      </c>
      <c r="WW13">
        <v>31253</v>
      </c>
      <c r="WX13">
        <v>31264</v>
      </c>
      <c r="WY13">
        <v>31270</v>
      </c>
      <c r="WZ13">
        <v>31275</v>
      </c>
      <c r="XA13">
        <v>31280</v>
      </c>
      <c r="XB13">
        <v>31290</v>
      </c>
      <c r="XC13">
        <v>31300</v>
      </c>
      <c r="XD13">
        <v>31308</v>
      </c>
      <c r="XE13">
        <v>31318</v>
      </c>
      <c r="XF13">
        <v>31319</v>
      </c>
      <c r="XG13">
        <v>31322</v>
      </c>
      <c r="XH13">
        <v>31328</v>
      </c>
      <c r="XI13">
        <v>31335</v>
      </c>
      <c r="XJ13">
        <v>31353</v>
      </c>
      <c r="XK13">
        <v>31376</v>
      </c>
    </row>
    <row r="14" spans="1:642" x14ac:dyDescent="0.2">
      <c r="A14" t="s">
        <v>732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  <c r="VV14">
        <v>56060</v>
      </c>
      <c r="VW14">
        <v>56107</v>
      </c>
      <c r="VX14">
        <v>56140</v>
      </c>
      <c r="VY14">
        <v>56166</v>
      </c>
      <c r="VZ14">
        <v>56220</v>
      </c>
      <c r="WA14">
        <v>56261</v>
      </c>
      <c r="WB14">
        <v>56297</v>
      </c>
      <c r="WC14">
        <v>56349</v>
      </c>
      <c r="WD14">
        <v>56381</v>
      </c>
      <c r="WE14">
        <v>56423</v>
      </c>
      <c r="WF14">
        <v>56439</v>
      </c>
      <c r="WG14">
        <v>56486</v>
      </c>
      <c r="WH14">
        <v>56530</v>
      </c>
      <c r="WI14">
        <v>56542</v>
      </c>
      <c r="WJ14">
        <v>56575</v>
      </c>
      <c r="WK14">
        <v>56609</v>
      </c>
      <c r="WL14">
        <v>56651</v>
      </c>
      <c r="WM14">
        <v>56672</v>
      </c>
      <c r="WN14">
        <v>56714</v>
      </c>
      <c r="WO14">
        <v>56759</v>
      </c>
      <c r="WP14">
        <v>56786</v>
      </c>
      <c r="WQ14">
        <v>56840</v>
      </c>
      <c r="WR14">
        <v>56870</v>
      </c>
      <c r="WS14">
        <v>56904</v>
      </c>
      <c r="WT14">
        <v>56932</v>
      </c>
      <c r="WU14">
        <v>56913</v>
      </c>
      <c r="WV14">
        <v>57000</v>
      </c>
      <c r="WW14">
        <v>57028</v>
      </c>
      <c r="WX14">
        <v>57053</v>
      </c>
      <c r="WY14">
        <v>57099</v>
      </c>
      <c r="WZ14">
        <v>57125</v>
      </c>
      <c r="XA14">
        <v>57145</v>
      </c>
      <c r="XB14">
        <v>57180</v>
      </c>
      <c r="XC14">
        <v>57221</v>
      </c>
      <c r="XD14">
        <v>57253</v>
      </c>
      <c r="XE14">
        <v>57286</v>
      </c>
      <c r="XF14">
        <v>57301</v>
      </c>
      <c r="XG14">
        <v>57201</v>
      </c>
      <c r="XH14">
        <v>57330</v>
      </c>
      <c r="XI14">
        <v>57344</v>
      </c>
      <c r="XJ14">
        <v>57366</v>
      </c>
      <c r="XK14">
        <v>57434</v>
      </c>
    </row>
    <row r="15" spans="1:642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733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3203"/>
  <sheetViews>
    <sheetView tabSelected="1" topLeftCell="C13181" workbookViewId="0">
      <selection activeCell="C13205" sqref="C13205"/>
    </sheetView>
  </sheetViews>
  <sheetFormatPr defaultColWidth="11.43359375" defaultRowHeight="15" x14ac:dyDescent="0.2"/>
  <cols>
    <col min="2" max="2" width="9.81640625" customWidth="1"/>
    <col min="3" max="3" width="43.5820312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3" t="s">
        <v>1</v>
      </c>
      <c r="C1" s="23" t="s">
        <v>734</v>
      </c>
      <c r="D1" s="23" t="s">
        <v>735</v>
      </c>
      <c r="E1" s="23" t="s">
        <v>736</v>
      </c>
      <c r="F1" s="22"/>
      <c r="G1" s="22"/>
    </row>
    <row r="2" spans="1:7" x14ac:dyDescent="0.2">
      <c r="A2" s="22">
        <v>43997</v>
      </c>
      <c r="B2">
        <v>43997</v>
      </c>
      <c r="C2" t="s">
        <v>737</v>
      </c>
      <c r="D2" s="24">
        <f>VLOOKUP(Pag_Inicio_Corr_mas_casos[[#This Row],[Corregimiento]],Hoja3!$A$2:$D$676,4,0)</f>
        <v>130101</v>
      </c>
      <c r="E2">
        <v>69</v>
      </c>
    </row>
    <row r="3" spans="1:7" x14ac:dyDescent="0.2">
      <c r="A3" s="22">
        <v>43997</v>
      </c>
      <c r="B3">
        <v>43997</v>
      </c>
      <c r="C3" t="s">
        <v>738</v>
      </c>
      <c r="D3" s="24">
        <f>VLOOKUP(Pag_Inicio_Corr_mas_casos[[#This Row],[Corregimiento]],Hoja3!$A$2:$D$676,4,0)</f>
        <v>81002</v>
      </c>
      <c r="E3">
        <v>49</v>
      </c>
    </row>
    <row r="4" spans="1:7" x14ac:dyDescent="0.2">
      <c r="A4" s="22">
        <v>43997</v>
      </c>
      <c r="B4">
        <v>43997</v>
      </c>
      <c r="C4" t="s">
        <v>739</v>
      </c>
      <c r="D4" s="24">
        <f>VLOOKUP(Pag_Inicio_Corr_mas_casos[[#This Row],[Corregimiento]],Hoja3!$A$2:$D$676,4,0)</f>
        <v>130106</v>
      </c>
      <c r="E4">
        <v>41</v>
      </c>
    </row>
    <row r="5" spans="1:7" x14ac:dyDescent="0.2">
      <c r="A5" s="22">
        <v>43997</v>
      </c>
      <c r="B5">
        <v>43997</v>
      </c>
      <c r="C5" t="s">
        <v>740</v>
      </c>
      <c r="D5" s="24">
        <f>VLOOKUP(Pag_Inicio_Corr_mas_casos[[#This Row],[Corregimiento]],Hoja3!$A$2:$D$676,4,0)</f>
        <v>80802</v>
      </c>
      <c r="E5">
        <v>35</v>
      </c>
    </row>
    <row r="6" spans="1:7" x14ac:dyDescent="0.2">
      <c r="A6" s="22">
        <v>43997</v>
      </c>
      <c r="B6">
        <v>43997</v>
      </c>
      <c r="C6" t="s">
        <v>741</v>
      </c>
      <c r="D6" s="24">
        <f>VLOOKUP(Pag_Inicio_Corr_mas_casos[[#This Row],[Corregimiento]],Hoja3!$A$2:$D$676,4,0)</f>
        <v>130102</v>
      </c>
      <c r="E6">
        <v>30</v>
      </c>
    </row>
    <row r="7" spans="1:7" x14ac:dyDescent="0.2">
      <c r="A7" s="22">
        <v>43997</v>
      </c>
      <c r="B7">
        <v>43997</v>
      </c>
      <c r="C7" t="s">
        <v>742</v>
      </c>
      <c r="D7" s="24">
        <f>VLOOKUP(Pag_Inicio_Corr_mas_casos[[#This Row],[Corregimiento]],Hoja3!$A$2:$D$676,4,0)</f>
        <v>80821</v>
      </c>
      <c r="E7">
        <v>21</v>
      </c>
    </row>
    <row r="8" spans="1:7" x14ac:dyDescent="0.2">
      <c r="A8" s="22">
        <v>43997</v>
      </c>
      <c r="B8">
        <v>43997</v>
      </c>
      <c r="C8" t="s">
        <v>743</v>
      </c>
      <c r="D8" s="24">
        <f>VLOOKUP(Pag_Inicio_Corr_mas_casos[[#This Row],[Corregimiento]],Hoja3!$A$2:$D$676,4,0)</f>
        <v>81007</v>
      </c>
      <c r="E8">
        <v>20</v>
      </c>
    </row>
    <row r="9" spans="1:7" x14ac:dyDescent="0.2">
      <c r="A9" s="22">
        <v>43997</v>
      </c>
      <c r="B9">
        <v>43997</v>
      </c>
      <c r="C9" t="s">
        <v>744</v>
      </c>
      <c r="D9" s="24">
        <f>VLOOKUP(Pag_Inicio_Corr_mas_casos[[#This Row],[Corregimiento]],Hoja3!$A$2:$D$676,4,0)</f>
        <v>81008</v>
      </c>
      <c r="E9">
        <v>20</v>
      </c>
    </row>
    <row r="10" spans="1:7" x14ac:dyDescent="0.2">
      <c r="A10" s="22">
        <v>43997</v>
      </c>
      <c r="B10">
        <v>43997</v>
      </c>
      <c r="C10" t="s">
        <v>745</v>
      </c>
      <c r="D10" s="24">
        <f>VLOOKUP(Pag_Inicio_Corr_mas_casos[[#This Row],[Corregimiento]],Hoja3!$A$2:$D$676,4,0)</f>
        <v>80816</v>
      </c>
      <c r="E10">
        <v>19</v>
      </c>
    </row>
    <row r="11" spans="1:7" x14ac:dyDescent="0.2">
      <c r="A11" s="22">
        <v>43997</v>
      </c>
      <c r="B11">
        <v>43997</v>
      </c>
      <c r="C11" t="s">
        <v>746</v>
      </c>
      <c r="D11" s="24">
        <f>VLOOKUP(Pag_Inicio_Corr_mas_casos[[#This Row],[Corregimiento]],Hoja3!$A$2:$D$676,4,0)</f>
        <v>80817</v>
      </c>
      <c r="E11">
        <v>18</v>
      </c>
    </row>
    <row r="12" spans="1:7" x14ac:dyDescent="0.2">
      <c r="A12" s="22">
        <v>43997</v>
      </c>
      <c r="B12">
        <v>43997</v>
      </c>
      <c r="C12" t="s">
        <v>747</v>
      </c>
      <c r="D12" s="24">
        <f>VLOOKUP(Pag_Inicio_Corr_mas_casos[[#This Row],[Corregimiento]],Hoja3!$A$2:$D$676,4,0)</f>
        <v>80822</v>
      </c>
      <c r="E12">
        <v>17</v>
      </c>
    </row>
    <row r="13" spans="1:7" x14ac:dyDescent="0.2">
      <c r="A13" s="22">
        <v>43997</v>
      </c>
      <c r="B13">
        <v>43997</v>
      </c>
      <c r="C13" t="s">
        <v>748</v>
      </c>
      <c r="D13" s="24">
        <f>VLOOKUP(Pag_Inicio_Corr_mas_casos[[#This Row],[Corregimiento]],Hoja3!$A$2:$D$676,4,0)</f>
        <v>80823</v>
      </c>
      <c r="E13">
        <v>16</v>
      </c>
    </row>
    <row r="14" spans="1:7" x14ac:dyDescent="0.2">
      <c r="A14" s="22">
        <v>43997</v>
      </c>
      <c r="B14">
        <v>43997</v>
      </c>
      <c r="C14" t="s">
        <v>749</v>
      </c>
      <c r="D14" s="24">
        <f>VLOOKUP(Pag_Inicio_Corr_mas_casos[[#This Row],[Corregimiento]],Hoja3!$A$2:$D$676,4,0)</f>
        <v>81001</v>
      </c>
      <c r="E14">
        <v>14</v>
      </c>
    </row>
    <row r="15" spans="1:7" x14ac:dyDescent="0.2">
      <c r="A15" s="22">
        <v>43997</v>
      </c>
      <c r="B15">
        <v>43997</v>
      </c>
      <c r="C15" t="s">
        <v>750</v>
      </c>
      <c r="D15" s="24">
        <f>VLOOKUP(Pag_Inicio_Corr_mas_casos[[#This Row],[Corregimiento]],Hoja3!$A$2:$D$676,4,0)</f>
        <v>80819</v>
      </c>
      <c r="E15">
        <v>14</v>
      </c>
    </row>
    <row r="16" spans="1:7" x14ac:dyDescent="0.2">
      <c r="A16" s="22">
        <v>43997</v>
      </c>
      <c r="B16">
        <v>43997</v>
      </c>
      <c r="C16" t="s">
        <v>751</v>
      </c>
      <c r="D16" s="24">
        <f>VLOOKUP(Pag_Inicio_Corr_mas_casos[[#This Row],[Corregimiento]],Hoja3!$A$2:$D$676,4,0)</f>
        <v>130107</v>
      </c>
      <c r="E16">
        <v>14</v>
      </c>
    </row>
    <row r="17" spans="1:5" x14ac:dyDescent="0.2">
      <c r="A17" s="22">
        <v>43997</v>
      </c>
      <c r="B17">
        <v>43997</v>
      </c>
      <c r="C17" t="s">
        <v>752</v>
      </c>
      <c r="D17" s="24">
        <f>VLOOKUP(Pag_Inicio_Corr_mas_casos[[#This Row],[Corregimiento]],Hoja3!$A$2:$D$676,4,0)</f>
        <v>81006</v>
      </c>
      <c r="E17">
        <v>12</v>
      </c>
    </row>
    <row r="18" spans="1:5" x14ac:dyDescent="0.2">
      <c r="A18" s="22">
        <v>43997</v>
      </c>
      <c r="B18">
        <v>43997</v>
      </c>
      <c r="C18" t="s">
        <v>753</v>
      </c>
      <c r="D18" s="24">
        <f>VLOOKUP(Pag_Inicio_Corr_mas_casos[[#This Row],[Corregimiento]],Hoja3!$A$2:$D$676,4,0)</f>
        <v>80812</v>
      </c>
      <c r="E18">
        <v>12</v>
      </c>
    </row>
    <row r="19" spans="1:5" x14ac:dyDescent="0.2">
      <c r="A19" s="22">
        <v>43997</v>
      </c>
      <c r="B19">
        <v>43997</v>
      </c>
      <c r="C19" t="s">
        <v>754</v>
      </c>
      <c r="D19" s="24">
        <f>VLOOKUP(Pag_Inicio_Corr_mas_casos[[#This Row],[Corregimiento]],Hoja3!$A$2:$D$676,4,0)</f>
        <v>130702</v>
      </c>
      <c r="E19">
        <v>12</v>
      </c>
    </row>
    <row r="20" spans="1:5" x14ac:dyDescent="0.2">
      <c r="A20" s="22">
        <v>43997</v>
      </c>
      <c r="B20">
        <v>43997</v>
      </c>
      <c r="C20" t="s">
        <v>755</v>
      </c>
      <c r="D20" s="24">
        <f>VLOOKUP(Pag_Inicio_Corr_mas_casos[[#This Row],[Corregimiento]],Hoja3!$A$2:$D$676,4,0)</f>
        <v>40601</v>
      </c>
      <c r="E20">
        <v>12</v>
      </c>
    </row>
    <row r="21" spans="1:5" x14ac:dyDescent="0.2">
      <c r="A21" s="22">
        <v>43997</v>
      </c>
      <c r="B21">
        <v>43997</v>
      </c>
      <c r="C21" t="s">
        <v>756</v>
      </c>
      <c r="D21" s="24">
        <f>VLOOKUP(Pag_Inicio_Corr_mas_casos[[#This Row],[Corregimiento]],Hoja3!$A$2:$D$676,4,0)</f>
        <v>80806</v>
      </c>
      <c r="E21">
        <v>11</v>
      </c>
    </row>
    <row r="22" spans="1:5" x14ac:dyDescent="0.2">
      <c r="A22" s="22">
        <v>43997</v>
      </c>
      <c r="B22">
        <v>43997</v>
      </c>
      <c r="C22" t="s">
        <v>757</v>
      </c>
      <c r="D22" s="24">
        <f>VLOOKUP(Pag_Inicio_Corr_mas_casos[[#This Row],[Corregimiento]],Hoja3!$A$2:$D$676,4,0)</f>
        <v>130108</v>
      </c>
      <c r="E22">
        <v>11</v>
      </c>
    </row>
    <row r="23" spans="1:5" x14ac:dyDescent="0.2">
      <c r="A23" s="22">
        <v>43997</v>
      </c>
      <c r="B23">
        <v>43997</v>
      </c>
      <c r="C23" t="s">
        <v>758</v>
      </c>
      <c r="D23" s="24">
        <f>VLOOKUP(Pag_Inicio_Corr_mas_casos[[#This Row],[Corregimiento]],Hoja3!$A$2:$D$676,4,0)</f>
        <v>80810</v>
      </c>
      <c r="E23">
        <v>10</v>
      </c>
    </row>
    <row r="24" spans="1:5" x14ac:dyDescent="0.2">
      <c r="A24" s="22">
        <v>43997</v>
      </c>
      <c r="B24">
        <v>43997</v>
      </c>
      <c r="C24" t="s">
        <v>759</v>
      </c>
      <c r="D24" s="24">
        <f>VLOOKUP(Pag_Inicio_Corr_mas_casos[[#This Row],[Corregimiento]],Hoja3!$A$2:$D$676,4,0)</f>
        <v>30107</v>
      </c>
      <c r="E24">
        <v>10</v>
      </c>
    </row>
    <row r="25" spans="1:5" x14ac:dyDescent="0.2">
      <c r="A25" s="22">
        <v>43997</v>
      </c>
      <c r="B25">
        <v>43997</v>
      </c>
      <c r="C25" t="s">
        <v>760</v>
      </c>
      <c r="D25" s="24">
        <f>VLOOKUP(Pag_Inicio_Corr_mas_casos[[#This Row],[Corregimiento]],Hoja3!$A$2:$D$676,4,0)</f>
        <v>30113</v>
      </c>
      <c r="E25">
        <v>10</v>
      </c>
    </row>
    <row r="26" spans="1:5" x14ac:dyDescent="0.2">
      <c r="A26" s="22">
        <v>43998</v>
      </c>
      <c r="B26">
        <v>43998</v>
      </c>
      <c r="C26" t="s">
        <v>761</v>
      </c>
      <c r="D26" s="24">
        <f>VLOOKUP(Pag_Inicio_Corr_mas_casos[[#This Row],[Corregimiento]],Hoja3!$A$2:$D$676,4,0)</f>
        <v>10201</v>
      </c>
      <c r="E26">
        <v>33</v>
      </c>
    </row>
    <row r="27" spans="1:5" x14ac:dyDescent="0.2">
      <c r="A27" s="22">
        <v>43998</v>
      </c>
      <c r="B27">
        <v>43998</v>
      </c>
      <c r="C27" t="s">
        <v>762</v>
      </c>
      <c r="D27" s="24">
        <f>VLOOKUP(Pag_Inicio_Corr_mas_casos[[#This Row],[Corregimiento]],Hoja3!$A$2:$D$676,4,0)</f>
        <v>50207</v>
      </c>
      <c r="E27">
        <v>31</v>
      </c>
    </row>
    <row r="28" spans="1:5" x14ac:dyDescent="0.2">
      <c r="A28" s="22">
        <v>43998</v>
      </c>
      <c r="B28">
        <v>43998</v>
      </c>
      <c r="C28" t="s">
        <v>750</v>
      </c>
      <c r="D28" s="24">
        <f>VLOOKUP(Pag_Inicio_Corr_mas_casos[[#This Row],[Corregimiento]],Hoja3!$A$2:$D$676,4,0)</f>
        <v>80819</v>
      </c>
      <c r="E28">
        <v>23</v>
      </c>
    </row>
    <row r="29" spans="1:5" x14ac:dyDescent="0.2">
      <c r="A29" s="22">
        <v>43998</v>
      </c>
      <c r="B29">
        <v>43998</v>
      </c>
      <c r="C29" t="s">
        <v>763</v>
      </c>
      <c r="D29" s="24">
        <f>VLOOKUP(Pag_Inicio_Corr_mas_casos[[#This Row],[Corregimiento]],Hoja3!$A$2:$D$676,4,0)</f>
        <v>80813</v>
      </c>
      <c r="E29">
        <v>21</v>
      </c>
    </row>
    <row r="30" spans="1:5" x14ac:dyDescent="0.2">
      <c r="A30" s="22">
        <v>43998</v>
      </c>
      <c r="B30">
        <v>43998</v>
      </c>
      <c r="C30" t="s">
        <v>764</v>
      </c>
      <c r="D30" s="24">
        <f>VLOOKUP(Pag_Inicio_Corr_mas_casos[[#This Row],[Corregimiento]],Hoja3!$A$2:$D$676,4,0)</f>
        <v>120605</v>
      </c>
      <c r="E30">
        <v>20</v>
      </c>
    </row>
    <row r="31" spans="1:5" x14ac:dyDescent="0.2">
      <c r="A31" s="22">
        <v>43998</v>
      </c>
      <c r="B31">
        <v>43998</v>
      </c>
      <c r="C31" t="s">
        <v>737</v>
      </c>
      <c r="D31" s="24">
        <f>VLOOKUP(Pag_Inicio_Corr_mas_casos[[#This Row],[Corregimiento]],Hoja3!$A$2:$D$676,4,0)</f>
        <v>130101</v>
      </c>
      <c r="E31">
        <v>16</v>
      </c>
    </row>
    <row r="32" spans="1:5" x14ac:dyDescent="0.2">
      <c r="A32" s="22">
        <v>43998</v>
      </c>
      <c r="B32">
        <v>43998</v>
      </c>
      <c r="C32" t="s">
        <v>743</v>
      </c>
      <c r="D32" s="24">
        <f>VLOOKUP(Pag_Inicio_Corr_mas_casos[[#This Row],[Corregimiento]],Hoja3!$A$2:$D$676,4,0)</f>
        <v>81007</v>
      </c>
      <c r="E32">
        <v>16</v>
      </c>
    </row>
    <row r="33" spans="1:5" x14ac:dyDescent="0.2">
      <c r="A33" s="22">
        <v>43998</v>
      </c>
      <c r="B33">
        <v>43998</v>
      </c>
      <c r="C33" t="s">
        <v>742</v>
      </c>
      <c r="D33" s="24">
        <f>VLOOKUP(Pag_Inicio_Corr_mas_casos[[#This Row],[Corregimiento]],Hoja3!$A$2:$D$676,4,0)</f>
        <v>80821</v>
      </c>
      <c r="E33">
        <v>15</v>
      </c>
    </row>
    <row r="34" spans="1:5" x14ac:dyDescent="0.2">
      <c r="A34" s="22">
        <v>43998</v>
      </c>
      <c r="B34">
        <v>43998</v>
      </c>
      <c r="C34" t="s">
        <v>765</v>
      </c>
      <c r="D34" s="24">
        <f>VLOOKUP(Pag_Inicio_Corr_mas_casos[[#This Row],[Corregimiento]],Hoja3!$A$2:$D$676,4,0)</f>
        <v>80501</v>
      </c>
      <c r="E34">
        <v>15</v>
      </c>
    </row>
    <row r="35" spans="1:5" x14ac:dyDescent="0.2">
      <c r="A35" s="22">
        <v>43998</v>
      </c>
      <c r="B35">
        <v>43998</v>
      </c>
      <c r="C35" t="s">
        <v>744</v>
      </c>
      <c r="D35" s="24">
        <f>VLOOKUP(Pag_Inicio_Corr_mas_casos[[#This Row],[Corregimiento]],Hoja3!$A$2:$D$676,4,0)</f>
        <v>81008</v>
      </c>
      <c r="E35">
        <v>14</v>
      </c>
    </row>
    <row r="36" spans="1:5" x14ac:dyDescent="0.2">
      <c r="A36" s="22">
        <v>43998</v>
      </c>
      <c r="B36">
        <v>43998</v>
      </c>
      <c r="C36" t="s">
        <v>766</v>
      </c>
      <c r="D36" s="24">
        <f>VLOOKUP(Pag_Inicio_Corr_mas_casos[[#This Row],[Corregimiento]],Hoja3!$A$2:$D$676,4,0)</f>
        <v>80808</v>
      </c>
      <c r="E36">
        <v>13</v>
      </c>
    </row>
    <row r="37" spans="1:5" x14ac:dyDescent="0.2">
      <c r="A37" s="22">
        <v>43998</v>
      </c>
      <c r="B37">
        <v>43998</v>
      </c>
      <c r="C37" t="s">
        <v>767</v>
      </c>
      <c r="D37" s="24">
        <f>VLOOKUP(Pag_Inicio_Corr_mas_casos[[#This Row],[Corregimiento]],Hoja3!$A$2:$D$676,4,0)</f>
        <v>80820</v>
      </c>
      <c r="E37">
        <v>12</v>
      </c>
    </row>
    <row r="38" spans="1:5" x14ac:dyDescent="0.2">
      <c r="A38" s="22">
        <v>43998</v>
      </c>
      <c r="B38">
        <v>43998</v>
      </c>
      <c r="C38" t="s">
        <v>756</v>
      </c>
      <c r="D38" s="24">
        <f>VLOOKUP(Pag_Inicio_Corr_mas_casos[[#This Row],[Corregimiento]],Hoja3!$A$2:$D$676,4,0)</f>
        <v>80806</v>
      </c>
      <c r="E38">
        <v>11</v>
      </c>
    </row>
    <row r="39" spans="1:5" x14ac:dyDescent="0.2">
      <c r="A39" s="22">
        <v>43998</v>
      </c>
      <c r="B39">
        <v>43998</v>
      </c>
      <c r="C39" t="s">
        <v>768</v>
      </c>
      <c r="D39" s="24">
        <f>VLOOKUP(Pag_Inicio_Corr_mas_casos[[#This Row],[Corregimiento]],Hoja3!$A$2:$D$676,4,0)</f>
        <v>80815</v>
      </c>
      <c r="E39">
        <v>11</v>
      </c>
    </row>
    <row r="40" spans="1:5" x14ac:dyDescent="0.2">
      <c r="A40" s="22">
        <v>43998</v>
      </c>
      <c r="B40">
        <v>43998</v>
      </c>
      <c r="C40" t="s">
        <v>769</v>
      </c>
      <c r="D40" s="24">
        <f>VLOOKUP(Pag_Inicio_Corr_mas_casos[[#This Row],[Corregimiento]],Hoja3!$A$2:$D$676,4,0)</f>
        <v>110102</v>
      </c>
      <c r="E40">
        <v>11</v>
      </c>
    </row>
    <row r="41" spans="1:5" x14ac:dyDescent="0.2">
      <c r="A41" s="22">
        <v>43998</v>
      </c>
      <c r="B41">
        <v>43998</v>
      </c>
      <c r="C41" t="s">
        <v>740</v>
      </c>
      <c r="D41" s="24">
        <f>VLOOKUP(Pag_Inicio_Corr_mas_casos[[#This Row],[Corregimiento]],Hoja3!$A$2:$D$676,4,0)</f>
        <v>80802</v>
      </c>
      <c r="E41">
        <v>10</v>
      </c>
    </row>
    <row r="42" spans="1:5" x14ac:dyDescent="0.2">
      <c r="A42" s="22">
        <v>43998</v>
      </c>
      <c r="B42">
        <v>43998</v>
      </c>
      <c r="C42" t="s">
        <v>748</v>
      </c>
      <c r="D42" s="24">
        <f>VLOOKUP(Pag_Inicio_Corr_mas_casos[[#This Row],[Corregimiento]],Hoja3!$A$2:$D$676,4,0)</f>
        <v>80823</v>
      </c>
      <c r="E42">
        <v>10</v>
      </c>
    </row>
    <row r="43" spans="1:5" x14ac:dyDescent="0.2">
      <c r="A43" s="22">
        <v>43998</v>
      </c>
      <c r="B43">
        <v>43998</v>
      </c>
      <c r="C43" t="s">
        <v>746</v>
      </c>
      <c r="D43" s="24">
        <f>VLOOKUP(Pag_Inicio_Corr_mas_casos[[#This Row],[Corregimiento]],Hoja3!$A$2:$D$676,4,0)</f>
        <v>80817</v>
      </c>
      <c r="E43">
        <v>10</v>
      </c>
    </row>
    <row r="44" spans="1:5" x14ac:dyDescent="0.2">
      <c r="A44" s="22">
        <v>43998</v>
      </c>
      <c r="B44">
        <v>43998</v>
      </c>
      <c r="C44" t="s">
        <v>770</v>
      </c>
      <c r="D44" s="24">
        <f>VLOOKUP(Pag_Inicio_Corr_mas_casos[[#This Row],[Corregimiento]],Hoja3!$A$2:$D$676,4,0)</f>
        <v>80811</v>
      </c>
      <c r="E44">
        <v>10</v>
      </c>
    </row>
    <row r="45" spans="1:5" x14ac:dyDescent="0.2">
      <c r="A45" s="22">
        <v>43999</v>
      </c>
      <c r="B45">
        <v>43999</v>
      </c>
      <c r="C45" t="s">
        <v>737</v>
      </c>
      <c r="D45" s="24">
        <f>VLOOKUP(Pag_Inicio_Corr_mas_casos[[#This Row],[Corregimiento]],Hoja3!$A$2:$D$676,4,0)</f>
        <v>130101</v>
      </c>
      <c r="E45">
        <v>30</v>
      </c>
    </row>
    <row r="46" spans="1:5" x14ac:dyDescent="0.2">
      <c r="A46" s="22">
        <v>43999</v>
      </c>
      <c r="B46">
        <v>43999</v>
      </c>
      <c r="C46" t="s">
        <v>738</v>
      </c>
      <c r="D46" s="24">
        <f>VLOOKUP(Pag_Inicio_Corr_mas_casos[[#This Row],[Corregimiento]],Hoja3!$A$2:$D$676,4,0)</f>
        <v>81002</v>
      </c>
      <c r="E46">
        <v>26</v>
      </c>
    </row>
    <row r="47" spans="1:5" x14ac:dyDescent="0.2">
      <c r="A47" s="22">
        <v>43999</v>
      </c>
      <c r="B47">
        <v>43999</v>
      </c>
      <c r="C47" t="s">
        <v>742</v>
      </c>
      <c r="D47" s="24">
        <f>VLOOKUP(Pag_Inicio_Corr_mas_casos[[#This Row],[Corregimiento]],Hoja3!$A$2:$D$676,4,0)</f>
        <v>80821</v>
      </c>
      <c r="E47">
        <v>24</v>
      </c>
    </row>
    <row r="48" spans="1:5" x14ac:dyDescent="0.2">
      <c r="A48" s="22">
        <v>43999</v>
      </c>
      <c r="B48">
        <v>43999</v>
      </c>
      <c r="C48" t="s">
        <v>740</v>
      </c>
      <c r="D48" s="24">
        <f>VLOOKUP(Pag_Inicio_Corr_mas_casos[[#This Row],[Corregimiento]],Hoja3!$A$2:$D$676,4,0)</f>
        <v>80802</v>
      </c>
      <c r="E48">
        <v>24</v>
      </c>
    </row>
    <row r="49" spans="1:5" x14ac:dyDescent="0.2">
      <c r="A49" s="22">
        <v>43999</v>
      </c>
      <c r="B49">
        <v>43999</v>
      </c>
      <c r="C49" t="s">
        <v>747</v>
      </c>
      <c r="D49" s="24">
        <f>VLOOKUP(Pag_Inicio_Corr_mas_casos[[#This Row],[Corregimiento]],Hoja3!$A$2:$D$676,4,0)</f>
        <v>80822</v>
      </c>
      <c r="E49">
        <v>22</v>
      </c>
    </row>
    <row r="50" spans="1:5" x14ac:dyDescent="0.2">
      <c r="A50" s="22">
        <v>43999</v>
      </c>
      <c r="B50">
        <v>43999</v>
      </c>
      <c r="C50" t="s">
        <v>743</v>
      </c>
      <c r="D50" s="24">
        <f>VLOOKUP(Pag_Inicio_Corr_mas_casos[[#This Row],[Corregimiento]],Hoja3!$A$2:$D$676,4,0)</f>
        <v>81007</v>
      </c>
      <c r="E50">
        <v>18</v>
      </c>
    </row>
    <row r="51" spans="1:5" x14ac:dyDescent="0.2">
      <c r="A51" s="22">
        <v>43999</v>
      </c>
      <c r="B51">
        <v>43999</v>
      </c>
      <c r="C51" t="s">
        <v>746</v>
      </c>
      <c r="D51" s="24">
        <f>VLOOKUP(Pag_Inicio_Corr_mas_casos[[#This Row],[Corregimiento]],Hoja3!$A$2:$D$676,4,0)</f>
        <v>80817</v>
      </c>
      <c r="E51">
        <v>17</v>
      </c>
    </row>
    <row r="52" spans="1:5" x14ac:dyDescent="0.2">
      <c r="A52" s="22">
        <v>43999</v>
      </c>
      <c r="B52">
        <v>43999</v>
      </c>
      <c r="C52" t="s">
        <v>771</v>
      </c>
      <c r="D52" s="24">
        <f>VLOOKUP(Pag_Inicio_Corr_mas_casos[[#This Row],[Corregimiento]],Hoja3!$A$2:$D$676,4,0)</f>
        <v>50316</v>
      </c>
      <c r="E52">
        <v>16</v>
      </c>
    </row>
    <row r="53" spans="1:5" x14ac:dyDescent="0.2">
      <c r="A53" s="22">
        <v>43999</v>
      </c>
      <c r="B53">
        <v>43999</v>
      </c>
      <c r="C53" t="s">
        <v>739</v>
      </c>
      <c r="D53" s="24">
        <f>VLOOKUP(Pag_Inicio_Corr_mas_casos[[#This Row],[Corregimiento]],Hoja3!$A$2:$D$676,4,0)</f>
        <v>130106</v>
      </c>
      <c r="E53">
        <v>16</v>
      </c>
    </row>
    <row r="54" spans="1:5" x14ac:dyDescent="0.2">
      <c r="A54" s="22">
        <v>43999</v>
      </c>
      <c r="B54">
        <v>43999</v>
      </c>
      <c r="C54" t="s">
        <v>761</v>
      </c>
      <c r="D54" s="24">
        <f>VLOOKUP(Pag_Inicio_Corr_mas_casos[[#This Row],[Corregimiento]],Hoja3!$A$2:$D$676,4,0)</f>
        <v>10201</v>
      </c>
      <c r="E54">
        <v>14</v>
      </c>
    </row>
    <row r="55" spans="1:5" x14ac:dyDescent="0.2">
      <c r="A55" s="22">
        <v>43999</v>
      </c>
      <c r="B55">
        <v>43999</v>
      </c>
      <c r="C55" t="s">
        <v>772</v>
      </c>
      <c r="D55" s="24">
        <f>VLOOKUP(Pag_Inicio_Corr_mas_casos[[#This Row],[Corregimiento]],Hoja3!$A$2:$D$676,4,0)</f>
        <v>130708</v>
      </c>
      <c r="E55">
        <v>14</v>
      </c>
    </row>
    <row r="56" spans="1:5" x14ac:dyDescent="0.2">
      <c r="A56" s="22">
        <v>43999</v>
      </c>
      <c r="B56">
        <v>43999</v>
      </c>
      <c r="C56" t="s">
        <v>773</v>
      </c>
      <c r="D56" s="24">
        <f>VLOOKUP(Pag_Inicio_Corr_mas_casos[[#This Row],[Corregimiento]],Hoja3!$A$2:$D$676,4,0)</f>
        <v>80826</v>
      </c>
      <c r="E56">
        <v>14</v>
      </c>
    </row>
    <row r="57" spans="1:5" x14ac:dyDescent="0.2">
      <c r="A57" s="22">
        <v>43999</v>
      </c>
      <c r="B57">
        <v>43999</v>
      </c>
      <c r="C57" t="s">
        <v>741</v>
      </c>
      <c r="D57" s="24">
        <f>VLOOKUP(Pag_Inicio_Corr_mas_casos[[#This Row],[Corregimiento]],Hoja3!$A$2:$D$676,4,0)</f>
        <v>130102</v>
      </c>
      <c r="E57">
        <v>13</v>
      </c>
    </row>
    <row r="58" spans="1:5" x14ac:dyDescent="0.2">
      <c r="A58" s="22">
        <v>43999</v>
      </c>
      <c r="B58">
        <v>43999</v>
      </c>
      <c r="C58" t="s">
        <v>753</v>
      </c>
      <c r="D58" s="24">
        <f>VLOOKUP(Pag_Inicio_Corr_mas_casos[[#This Row],[Corregimiento]],Hoja3!$A$2:$D$676,4,0)</f>
        <v>80812</v>
      </c>
      <c r="E58">
        <v>13</v>
      </c>
    </row>
    <row r="59" spans="1:5" x14ac:dyDescent="0.2">
      <c r="A59" s="22">
        <v>43999</v>
      </c>
      <c r="B59">
        <v>43999</v>
      </c>
      <c r="C59" t="s">
        <v>750</v>
      </c>
      <c r="D59" s="24">
        <f>VLOOKUP(Pag_Inicio_Corr_mas_casos[[#This Row],[Corregimiento]],Hoja3!$A$2:$D$676,4,0)</f>
        <v>80819</v>
      </c>
      <c r="E59">
        <v>12</v>
      </c>
    </row>
    <row r="60" spans="1:5" x14ac:dyDescent="0.2">
      <c r="A60" s="22">
        <v>43999</v>
      </c>
      <c r="B60">
        <v>43999</v>
      </c>
      <c r="C60" t="s">
        <v>744</v>
      </c>
      <c r="D60" s="24">
        <f>VLOOKUP(Pag_Inicio_Corr_mas_casos[[#This Row],[Corregimiento]],Hoja3!$A$2:$D$676,4,0)</f>
        <v>81008</v>
      </c>
      <c r="E60">
        <v>11</v>
      </c>
    </row>
    <row r="61" spans="1:5" x14ac:dyDescent="0.2">
      <c r="A61" s="22">
        <v>43999</v>
      </c>
      <c r="B61">
        <v>43999</v>
      </c>
      <c r="C61" t="s">
        <v>763</v>
      </c>
      <c r="D61" s="24">
        <f>VLOOKUP(Pag_Inicio_Corr_mas_casos[[#This Row],[Corregimiento]],Hoja3!$A$2:$D$676,4,0)</f>
        <v>80813</v>
      </c>
      <c r="E61">
        <v>11</v>
      </c>
    </row>
    <row r="62" spans="1:5" x14ac:dyDescent="0.2">
      <c r="A62" s="22">
        <v>43999</v>
      </c>
      <c r="B62">
        <v>43999</v>
      </c>
      <c r="C62" t="s">
        <v>774</v>
      </c>
      <c r="D62" s="24">
        <f>VLOOKUP(Pag_Inicio_Corr_mas_casos[[#This Row],[Corregimiento]],Hoja3!$A$2:$D$676,4,0)</f>
        <v>50208</v>
      </c>
      <c r="E62">
        <v>10</v>
      </c>
    </row>
    <row r="63" spans="1:5" x14ac:dyDescent="0.2">
      <c r="A63" s="22">
        <v>43999</v>
      </c>
      <c r="B63">
        <v>43999</v>
      </c>
      <c r="C63" t="s">
        <v>749</v>
      </c>
      <c r="D63" s="24">
        <f>VLOOKUP(Pag_Inicio_Corr_mas_casos[[#This Row],[Corregimiento]],Hoja3!$A$2:$D$676,4,0)</f>
        <v>81001</v>
      </c>
      <c r="E63">
        <v>10</v>
      </c>
    </row>
    <row r="64" spans="1:5" x14ac:dyDescent="0.2">
      <c r="A64" s="22">
        <v>43999</v>
      </c>
      <c r="B64">
        <v>43999</v>
      </c>
      <c r="C64" t="s">
        <v>752</v>
      </c>
      <c r="D64" s="24">
        <f>VLOOKUP(Pag_Inicio_Corr_mas_casos[[#This Row],[Corregimiento]],Hoja3!$A$2:$D$676,4,0)</f>
        <v>81006</v>
      </c>
      <c r="E64">
        <v>10</v>
      </c>
    </row>
    <row r="65" spans="1:5" x14ac:dyDescent="0.2">
      <c r="A65" s="22">
        <v>43999</v>
      </c>
      <c r="B65">
        <v>43999</v>
      </c>
      <c r="C65" t="s">
        <v>775</v>
      </c>
      <c r="D65" s="24">
        <f>VLOOKUP(Pag_Inicio_Corr_mas_casos[[#This Row],[Corregimiento]],Hoja3!$A$2:$D$676,4,0)</f>
        <v>80803</v>
      </c>
      <c r="E65">
        <v>10</v>
      </c>
    </row>
    <row r="66" spans="1:5" x14ac:dyDescent="0.2">
      <c r="A66" s="22">
        <v>44000</v>
      </c>
      <c r="B66">
        <v>44000</v>
      </c>
      <c r="C66" t="s">
        <v>746</v>
      </c>
      <c r="D66" s="24">
        <f>VLOOKUP(Pag_Inicio_Corr_mas_casos[[#This Row],[Corregimiento]],Hoja3!$A$2:$D$676,4,0)</f>
        <v>80817</v>
      </c>
      <c r="E66">
        <v>44</v>
      </c>
    </row>
    <row r="67" spans="1:5" x14ac:dyDescent="0.2">
      <c r="A67" s="22">
        <v>44000</v>
      </c>
      <c r="B67">
        <v>44000</v>
      </c>
      <c r="C67" t="s">
        <v>742</v>
      </c>
      <c r="D67" s="24">
        <f>VLOOKUP(Pag_Inicio_Corr_mas_casos[[#This Row],[Corregimiento]],Hoja3!$A$2:$D$676,4,0)</f>
        <v>80821</v>
      </c>
      <c r="E67">
        <v>37</v>
      </c>
    </row>
    <row r="68" spans="1:5" x14ac:dyDescent="0.2">
      <c r="A68" s="22">
        <v>44000</v>
      </c>
      <c r="B68">
        <v>44000</v>
      </c>
      <c r="C68" t="s">
        <v>763</v>
      </c>
      <c r="D68" s="24">
        <f>VLOOKUP(Pag_Inicio_Corr_mas_casos[[#This Row],[Corregimiento]],Hoja3!$A$2:$D$676,4,0)</f>
        <v>80813</v>
      </c>
      <c r="E68">
        <v>29</v>
      </c>
    </row>
    <row r="69" spans="1:5" x14ac:dyDescent="0.2">
      <c r="A69" s="22">
        <v>44000</v>
      </c>
      <c r="B69">
        <v>44000</v>
      </c>
      <c r="C69" t="s">
        <v>750</v>
      </c>
      <c r="D69" s="24">
        <f>VLOOKUP(Pag_Inicio_Corr_mas_casos[[#This Row],[Corregimiento]],Hoja3!$A$2:$D$676,4,0)</f>
        <v>80819</v>
      </c>
      <c r="E69">
        <v>27</v>
      </c>
    </row>
    <row r="70" spans="1:5" x14ac:dyDescent="0.2">
      <c r="A70" s="22">
        <v>44000</v>
      </c>
      <c r="B70">
        <v>44000</v>
      </c>
      <c r="C70" t="s">
        <v>737</v>
      </c>
      <c r="D70" s="24">
        <f>VLOOKUP(Pag_Inicio_Corr_mas_casos[[#This Row],[Corregimiento]],Hoja3!$A$2:$D$676,4,0)</f>
        <v>130101</v>
      </c>
      <c r="E70">
        <v>25</v>
      </c>
    </row>
    <row r="71" spans="1:5" x14ac:dyDescent="0.2">
      <c r="A71" s="22">
        <v>44000</v>
      </c>
      <c r="B71">
        <v>44000</v>
      </c>
      <c r="C71" t="s">
        <v>740</v>
      </c>
      <c r="D71" s="24">
        <f>VLOOKUP(Pag_Inicio_Corr_mas_casos[[#This Row],[Corregimiento]],Hoja3!$A$2:$D$676,4,0)</f>
        <v>80802</v>
      </c>
      <c r="E71">
        <v>22</v>
      </c>
    </row>
    <row r="72" spans="1:5" x14ac:dyDescent="0.2">
      <c r="A72" s="22">
        <v>44000</v>
      </c>
      <c r="B72">
        <v>44000</v>
      </c>
      <c r="C72" t="s">
        <v>739</v>
      </c>
      <c r="D72" s="24">
        <f>VLOOKUP(Pag_Inicio_Corr_mas_casos[[#This Row],[Corregimiento]],Hoja3!$A$2:$D$676,4,0)</f>
        <v>130106</v>
      </c>
      <c r="E72">
        <v>21</v>
      </c>
    </row>
    <row r="73" spans="1:5" x14ac:dyDescent="0.2">
      <c r="A73" s="22">
        <v>44000</v>
      </c>
      <c r="B73">
        <v>44000</v>
      </c>
      <c r="C73" t="s">
        <v>767</v>
      </c>
      <c r="D73" s="24">
        <f>VLOOKUP(Pag_Inicio_Corr_mas_casos[[#This Row],[Corregimiento]],Hoja3!$A$2:$D$676,4,0)</f>
        <v>80820</v>
      </c>
      <c r="E73">
        <v>18</v>
      </c>
    </row>
    <row r="74" spans="1:5" x14ac:dyDescent="0.2">
      <c r="A74" s="22">
        <v>44000</v>
      </c>
      <c r="B74">
        <v>44000</v>
      </c>
      <c r="C74" t="s">
        <v>743</v>
      </c>
      <c r="D74" s="24">
        <f>VLOOKUP(Pag_Inicio_Corr_mas_casos[[#This Row],[Corregimiento]],Hoja3!$A$2:$D$676,4,0)</f>
        <v>81007</v>
      </c>
      <c r="E74">
        <v>18</v>
      </c>
    </row>
    <row r="75" spans="1:5" x14ac:dyDescent="0.2">
      <c r="A75" s="22">
        <v>44000</v>
      </c>
      <c r="B75">
        <v>44000</v>
      </c>
      <c r="C75" t="s">
        <v>748</v>
      </c>
      <c r="D75" s="24">
        <f>VLOOKUP(Pag_Inicio_Corr_mas_casos[[#This Row],[Corregimiento]],Hoja3!$A$2:$D$676,4,0)</f>
        <v>80823</v>
      </c>
      <c r="E75">
        <v>17</v>
      </c>
    </row>
    <row r="76" spans="1:5" x14ac:dyDescent="0.2">
      <c r="A76" s="22">
        <v>44000</v>
      </c>
      <c r="B76">
        <v>44000</v>
      </c>
      <c r="C76" t="s">
        <v>747</v>
      </c>
      <c r="D76" s="24">
        <f>VLOOKUP(Pag_Inicio_Corr_mas_casos[[#This Row],[Corregimiento]],Hoja3!$A$2:$D$676,4,0)</f>
        <v>80822</v>
      </c>
      <c r="E76">
        <v>16</v>
      </c>
    </row>
    <row r="77" spans="1:5" x14ac:dyDescent="0.2">
      <c r="A77" s="22">
        <v>44000</v>
      </c>
      <c r="B77">
        <v>44000</v>
      </c>
      <c r="C77" t="s">
        <v>738</v>
      </c>
      <c r="D77" s="24">
        <f>VLOOKUP(Pag_Inicio_Corr_mas_casos[[#This Row],[Corregimiento]],Hoja3!$A$2:$D$676,4,0)</f>
        <v>81002</v>
      </c>
      <c r="E77">
        <v>16</v>
      </c>
    </row>
    <row r="78" spans="1:5" x14ac:dyDescent="0.2">
      <c r="A78" s="22">
        <v>44000</v>
      </c>
      <c r="B78">
        <v>44000</v>
      </c>
      <c r="C78" t="s">
        <v>744</v>
      </c>
      <c r="D78" s="24">
        <f>VLOOKUP(Pag_Inicio_Corr_mas_casos[[#This Row],[Corregimiento]],Hoja3!$A$2:$D$676,4,0)</f>
        <v>81008</v>
      </c>
      <c r="E78">
        <v>15</v>
      </c>
    </row>
    <row r="79" spans="1:5" x14ac:dyDescent="0.2">
      <c r="A79" s="22">
        <v>44000</v>
      </c>
      <c r="B79">
        <v>44000</v>
      </c>
      <c r="C79" t="s">
        <v>776</v>
      </c>
      <c r="D79" s="24">
        <f>VLOOKUP(Pag_Inicio_Corr_mas_casos[[#This Row],[Corregimiento]],Hoja3!$A$2:$D$676,4,0)</f>
        <v>130105</v>
      </c>
      <c r="E79">
        <v>15</v>
      </c>
    </row>
    <row r="80" spans="1:5" x14ac:dyDescent="0.2">
      <c r="A80" s="22">
        <v>44000</v>
      </c>
      <c r="B80">
        <v>44000</v>
      </c>
      <c r="C80" t="s">
        <v>762</v>
      </c>
      <c r="D80" s="24">
        <f>VLOOKUP(Pag_Inicio_Corr_mas_casos[[#This Row],[Corregimiento]],Hoja3!$A$2:$D$676,4,0)</f>
        <v>50207</v>
      </c>
      <c r="E80">
        <v>15</v>
      </c>
    </row>
    <row r="81" spans="1:5" x14ac:dyDescent="0.2">
      <c r="A81" s="22">
        <v>44000</v>
      </c>
      <c r="B81">
        <v>44000</v>
      </c>
      <c r="C81" t="s">
        <v>765</v>
      </c>
      <c r="D81" s="24">
        <f>VLOOKUP(Pag_Inicio_Corr_mas_casos[[#This Row],[Corregimiento]],Hoja3!$A$2:$D$676,4,0)</f>
        <v>80501</v>
      </c>
      <c r="E81">
        <v>14</v>
      </c>
    </row>
    <row r="82" spans="1:5" x14ac:dyDescent="0.2">
      <c r="A82" s="22">
        <v>44000</v>
      </c>
      <c r="B82">
        <v>44000</v>
      </c>
      <c r="C82" t="s">
        <v>777</v>
      </c>
      <c r="D82" s="24">
        <f>VLOOKUP(Pag_Inicio_Corr_mas_casos[[#This Row],[Corregimiento]],Hoja3!$A$2:$D$676,4,0)</f>
        <v>20609</v>
      </c>
      <c r="E82">
        <v>13</v>
      </c>
    </row>
    <row r="83" spans="1:5" x14ac:dyDescent="0.2">
      <c r="A83" s="22">
        <v>44000</v>
      </c>
      <c r="B83">
        <v>44000</v>
      </c>
      <c r="C83" t="s">
        <v>752</v>
      </c>
      <c r="D83" s="24">
        <f>VLOOKUP(Pag_Inicio_Corr_mas_casos[[#This Row],[Corregimiento]],Hoja3!$A$2:$D$676,4,0)</f>
        <v>81006</v>
      </c>
      <c r="E83">
        <v>12</v>
      </c>
    </row>
    <row r="84" spans="1:5" x14ac:dyDescent="0.2">
      <c r="A84" s="22">
        <v>44000</v>
      </c>
      <c r="B84">
        <v>44000</v>
      </c>
      <c r="C84" t="s">
        <v>768</v>
      </c>
      <c r="D84" s="24">
        <f>VLOOKUP(Pag_Inicio_Corr_mas_casos[[#This Row],[Corregimiento]],Hoja3!$A$2:$D$676,4,0)</f>
        <v>80815</v>
      </c>
      <c r="E84">
        <v>11</v>
      </c>
    </row>
    <row r="85" spans="1:5" x14ac:dyDescent="0.2">
      <c r="A85" s="22">
        <v>44000</v>
      </c>
      <c r="B85">
        <v>44000</v>
      </c>
      <c r="C85" t="s">
        <v>745</v>
      </c>
      <c r="D85" s="24">
        <f>VLOOKUP(Pag_Inicio_Corr_mas_casos[[#This Row],[Corregimiento]],Hoja3!$A$2:$D$676,4,0)</f>
        <v>80816</v>
      </c>
      <c r="E85">
        <v>11</v>
      </c>
    </row>
    <row r="86" spans="1:5" x14ac:dyDescent="0.2">
      <c r="A86" s="22">
        <v>44000</v>
      </c>
      <c r="B86">
        <v>44000</v>
      </c>
      <c r="C86" t="s">
        <v>778</v>
      </c>
      <c r="D86" s="24">
        <f>VLOOKUP(Pag_Inicio_Corr_mas_casos[[#This Row],[Corregimiento]],Hoja3!$A$2:$D$676,4,0)</f>
        <v>80809</v>
      </c>
      <c r="E86">
        <v>11</v>
      </c>
    </row>
    <row r="87" spans="1:5" x14ac:dyDescent="0.2">
      <c r="A87" s="22">
        <v>44000</v>
      </c>
      <c r="B87">
        <v>44000</v>
      </c>
      <c r="C87" t="s">
        <v>771</v>
      </c>
      <c r="D87" s="24">
        <f>VLOOKUP(Pag_Inicio_Corr_mas_casos[[#This Row],[Corregimiento]],Hoja3!$A$2:$D$676,4,0)</f>
        <v>50316</v>
      </c>
      <c r="E87">
        <v>11</v>
      </c>
    </row>
    <row r="88" spans="1:5" x14ac:dyDescent="0.2">
      <c r="A88" s="22">
        <v>44000</v>
      </c>
      <c r="B88">
        <v>44000</v>
      </c>
      <c r="C88" s="3" t="s">
        <v>779</v>
      </c>
      <c r="D88" s="24">
        <f>VLOOKUP(Pag_Inicio_Corr_mas_casos[[#This Row],[Corregimiento]],Hoja3!$A$2:$D$676,4,0)</f>
        <v>40201</v>
      </c>
      <c r="E88">
        <v>10</v>
      </c>
    </row>
    <row r="89" spans="1:5" x14ac:dyDescent="0.2">
      <c r="A89" s="22">
        <v>44000</v>
      </c>
      <c r="B89">
        <v>44000</v>
      </c>
      <c r="C89" t="s">
        <v>780</v>
      </c>
      <c r="D89" s="24">
        <f>VLOOKUP(Pag_Inicio_Corr_mas_casos[[#This Row],[Corregimiento]],Hoja3!$A$2:$D$676,4,0)</f>
        <v>80805</v>
      </c>
      <c r="E89">
        <v>10</v>
      </c>
    </row>
    <row r="90" spans="1:5" x14ac:dyDescent="0.2">
      <c r="A90" s="22">
        <v>44001</v>
      </c>
      <c r="B90">
        <v>44001</v>
      </c>
      <c r="C90" t="s">
        <v>743</v>
      </c>
      <c r="D90" s="24">
        <f>VLOOKUP(Pag_Inicio_Corr_mas_casos[[#This Row],[Corregimiento]],Hoja3!$A$2:$D$676,4,0)</f>
        <v>81007</v>
      </c>
      <c r="E90">
        <v>57</v>
      </c>
    </row>
    <row r="91" spans="1:5" x14ac:dyDescent="0.2">
      <c r="A91" s="22">
        <v>44001</v>
      </c>
      <c r="B91">
        <v>44001</v>
      </c>
      <c r="C91" t="s">
        <v>753</v>
      </c>
      <c r="D91" s="24">
        <f>VLOOKUP(Pag_Inicio_Corr_mas_casos[[#This Row],[Corregimiento]],Hoja3!$A$2:$D$676,4,0)</f>
        <v>80812</v>
      </c>
      <c r="E91">
        <v>38</v>
      </c>
    </row>
    <row r="92" spans="1:5" x14ac:dyDescent="0.2">
      <c r="A92" s="22">
        <v>44001</v>
      </c>
      <c r="B92">
        <v>44001</v>
      </c>
      <c r="C92" t="s">
        <v>752</v>
      </c>
      <c r="D92" s="24">
        <f>VLOOKUP(Pag_Inicio_Corr_mas_casos[[#This Row],[Corregimiento]],Hoja3!$A$2:$D$676,4,0)</f>
        <v>81006</v>
      </c>
      <c r="E92">
        <v>36</v>
      </c>
    </row>
    <row r="93" spans="1:5" x14ac:dyDescent="0.2">
      <c r="A93" s="22">
        <v>44001</v>
      </c>
      <c r="B93">
        <v>44001</v>
      </c>
      <c r="C93" t="s">
        <v>750</v>
      </c>
      <c r="D93" s="24">
        <f>VLOOKUP(Pag_Inicio_Corr_mas_casos[[#This Row],[Corregimiento]],Hoja3!$A$2:$D$676,4,0)</f>
        <v>80819</v>
      </c>
      <c r="E93">
        <v>35</v>
      </c>
    </row>
    <row r="94" spans="1:5" x14ac:dyDescent="0.2">
      <c r="A94" s="22">
        <v>44001</v>
      </c>
      <c r="B94">
        <v>44001</v>
      </c>
      <c r="C94" t="s">
        <v>738</v>
      </c>
      <c r="D94" s="24">
        <f>VLOOKUP(Pag_Inicio_Corr_mas_casos[[#This Row],[Corregimiento]],Hoja3!$A$2:$D$676,4,0)</f>
        <v>81002</v>
      </c>
      <c r="E94">
        <v>34</v>
      </c>
    </row>
    <row r="95" spans="1:5" x14ac:dyDescent="0.2">
      <c r="A95" s="22">
        <v>44001</v>
      </c>
      <c r="B95">
        <v>44001</v>
      </c>
      <c r="C95" t="s">
        <v>740</v>
      </c>
      <c r="D95" s="24">
        <f>VLOOKUP(Pag_Inicio_Corr_mas_casos[[#This Row],[Corregimiento]],Hoja3!$A$2:$D$676,4,0)</f>
        <v>80802</v>
      </c>
      <c r="E95">
        <v>33</v>
      </c>
    </row>
    <row r="96" spans="1:5" x14ac:dyDescent="0.2">
      <c r="A96" s="22">
        <v>44001</v>
      </c>
      <c r="B96">
        <v>44001</v>
      </c>
      <c r="C96" t="s">
        <v>742</v>
      </c>
      <c r="D96" s="24">
        <f>VLOOKUP(Pag_Inicio_Corr_mas_casos[[#This Row],[Corregimiento]],Hoja3!$A$2:$D$676,4,0)</f>
        <v>80821</v>
      </c>
      <c r="E96">
        <v>31</v>
      </c>
    </row>
    <row r="97" spans="1:5" x14ac:dyDescent="0.2">
      <c r="A97" s="22">
        <v>44001</v>
      </c>
      <c r="B97">
        <v>44001</v>
      </c>
      <c r="C97" t="s">
        <v>763</v>
      </c>
      <c r="D97" s="24">
        <f>VLOOKUP(Pag_Inicio_Corr_mas_casos[[#This Row],[Corregimiento]],Hoja3!$A$2:$D$676,4,0)</f>
        <v>80813</v>
      </c>
      <c r="E97">
        <v>31</v>
      </c>
    </row>
    <row r="98" spans="1:5" x14ac:dyDescent="0.2">
      <c r="A98" s="22">
        <v>44001</v>
      </c>
      <c r="B98">
        <v>44001</v>
      </c>
      <c r="C98" t="s">
        <v>744</v>
      </c>
      <c r="D98" s="24">
        <f>VLOOKUP(Pag_Inicio_Corr_mas_casos[[#This Row],[Corregimiento]],Hoja3!$A$2:$D$676,4,0)</f>
        <v>81008</v>
      </c>
      <c r="E98">
        <v>30</v>
      </c>
    </row>
    <row r="99" spans="1:5" x14ac:dyDescent="0.2">
      <c r="A99" s="22">
        <v>44001</v>
      </c>
      <c r="B99">
        <v>44001</v>
      </c>
      <c r="C99" t="s">
        <v>737</v>
      </c>
      <c r="D99" s="24">
        <f>VLOOKUP(Pag_Inicio_Corr_mas_casos[[#This Row],[Corregimiento]],Hoja3!$A$2:$D$676,4,0)</f>
        <v>130101</v>
      </c>
      <c r="E99">
        <v>30</v>
      </c>
    </row>
    <row r="100" spans="1:5" x14ac:dyDescent="0.2">
      <c r="A100" s="22">
        <v>44001</v>
      </c>
      <c r="B100">
        <v>44001</v>
      </c>
      <c r="C100" t="s">
        <v>746</v>
      </c>
      <c r="D100" s="24">
        <f>VLOOKUP(Pag_Inicio_Corr_mas_casos[[#This Row],[Corregimiento]],Hoja3!$A$2:$D$676,4,0)</f>
        <v>80817</v>
      </c>
      <c r="E100">
        <v>25</v>
      </c>
    </row>
    <row r="101" spans="1:5" x14ac:dyDescent="0.2">
      <c r="A101" s="22">
        <v>44001</v>
      </c>
      <c r="B101">
        <v>44001</v>
      </c>
      <c r="C101" t="s">
        <v>768</v>
      </c>
      <c r="D101" s="24">
        <f>VLOOKUP(Pag_Inicio_Corr_mas_casos[[#This Row],[Corregimiento]],Hoja3!$A$2:$D$676,4,0)</f>
        <v>80815</v>
      </c>
      <c r="E101">
        <v>37</v>
      </c>
    </row>
    <row r="102" spans="1:5" x14ac:dyDescent="0.2">
      <c r="A102" s="22">
        <v>44001</v>
      </c>
      <c r="B102">
        <v>44001</v>
      </c>
      <c r="C102" t="s">
        <v>758</v>
      </c>
      <c r="D102" s="24">
        <f>VLOOKUP(Pag_Inicio_Corr_mas_casos[[#This Row],[Corregimiento]],Hoja3!$A$2:$D$676,4,0)</f>
        <v>80810</v>
      </c>
      <c r="E102">
        <v>23</v>
      </c>
    </row>
    <row r="103" spans="1:5" x14ac:dyDescent="0.2">
      <c r="A103" s="22">
        <v>44001</v>
      </c>
      <c r="B103">
        <v>44001</v>
      </c>
      <c r="C103" t="s">
        <v>749</v>
      </c>
      <c r="D103" s="24">
        <f>VLOOKUP(Pag_Inicio_Corr_mas_casos[[#This Row],[Corregimiento]],Hoja3!$A$2:$D$676,4,0)</f>
        <v>81001</v>
      </c>
      <c r="E103">
        <v>23</v>
      </c>
    </row>
    <row r="104" spans="1:5" x14ac:dyDescent="0.2">
      <c r="A104" s="22">
        <v>44001</v>
      </c>
      <c r="B104">
        <v>44001</v>
      </c>
      <c r="C104" t="s">
        <v>745</v>
      </c>
      <c r="D104" s="24">
        <f>VLOOKUP(Pag_Inicio_Corr_mas_casos[[#This Row],[Corregimiento]],Hoja3!$A$2:$D$676,4,0)</f>
        <v>80816</v>
      </c>
      <c r="E104">
        <v>22</v>
      </c>
    </row>
    <row r="105" spans="1:5" x14ac:dyDescent="0.2">
      <c r="A105" s="22">
        <v>44001</v>
      </c>
      <c r="B105">
        <v>44001</v>
      </c>
      <c r="C105" t="s">
        <v>739</v>
      </c>
      <c r="D105" s="24">
        <f>VLOOKUP(Pag_Inicio_Corr_mas_casos[[#This Row],[Corregimiento]],Hoja3!$A$2:$D$676,4,0)</f>
        <v>130106</v>
      </c>
      <c r="E105">
        <v>22</v>
      </c>
    </row>
    <row r="106" spans="1:5" x14ac:dyDescent="0.2">
      <c r="A106" s="22">
        <v>44001</v>
      </c>
      <c r="B106">
        <v>44001</v>
      </c>
      <c r="C106" t="s">
        <v>747</v>
      </c>
      <c r="D106" s="24">
        <f>VLOOKUP(Pag_Inicio_Corr_mas_casos[[#This Row],[Corregimiento]],Hoja3!$A$2:$D$676,4,0)</f>
        <v>80822</v>
      </c>
      <c r="E106">
        <v>20</v>
      </c>
    </row>
    <row r="107" spans="1:5" x14ac:dyDescent="0.2">
      <c r="A107" s="22">
        <v>44001</v>
      </c>
      <c r="B107">
        <v>44001</v>
      </c>
      <c r="C107" t="s">
        <v>748</v>
      </c>
      <c r="D107" s="24">
        <f>VLOOKUP(Pag_Inicio_Corr_mas_casos[[#This Row],[Corregimiento]],Hoja3!$A$2:$D$676,4,0)</f>
        <v>80823</v>
      </c>
      <c r="E107">
        <v>20</v>
      </c>
    </row>
    <row r="108" spans="1:5" x14ac:dyDescent="0.2">
      <c r="A108" s="22">
        <v>44001</v>
      </c>
      <c r="B108">
        <v>44001</v>
      </c>
      <c r="C108" t="s">
        <v>759</v>
      </c>
      <c r="D108" s="24">
        <f>VLOOKUP(Pag_Inicio_Corr_mas_casos[[#This Row],[Corregimiento]],Hoja3!$A$2:$D$676,4,0)</f>
        <v>30107</v>
      </c>
      <c r="E108">
        <v>19</v>
      </c>
    </row>
    <row r="109" spans="1:5" x14ac:dyDescent="0.2">
      <c r="A109" s="22">
        <v>44001</v>
      </c>
      <c r="B109">
        <v>44001</v>
      </c>
      <c r="C109" t="s">
        <v>761</v>
      </c>
      <c r="D109" s="24">
        <f>VLOOKUP(Pag_Inicio_Corr_mas_casos[[#This Row],[Corregimiento]],Hoja3!$A$2:$D$676,4,0)</f>
        <v>10201</v>
      </c>
      <c r="E109">
        <v>18</v>
      </c>
    </row>
    <row r="110" spans="1:5" x14ac:dyDescent="0.2">
      <c r="A110" s="22">
        <v>44001</v>
      </c>
      <c r="B110">
        <v>44001</v>
      </c>
      <c r="C110" t="s">
        <v>781</v>
      </c>
      <c r="D110" s="24">
        <f>VLOOKUP(Pag_Inicio_Corr_mas_casos[[#This Row],[Corregimiento]],Hoja3!$A$2:$D$676,4,0)</f>
        <v>130717</v>
      </c>
      <c r="E110">
        <v>18</v>
      </c>
    </row>
    <row r="111" spans="1:5" x14ac:dyDescent="0.2">
      <c r="A111" s="22">
        <v>44001</v>
      </c>
      <c r="B111">
        <v>44001</v>
      </c>
      <c r="C111" t="s">
        <v>778</v>
      </c>
      <c r="D111" s="24">
        <f>VLOOKUP(Pag_Inicio_Corr_mas_casos[[#This Row],[Corregimiento]],Hoja3!$A$2:$D$676,4,0)</f>
        <v>80809</v>
      </c>
      <c r="E111">
        <v>16</v>
      </c>
    </row>
    <row r="112" spans="1:5" x14ac:dyDescent="0.2">
      <c r="A112" s="22">
        <v>44001</v>
      </c>
      <c r="B112">
        <v>44001</v>
      </c>
      <c r="C112" t="s">
        <v>782</v>
      </c>
      <c r="D112" s="24">
        <f>VLOOKUP(Pag_Inicio_Corr_mas_casos[[#This Row],[Corregimiento]],Hoja3!$A$2:$D$676,4,0)</f>
        <v>81003</v>
      </c>
      <c r="E112">
        <v>11</v>
      </c>
    </row>
    <row r="113" spans="1:5" x14ac:dyDescent="0.2">
      <c r="A113" s="22">
        <v>44001</v>
      </c>
      <c r="B113">
        <v>44001</v>
      </c>
      <c r="C113" t="s">
        <v>783</v>
      </c>
      <c r="D113" s="24">
        <f>VLOOKUP(Pag_Inicio_Corr_mas_casos[[#This Row],[Corregimiento]],Hoja3!$A$2:$D$676,4,0)</f>
        <v>81009</v>
      </c>
      <c r="E113">
        <v>11</v>
      </c>
    </row>
    <row r="114" spans="1:5" x14ac:dyDescent="0.2">
      <c r="A114" s="22">
        <v>44001</v>
      </c>
      <c r="B114">
        <v>44001</v>
      </c>
      <c r="C114" t="s">
        <v>784</v>
      </c>
      <c r="D114" s="24">
        <f>VLOOKUP(Pag_Inicio_Corr_mas_casos[[#This Row],[Corregimiento]],Hoja3!$A$2:$D$676,4,0)</f>
        <v>30104</v>
      </c>
      <c r="E114">
        <v>10</v>
      </c>
    </row>
    <row r="115" spans="1:5" x14ac:dyDescent="0.2">
      <c r="A115" s="22">
        <v>44001</v>
      </c>
      <c r="B115">
        <v>44001</v>
      </c>
      <c r="C115" t="s">
        <v>756</v>
      </c>
      <c r="D115" s="24">
        <f>VLOOKUP(Pag_Inicio_Corr_mas_casos[[#This Row],[Corregimiento]],Hoja3!$A$2:$D$676,4,0)</f>
        <v>80806</v>
      </c>
      <c r="E115">
        <v>10</v>
      </c>
    </row>
    <row r="116" spans="1:5" x14ac:dyDescent="0.2">
      <c r="A116" s="22">
        <v>44001</v>
      </c>
      <c r="B116">
        <v>44001</v>
      </c>
      <c r="C116" t="s">
        <v>770</v>
      </c>
      <c r="D116" s="24">
        <f>VLOOKUP(Pag_Inicio_Corr_mas_casos[[#This Row],[Corregimiento]],Hoja3!$A$2:$D$676,4,0)</f>
        <v>80811</v>
      </c>
      <c r="E116">
        <v>10</v>
      </c>
    </row>
    <row r="117" spans="1:5" x14ac:dyDescent="0.2">
      <c r="A117" s="22">
        <v>44001</v>
      </c>
      <c r="B117">
        <v>44001</v>
      </c>
      <c r="C117" t="s">
        <v>785</v>
      </c>
      <c r="D117" s="24">
        <f>VLOOKUP(Pag_Inicio_Corr_mas_casos[[#This Row],[Corregimiento]],Hoja3!$A$2:$D$676,4,0)</f>
        <v>130701</v>
      </c>
      <c r="E117">
        <v>10</v>
      </c>
    </row>
    <row r="118" spans="1:5" x14ac:dyDescent="0.2">
      <c r="A118" s="22">
        <v>44002</v>
      </c>
      <c r="B118">
        <v>44002</v>
      </c>
      <c r="C118" t="s">
        <v>746</v>
      </c>
      <c r="D118" s="24">
        <f>VLOOKUP(Pag_Inicio_Corr_mas_casos[[#This Row],[Corregimiento]],Hoja3!$A$2:$D$676,4,0)</f>
        <v>80817</v>
      </c>
      <c r="E118">
        <v>39</v>
      </c>
    </row>
    <row r="119" spans="1:5" x14ac:dyDescent="0.2">
      <c r="A119" s="22">
        <v>44002</v>
      </c>
      <c r="B119">
        <v>44002</v>
      </c>
      <c r="C119" t="s">
        <v>738</v>
      </c>
      <c r="D119" s="24">
        <f>VLOOKUP(Pag_Inicio_Corr_mas_casos[[#This Row],[Corregimiento]],Hoja3!$A$2:$D$676,4,0)</f>
        <v>81002</v>
      </c>
      <c r="E119">
        <v>37</v>
      </c>
    </row>
    <row r="120" spans="1:5" x14ac:dyDescent="0.2">
      <c r="A120" s="22">
        <v>44002</v>
      </c>
      <c r="B120">
        <v>44002</v>
      </c>
      <c r="C120" t="s">
        <v>752</v>
      </c>
      <c r="D120" s="24">
        <f>VLOOKUP(Pag_Inicio_Corr_mas_casos[[#This Row],[Corregimiento]],Hoja3!$A$2:$D$676,4,0)</f>
        <v>81006</v>
      </c>
      <c r="E120">
        <v>33</v>
      </c>
    </row>
    <row r="121" spans="1:5" x14ac:dyDescent="0.2">
      <c r="A121" s="22">
        <v>44002</v>
      </c>
      <c r="B121">
        <v>44002</v>
      </c>
      <c r="C121" t="s">
        <v>739</v>
      </c>
      <c r="D121" s="24">
        <f>VLOOKUP(Pag_Inicio_Corr_mas_casos[[#This Row],[Corregimiento]],Hoja3!$A$2:$D$676,4,0)</f>
        <v>130106</v>
      </c>
      <c r="E121">
        <v>31</v>
      </c>
    </row>
    <row r="122" spans="1:5" x14ac:dyDescent="0.2">
      <c r="A122" s="22">
        <v>44002</v>
      </c>
      <c r="B122">
        <v>44002</v>
      </c>
      <c r="C122" t="s">
        <v>742</v>
      </c>
      <c r="D122" s="24">
        <f>VLOOKUP(Pag_Inicio_Corr_mas_casos[[#This Row],[Corregimiento]],Hoja3!$A$2:$D$676,4,0)</f>
        <v>80821</v>
      </c>
      <c r="E122">
        <v>29</v>
      </c>
    </row>
    <row r="123" spans="1:5" x14ac:dyDescent="0.2">
      <c r="A123" s="22">
        <v>44002</v>
      </c>
      <c r="B123">
        <v>44002</v>
      </c>
      <c r="C123" t="s">
        <v>743</v>
      </c>
      <c r="D123" s="24">
        <f>VLOOKUP(Pag_Inicio_Corr_mas_casos[[#This Row],[Corregimiento]],Hoja3!$A$2:$D$676,4,0)</f>
        <v>81007</v>
      </c>
      <c r="E123">
        <v>26</v>
      </c>
    </row>
    <row r="124" spans="1:5" x14ac:dyDescent="0.2">
      <c r="A124" s="22">
        <v>44002</v>
      </c>
      <c r="B124">
        <v>44002</v>
      </c>
      <c r="C124" t="s">
        <v>737</v>
      </c>
      <c r="D124" s="24">
        <f>VLOOKUP(Pag_Inicio_Corr_mas_casos[[#This Row],[Corregimiento]],Hoja3!$A$2:$D$676,4,0)</f>
        <v>130101</v>
      </c>
      <c r="E124">
        <v>25</v>
      </c>
    </row>
    <row r="125" spans="1:5" x14ac:dyDescent="0.2">
      <c r="A125" s="22">
        <v>44002</v>
      </c>
      <c r="B125">
        <v>44002</v>
      </c>
      <c r="C125" t="s">
        <v>744</v>
      </c>
      <c r="D125" s="24">
        <f>VLOOKUP(Pag_Inicio_Corr_mas_casos[[#This Row],[Corregimiento]],Hoja3!$A$2:$D$676,4,0)</f>
        <v>81008</v>
      </c>
      <c r="E125">
        <v>25</v>
      </c>
    </row>
    <row r="126" spans="1:5" x14ac:dyDescent="0.2">
      <c r="A126" s="22">
        <v>44002</v>
      </c>
      <c r="B126">
        <v>44002</v>
      </c>
      <c r="C126" t="s">
        <v>761</v>
      </c>
      <c r="D126" s="24">
        <f>VLOOKUP(Pag_Inicio_Corr_mas_casos[[#This Row],[Corregimiento]],Hoja3!$A$2:$D$676,4,0)</f>
        <v>10201</v>
      </c>
      <c r="E126">
        <v>24</v>
      </c>
    </row>
    <row r="127" spans="1:5" x14ac:dyDescent="0.2">
      <c r="A127" s="22">
        <v>44002</v>
      </c>
      <c r="B127">
        <v>44002</v>
      </c>
      <c r="C127" t="s">
        <v>745</v>
      </c>
      <c r="D127" s="24">
        <f>VLOOKUP(Pag_Inicio_Corr_mas_casos[[#This Row],[Corregimiento]],Hoja3!$A$2:$D$676,4,0)</f>
        <v>80816</v>
      </c>
      <c r="E127">
        <v>24</v>
      </c>
    </row>
    <row r="128" spans="1:5" x14ac:dyDescent="0.2">
      <c r="A128" s="22">
        <v>44002</v>
      </c>
      <c r="B128">
        <v>44002</v>
      </c>
      <c r="C128" t="s">
        <v>767</v>
      </c>
      <c r="D128" s="24">
        <f>VLOOKUP(Pag_Inicio_Corr_mas_casos[[#This Row],[Corregimiento]],Hoja3!$A$2:$D$676,4,0)</f>
        <v>80820</v>
      </c>
      <c r="E128">
        <v>24</v>
      </c>
    </row>
    <row r="129" spans="1:5" x14ac:dyDescent="0.2">
      <c r="A129" s="22">
        <v>44002</v>
      </c>
      <c r="B129">
        <v>44002</v>
      </c>
      <c r="C129" t="s">
        <v>750</v>
      </c>
      <c r="D129" s="24">
        <f>VLOOKUP(Pag_Inicio_Corr_mas_casos[[#This Row],[Corregimiento]],Hoja3!$A$2:$D$676,4,0)</f>
        <v>80819</v>
      </c>
      <c r="E129">
        <v>21</v>
      </c>
    </row>
    <row r="130" spans="1:5" x14ac:dyDescent="0.2">
      <c r="A130" s="22">
        <v>44002</v>
      </c>
      <c r="B130">
        <v>44002</v>
      </c>
      <c r="C130" t="s">
        <v>763</v>
      </c>
      <c r="D130" s="24">
        <f>VLOOKUP(Pag_Inicio_Corr_mas_casos[[#This Row],[Corregimiento]],Hoja3!$A$2:$D$676,4,0)</f>
        <v>80813</v>
      </c>
      <c r="E130">
        <v>20</v>
      </c>
    </row>
    <row r="131" spans="1:5" x14ac:dyDescent="0.2">
      <c r="A131" s="22">
        <v>44002</v>
      </c>
      <c r="B131">
        <v>44002</v>
      </c>
      <c r="C131" t="s">
        <v>740</v>
      </c>
      <c r="D131" s="24">
        <f>VLOOKUP(Pag_Inicio_Corr_mas_casos[[#This Row],[Corregimiento]],Hoja3!$A$2:$D$676,4,0)</f>
        <v>80802</v>
      </c>
      <c r="E131">
        <v>19</v>
      </c>
    </row>
    <row r="132" spans="1:5" x14ac:dyDescent="0.2">
      <c r="A132" s="22">
        <v>44002</v>
      </c>
      <c r="B132">
        <v>44002</v>
      </c>
      <c r="C132" t="s">
        <v>778</v>
      </c>
      <c r="D132" s="24">
        <f>VLOOKUP(Pag_Inicio_Corr_mas_casos[[#This Row],[Corregimiento]],Hoja3!$A$2:$D$676,4,0)</f>
        <v>80809</v>
      </c>
      <c r="E132">
        <v>19</v>
      </c>
    </row>
    <row r="133" spans="1:5" x14ac:dyDescent="0.2">
      <c r="A133" s="22">
        <v>44002</v>
      </c>
      <c r="B133">
        <v>44002</v>
      </c>
      <c r="C133" t="s">
        <v>749</v>
      </c>
      <c r="D133" s="24">
        <f>VLOOKUP(Pag_Inicio_Corr_mas_casos[[#This Row],[Corregimiento]],Hoja3!$A$2:$D$676,4,0)</f>
        <v>81001</v>
      </c>
      <c r="E133">
        <v>18</v>
      </c>
    </row>
    <row r="134" spans="1:5" x14ac:dyDescent="0.2">
      <c r="A134" s="22">
        <v>44002</v>
      </c>
      <c r="B134">
        <v>44002</v>
      </c>
      <c r="C134" t="s">
        <v>758</v>
      </c>
      <c r="D134" s="24">
        <f>VLOOKUP(Pag_Inicio_Corr_mas_casos[[#This Row],[Corregimiento]],Hoja3!$A$2:$D$676,4,0)</f>
        <v>80810</v>
      </c>
      <c r="E134">
        <v>17</v>
      </c>
    </row>
    <row r="135" spans="1:5" x14ac:dyDescent="0.2">
      <c r="A135" s="22">
        <v>44002</v>
      </c>
      <c r="B135">
        <v>44002</v>
      </c>
      <c r="C135" t="s">
        <v>747</v>
      </c>
      <c r="D135" s="24">
        <f>VLOOKUP(Pag_Inicio_Corr_mas_casos[[#This Row],[Corregimiento]],Hoja3!$A$2:$D$676,4,0)</f>
        <v>80822</v>
      </c>
      <c r="E135">
        <v>14</v>
      </c>
    </row>
    <row r="136" spans="1:5" x14ac:dyDescent="0.2">
      <c r="A136" s="22">
        <v>44002</v>
      </c>
      <c r="B136">
        <v>44002</v>
      </c>
      <c r="C136" t="s">
        <v>743</v>
      </c>
      <c r="D136" s="24">
        <f>VLOOKUP(Pag_Inicio_Corr_mas_casos[[#This Row],[Corregimiento]],Hoja3!$A$2:$D$676,4,0)</f>
        <v>81007</v>
      </c>
      <c r="E136">
        <v>14</v>
      </c>
    </row>
    <row r="137" spans="1:5" x14ac:dyDescent="0.2">
      <c r="A137" s="22">
        <v>44002</v>
      </c>
      <c r="B137">
        <v>44002</v>
      </c>
      <c r="C137" t="s">
        <v>748</v>
      </c>
      <c r="D137" s="24">
        <f>VLOOKUP(Pag_Inicio_Corr_mas_casos[[#This Row],[Corregimiento]],Hoja3!$A$2:$D$676,4,0)</f>
        <v>80823</v>
      </c>
      <c r="E137">
        <v>14</v>
      </c>
    </row>
    <row r="138" spans="1:5" x14ac:dyDescent="0.2">
      <c r="A138" s="22">
        <v>44002</v>
      </c>
      <c r="B138">
        <v>44002</v>
      </c>
      <c r="C138" t="s">
        <v>786</v>
      </c>
      <c r="D138" s="24">
        <f>VLOOKUP(Pag_Inicio_Corr_mas_casos[[#This Row],[Corregimiento]],Hoja3!$A$2:$D$676,4,0)</f>
        <v>80804</v>
      </c>
      <c r="E138">
        <v>13</v>
      </c>
    </row>
    <row r="139" spans="1:5" x14ac:dyDescent="0.2">
      <c r="A139" s="22">
        <v>44002</v>
      </c>
      <c r="B139">
        <v>44002</v>
      </c>
      <c r="C139" t="s">
        <v>756</v>
      </c>
      <c r="D139" s="24">
        <f>VLOOKUP(Pag_Inicio_Corr_mas_casos[[#This Row],[Corregimiento]],Hoja3!$A$2:$D$676,4,0)</f>
        <v>80806</v>
      </c>
      <c r="E139">
        <v>12</v>
      </c>
    </row>
    <row r="140" spans="1:5" x14ac:dyDescent="0.2">
      <c r="A140" s="22">
        <v>44002</v>
      </c>
      <c r="B140">
        <v>44002</v>
      </c>
      <c r="C140" t="s">
        <v>768</v>
      </c>
      <c r="D140" s="24">
        <f>VLOOKUP(Pag_Inicio_Corr_mas_casos[[#This Row],[Corregimiento]],Hoja3!$A$2:$D$676,4,0)</f>
        <v>80815</v>
      </c>
      <c r="E140">
        <v>12</v>
      </c>
    </row>
    <row r="141" spans="1:5" x14ac:dyDescent="0.2">
      <c r="A141" s="22">
        <v>44002</v>
      </c>
      <c r="B141">
        <v>44002</v>
      </c>
      <c r="C141" t="s">
        <v>782</v>
      </c>
      <c r="D141" s="24">
        <f>VLOOKUP(Pag_Inicio_Corr_mas_casos[[#This Row],[Corregimiento]],Hoja3!$A$2:$D$676,4,0)</f>
        <v>81003</v>
      </c>
      <c r="E141">
        <v>12</v>
      </c>
    </row>
    <row r="142" spans="1:5" x14ac:dyDescent="0.2">
      <c r="A142" s="22">
        <v>44002</v>
      </c>
      <c r="B142">
        <v>44002</v>
      </c>
      <c r="C142" t="s">
        <v>753</v>
      </c>
      <c r="D142" s="24">
        <f>VLOOKUP(Pag_Inicio_Corr_mas_casos[[#This Row],[Corregimiento]],Hoja3!$A$2:$D$676,4,0)</f>
        <v>80812</v>
      </c>
      <c r="E142">
        <v>12</v>
      </c>
    </row>
    <row r="143" spans="1:5" x14ac:dyDescent="0.2">
      <c r="A143" s="22">
        <v>44002</v>
      </c>
      <c r="B143">
        <v>44002</v>
      </c>
      <c r="C143" t="s">
        <v>772</v>
      </c>
      <c r="D143" s="24">
        <f>VLOOKUP(Pag_Inicio_Corr_mas_casos[[#This Row],[Corregimiento]],Hoja3!$A$2:$D$676,4,0)</f>
        <v>130708</v>
      </c>
      <c r="E143">
        <v>10</v>
      </c>
    </row>
    <row r="144" spans="1:5" x14ac:dyDescent="0.2">
      <c r="A144" s="22">
        <v>44002</v>
      </c>
      <c r="B144">
        <v>44002</v>
      </c>
      <c r="C144" t="s">
        <v>781</v>
      </c>
      <c r="D144" s="24">
        <f>VLOOKUP(Pag_Inicio_Corr_mas_casos[[#This Row],[Corregimiento]],Hoja3!$A$2:$D$676,4,0)</f>
        <v>130717</v>
      </c>
      <c r="E144">
        <v>10</v>
      </c>
    </row>
    <row r="145" spans="1:5" x14ac:dyDescent="0.2">
      <c r="A145" s="22">
        <v>44002</v>
      </c>
      <c r="B145">
        <v>44002</v>
      </c>
      <c r="C145" t="s">
        <v>770</v>
      </c>
      <c r="D145" s="24">
        <f>VLOOKUP(Pag_Inicio_Corr_mas_casos[[#This Row],[Corregimiento]],Hoja3!$A$2:$D$676,4,0)</f>
        <v>80811</v>
      </c>
      <c r="E145">
        <v>10</v>
      </c>
    </row>
    <row r="146" spans="1:5" x14ac:dyDescent="0.2">
      <c r="A146" s="22">
        <v>44002</v>
      </c>
      <c r="B146">
        <v>44002</v>
      </c>
      <c r="C146" t="s">
        <v>787</v>
      </c>
      <c r="D146" s="24">
        <f>VLOOKUP(Pag_Inicio_Corr_mas_casos[[#This Row],[Corregimiento]],Hoja3!$A$2:$D$676,4,0)</f>
        <v>80508</v>
      </c>
      <c r="E146">
        <v>10</v>
      </c>
    </row>
    <row r="147" spans="1:5" x14ac:dyDescent="0.2">
      <c r="A147" s="22">
        <v>44003</v>
      </c>
      <c r="B147">
        <v>44003</v>
      </c>
      <c r="C147" t="s">
        <v>746</v>
      </c>
      <c r="D147" s="24">
        <f>VLOOKUP(Pag_Inicio_Corr_mas_casos[[#This Row],[Corregimiento]],Hoja3!$A$2:$D$676,4,0)</f>
        <v>80817</v>
      </c>
      <c r="E147">
        <v>40</v>
      </c>
    </row>
    <row r="148" spans="1:5" x14ac:dyDescent="0.2">
      <c r="A148" s="22">
        <v>44003</v>
      </c>
      <c r="B148">
        <v>44003</v>
      </c>
      <c r="C148" t="s">
        <v>737</v>
      </c>
      <c r="D148" s="24">
        <f>VLOOKUP(Pag_Inicio_Corr_mas_casos[[#This Row],[Corregimiento]],Hoja3!$A$2:$D$676,4,0)</f>
        <v>130101</v>
      </c>
      <c r="E148">
        <v>37</v>
      </c>
    </row>
    <row r="149" spans="1:5" x14ac:dyDescent="0.2">
      <c r="A149" s="22">
        <v>44003</v>
      </c>
      <c r="B149">
        <v>44003</v>
      </c>
      <c r="C149" t="s">
        <v>743</v>
      </c>
      <c r="D149" s="24">
        <f>VLOOKUP(Pag_Inicio_Corr_mas_casos[[#This Row],[Corregimiento]],Hoja3!$A$2:$D$676,4,0)</f>
        <v>81007</v>
      </c>
      <c r="E149">
        <v>35</v>
      </c>
    </row>
    <row r="150" spans="1:5" x14ac:dyDescent="0.2">
      <c r="A150" s="22">
        <v>44003</v>
      </c>
      <c r="B150">
        <v>44003</v>
      </c>
      <c r="C150" t="s">
        <v>738</v>
      </c>
      <c r="D150" s="24">
        <f>VLOOKUP(Pag_Inicio_Corr_mas_casos[[#This Row],[Corregimiento]],Hoja3!$A$2:$D$676,4,0)</f>
        <v>81002</v>
      </c>
      <c r="E150">
        <v>34</v>
      </c>
    </row>
    <row r="151" spans="1:5" x14ac:dyDescent="0.2">
      <c r="A151" s="22">
        <v>44003</v>
      </c>
      <c r="B151">
        <v>44003</v>
      </c>
      <c r="C151" t="s">
        <v>742</v>
      </c>
      <c r="D151" s="24">
        <f>VLOOKUP(Pag_Inicio_Corr_mas_casos[[#This Row],[Corregimiento]],Hoja3!$A$2:$D$676,4,0)</f>
        <v>80821</v>
      </c>
      <c r="E151">
        <v>33</v>
      </c>
    </row>
    <row r="152" spans="1:5" x14ac:dyDescent="0.2">
      <c r="A152" s="22">
        <v>44003</v>
      </c>
      <c r="B152">
        <v>44003</v>
      </c>
      <c r="C152" t="s">
        <v>750</v>
      </c>
      <c r="D152" s="24">
        <f>VLOOKUP(Pag_Inicio_Corr_mas_casos[[#This Row],[Corregimiento]],Hoja3!$A$2:$D$676,4,0)</f>
        <v>80819</v>
      </c>
      <c r="E152">
        <v>33</v>
      </c>
    </row>
    <row r="153" spans="1:5" x14ac:dyDescent="0.2">
      <c r="A153" s="22">
        <v>44003</v>
      </c>
      <c r="B153">
        <v>44003</v>
      </c>
      <c r="C153" t="s">
        <v>739</v>
      </c>
      <c r="D153" s="24">
        <f>VLOOKUP(Pag_Inicio_Corr_mas_casos[[#This Row],[Corregimiento]],Hoja3!$A$2:$D$676,4,0)</f>
        <v>130106</v>
      </c>
      <c r="E153">
        <v>32</v>
      </c>
    </row>
    <row r="154" spans="1:5" x14ac:dyDescent="0.2">
      <c r="A154" s="22">
        <v>44003</v>
      </c>
      <c r="B154">
        <v>44003</v>
      </c>
      <c r="C154" t="s">
        <v>770</v>
      </c>
      <c r="D154" s="24">
        <f>VLOOKUP(Pag_Inicio_Corr_mas_casos[[#This Row],[Corregimiento]],Hoja3!$A$2:$D$676,4,0)</f>
        <v>80811</v>
      </c>
      <c r="E154">
        <v>31</v>
      </c>
    </row>
    <row r="155" spans="1:5" x14ac:dyDescent="0.2">
      <c r="A155" s="22">
        <v>44003</v>
      </c>
      <c r="B155">
        <v>44003</v>
      </c>
      <c r="C155" t="s">
        <v>744</v>
      </c>
      <c r="D155" s="24">
        <f>VLOOKUP(Pag_Inicio_Corr_mas_casos[[#This Row],[Corregimiento]],Hoja3!$A$2:$D$676,4,0)</f>
        <v>81008</v>
      </c>
      <c r="E155">
        <v>26</v>
      </c>
    </row>
    <row r="156" spans="1:5" x14ac:dyDescent="0.2">
      <c r="A156" s="22">
        <v>44003</v>
      </c>
      <c r="B156">
        <v>44003</v>
      </c>
      <c r="C156" t="s">
        <v>748</v>
      </c>
      <c r="D156" s="24">
        <f>VLOOKUP(Pag_Inicio_Corr_mas_casos[[#This Row],[Corregimiento]],Hoja3!$A$2:$D$676,4,0)</f>
        <v>80823</v>
      </c>
      <c r="E156">
        <v>25</v>
      </c>
    </row>
    <row r="157" spans="1:5" x14ac:dyDescent="0.2">
      <c r="A157" s="22">
        <v>44003</v>
      </c>
      <c r="B157">
        <v>44003</v>
      </c>
      <c r="C157" t="s">
        <v>788</v>
      </c>
      <c r="D157" s="24">
        <f>VLOOKUP(Pag_Inicio_Corr_mas_casos[[#This Row],[Corregimiento]],Hoja3!$A$2:$D$676,4,0)</f>
        <v>80807</v>
      </c>
      <c r="E157">
        <v>24</v>
      </c>
    </row>
    <row r="158" spans="1:5" x14ac:dyDescent="0.2">
      <c r="A158" s="22">
        <v>44003</v>
      </c>
      <c r="B158">
        <v>44003</v>
      </c>
      <c r="C158" t="s">
        <v>753</v>
      </c>
      <c r="D158" s="24">
        <f>VLOOKUP(Pag_Inicio_Corr_mas_casos[[#This Row],[Corregimiento]],Hoja3!$A$2:$D$676,4,0)</f>
        <v>80812</v>
      </c>
      <c r="E158">
        <v>23</v>
      </c>
    </row>
    <row r="159" spans="1:5" x14ac:dyDescent="0.2">
      <c r="A159" s="22">
        <v>44003</v>
      </c>
      <c r="B159">
        <v>44003</v>
      </c>
      <c r="C159" t="s">
        <v>740</v>
      </c>
      <c r="D159" s="24">
        <f>VLOOKUP(Pag_Inicio_Corr_mas_casos[[#This Row],[Corregimiento]],Hoja3!$A$2:$D$676,4,0)</f>
        <v>80802</v>
      </c>
      <c r="E159">
        <v>21</v>
      </c>
    </row>
    <row r="160" spans="1:5" x14ac:dyDescent="0.2">
      <c r="A160" s="22">
        <v>44003</v>
      </c>
      <c r="B160">
        <v>44003</v>
      </c>
      <c r="C160" t="s">
        <v>763</v>
      </c>
      <c r="D160" s="24">
        <f>VLOOKUP(Pag_Inicio_Corr_mas_casos[[#This Row],[Corregimiento]],Hoja3!$A$2:$D$676,4,0)</f>
        <v>80813</v>
      </c>
      <c r="E160">
        <v>21</v>
      </c>
    </row>
    <row r="161" spans="1:5" x14ac:dyDescent="0.2">
      <c r="A161" s="22">
        <v>44003</v>
      </c>
      <c r="B161">
        <v>44003</v>
      </c>
      <c r="C161" t="s">
        <v>765</v>
      </c>
      <c r="D161" s="24">
        <f>VLOOKUP(Pag_Inicio_Corr_mas_casos[[#This Row],[Corregimiento]],Hoja3!$A$2:$D$676,4,0)</f>
        <v>80501</v>
      </c>
      <c r="E161">
        <v>20</v>
      </c>
    </row>
    <row r="162" spans="1:5" x14ac:dyDescent="0.2">
      <c r="A162" s="22">
        <v>44003</v>
      </c>
      <c r="B162">
        <v>44003</v>
      </c>
      <c r="C162" t="s">
        <v>752</v>
      </c>
      <c r="D162" s="24">
        <f>VLOOKUP(Pag_Inicio_Corr_mas_casos[[#This Row],[Corregimiento]],Hoja3!$A$2:$D$676,4,0)</f>
        <v>81006</v>
      </c>
      <c r="E162">
        <v>18</v>
      </c>
    </row>
    <row r="163" spans="1:5" x14ac:dyDescent="0.2">
      <c r="A163" s="22">
        <v>44003</v>
      </c>
      <c r="B163">
        <v>44003</v>
      </c>
      <c r="C163" t="s">
        <v>768</v>
      </c>
      <c r="D163" s="24">
        <f>VLOOKUP(Pag_Inicio_Corr_mas_casos[[#This Row],[Corregimiento]],Hoja3!$A$2:$D$676,4,0)</f>
        <v>80815</v>
      </c>
      <c r="E163">
        <v>16</v>
      </c>
    </row>
    <row r="164" spans="1:5" x14ac:dyDescent="0.2">
      <c r="A164" s="22">
        <v>44003</v>
      </c>
      <c r="B164">
        <v>44003</v>
      </c>
      <c r="C164" t="s">
        <v>759</v>
      </c>
      <c r="D164" s="24">
        <f>VLOOKUP(Pag_Inicio_Corr_mas_casos[[#This Row],[Corregimiento]],Hoja3!$A$2:$D$676,4,0)</f>
        <v>30107</v>
      </c>
      <c r="E164">
        <v>14</v>
      </c>
    </row>
    <row r="165" spans="1:5" x14ac:dyDescent="0.2">
      <c r="A165" s="22">
        <v>44003</v>
      </c>
      <c r="B165">
        <v>44003</v>
      </c>
      <c r="C165" t="s">
        <v>756</v>
      </c>
      <c r="D165" s="24">
        <f>VLOOKUP(Pag_Inicio_Corr_mas_casos[[#This Row],[Corregimiento]],Hoja3!$A$2:$D$676,4,0)</f>
        <v>80806</v>
      </c>
      <c r="E165">
        <v>13</v>
      </c>
    </row>
    <row r="166" spans="1:5" x14ac:dyDescent="0.2">
      <c r="A166" s="22">
        <v>44003</v>
      </c>
      <c r="B166">
        <v>44003</v>
      </c>
      <c r="C166" t="s">
        <v>783</v>
      </c>
      <c r="D166" s="24">
        <f>VLOOKUP(Pag_Inicio_Corr_mas_casos[[#This Row],[Corregimiento]],Hoja3!$A$2:$D$676,4,0)</f>
        <v>81009</v>
      </c>
      <c r="E166">
        <v>11</v>
      </c>
    </row>
    <row r="167" spans="1:5" x14ac:dyDescent="0.2">
      <c r="A167" s="22">
        <v>44003</v>
      </c>
      <c r="B167">
        <v>44003</v>
      </c>
      <c r="C167" t="s">
        <v>760</v>
      </c>
      <c r="D167" s="24">
        <f>VLOOKUP(Pag_Inicio_Corr_mas_casos[[#This Row],[Corregimiento]],Hoja3!$A$2:$D$676,4,0)</f>
        <v>30113</v>
      </c>
      <c r="E167">
        <v>10</v>
      </c>
    </row>
    <row r="168" spans="1:5" x14ac:dyDescent="0.2">
      <c r="A168" s="22">
        <v>44004</v>
      </c>
      <c r="B168">
        <v>44004</v>
      </c>
      <c r="C168" t="s">
        <v>737</v>
      </c>
      <c r="D168" s="24">
        <f>VLOOKUP(Pag_Inicio_Corr_mas_casos[[#This Row],[Corregimiento]],Hoja3!$A$2:$D$676,4,0)</f>
        <v>130101</v>
      </c>
      <c r="E168">
        <v>139</v>
      </c>
    </row>
    <row r="169" spans="1:5" x14ac:dyDescent="0.2">
      <c r="A169" s="22">
        <v>44004</v>
      </c>
      <c r="B169">
        <v>44004</v>
      </c>
      <c r="C169" t="s">
        <v>742</v>
      </c>
      <c r="D169" s="24">
        <f>VLOOKUP(Pag_Inicio_Corr_mas_casos[[#This Row],[Corregimiento]],Hoja3!$A$2:$D$676,4,0)</f>
        <v>80821</v>
      </c>
      <c r="E169">
        <v>79</v>
      </c>
    </row>
    <row r="170" spans="1:5" x14ac:dyDescent="0.2">
      <c r="A170" s="22">
        <v>44004</v>
      </c>
      <c r="B170">
        <v>44004</v>
      </c>
      <c r="C170" t="s">
        <v>774</v>
      </c>
      <c r="D170" s="24">
        <f>VLOOKUP(Pag_Inicio_Corr_mas_casos[[#This Row],[Corregimiento]],Hoja3!$A$2:$D$676,4,0)</f>
        <v>50208</v>
      </c>
      <c r="E170">
        <v>79</v>
      </c>
    </row>
    <row r="171" spans="1:5" x14ac:dyDescent="0.2">
      <c r="A171" s="22">
        <v>44004</v>
      </c>
      <c r="B171">
        <v>44004</v>
      </c>
      <c r="C171" t="s">
        <v>743</v>
      </c>
      <c r="D171" s="24">
        <f>VLOOKUP(Pag_Inicio_Corr_mas_casos[[#This Row],[Corregimiento]],Hoja3!$A$2:$D$676,4,0)</f>
        <v>81007</v>
      </c>
      <c r="E171">
        <v>74</v>
      </c>
    </row>
    <row r="172" spans="1:5" x14ac:dyDescent="0.2">
      <c r="A172" s="22">
        <v>44004</v>
      </c>
      <c r="B172">
        <v>44004</v>
      </c>
      <c r="C172" t="s">
        <v>750</v>
      </c>
      <c r="D172" s="24">
        <f>VLOOKUP(Pag_Inicio_Corr_mas_casos[[#This Row],[Corregimiento]],Hoja3!$A$2:$D$676,4,0)</f>
        <v>80819</v>
      </c>
      <c r="E172">
        <v>71</v>
      </c>
    </row>
    <row r="173" spans="1:5" x14ac:dyDescent="0.2">
      <c r="A173" s="22">
        <v>44004</v>
      </c>
      <c r="B173">
        <v>44004</v>
      </c>
      <c r="C173" t="s">
        <v>747</v>
      </c>
      <c r="D173" s="24">
        <f>VLOOKUP(Pag_Inicio_Corr_mas_casos[[#This Row],[Corregimiento]],Hoja3!$A$2:$D$676,4,0)</f>
        <v>80822</v>
      </c>
      <c r="E173">
        <v>58</v>
      </c>
    </row>
    <row r="174" spans="1:5" x14ac:dyDescent="0.2">
      <c r="A174" s="22">
        <v>44004</v>
      </c>
      <c r="B174">
        <v>44004</v>
      </c>
      <c r="C174" t="s">
        <v>740</v>
      </c>
      <c r="D174" s="24">
        <f>VLOOKUP(Pag_Inicio_Corr_mas_casos[[#This Row],[Corregimiento]],Hoja3!$A$2:$D$676,4,0)</f>
        <v>80802</v>
      </c>
      <c r="E174">
        <v>56</v>
      </c>
    </row>
    <row r="175" spans="1:5" x14ac:dyDescent="0.2">
      <c r="A175" s="22">
        <v>44004</v>
      </c>
      <c r="B175">
        <v>44004</v>
      </c>
      <c r="C175" t="s">
        <v>738</v>
      </c>
      <c r="D175" s="24">
        <f>VLOOKUP(Pag_Inicio_Corr_mas_casos[[#This Row],[Corregimiento]],Hoja3!$A$2:$D$676,4,0)</f>
        <v>81002</v>
      </c>
      <c r="E175">
        <v>54</v>
      </c>
    </row>
    <row r="176" spans="1:5" x14ac:dyDescent="0.2">
      <c r="A176" s="22">
        <v>44004</v>
      </c>
      <c r="B176">
        <v>44004</v>
      </c>
      <c r="C176" t="s">
        <v>744</v>
      </c>
      <c r="D176" s="24">
        <f>VLOOKUP(Pag_Inicio_Corr_mas_casos[[#This Row],[Corregimiento]],Hoja3!$A$2:$D$676,4,0)</f>
        <v>81008</v>
      </c>
      <c r="E176">
        <v>51</v>
      </c>
    </row>
    <row r="177" spans="1:5" x14ac:dyDescent="0.2">
      <c r="A177" s="22">
        <v>44004</v>
      </c>
      <c r="B177">
        <v>44004</v>
      </c>
      <c r="C177" t="s">
        <v>746</v>
      </c>
      <c r="D177" s="24">
        <f>VLOOKUP(Pag_Inicio_Corr_mas_casos[[#This Row],[Corregimiento]],Hoja3!$A$2:$D$676,4,0)</f>
        <v>80817</v>
      </c>
      <c r="E177">
        <v>65</v>
      </c>
    </row>
    <row r="178" spans="1:5" x14ac:dyDescent="0.2">
      <c r="A178" s="22">
        <v>44004</v>
      </c>
      <c r="B178">
        <v>44004</v>
      </c>
      <c r="C178" t="s">
        <v>753</v>
      </c>
      <c r="D178" s="24">
        <f>VLOOKUP(Pag_Inicio_Corr_mas_casos[[#This Row],[Corregimiento]],Hoja3!$A$2:$D$676,4,0)</f>
        <v>80812</v>
      </c>
      <c r="E178">
        <v>49</v>
      </c>
    </row>
    <row r="179" spans="1:5" x14ac:dyDescent="0.2">
      <c r="A179" s="22">
        <v>44004</v>
      </c>
      <c r="B179">
        <v>44004</v>
      </c>
      <c r="C179" t="s">
        <v>778</v>
      </c>
      <c r="D179" s="24">
        <f>VLOOKUP(Pag_Inicio_Corr_mas_casos[[#This Row],[Corregimiento]],Hoja3!$A$2:$D$676,4,0)</f>
        <v>80809</v>
      </c>
      <c r="E179">
        <v>47</v>
      </c>
    </row>
    <row r="180" spans="1:5" x14ac:dyDescent="0.2">
      <c r="A180" s="22">
        <v>44004</v>
      </c>
      <c r="B180">
        <v>44004</v>
      </c>
      <c r="C180" t="s">
        <v>763</v>
      </c>
      <c r="D180" s="24">
        <f>VLOOKUP(Pag_Inicio_Corr_mas_casos[[#This Row],[Corregimiento]],Hoja3!$A$2:$D$676,4,0)</f>
        <v>80813</v>
      </c>
      <c r="E180">
        <v>46</v>
      </c>
    </row>
    <row r="181" spans="1:5" x14ac:dyDescent="0.2">
      <c r="A181" s="22">
        <v>44004</v>
      </c>
      <c r="B181">
        <v>44004</v>
      </c>
      <c r="C181" t="s">
        <v>764</v>
      </c>
      <c r="D181" s="24">
        <f>VLOOKUP(Pag_Inicio_Corr_mas_casos[[#This Row],[Corregimiento]],Hoja3!$A$2:$D$676,4,0)</f>
        <v>120605</v>
      </c>
      <c r="E181">
        <v>43</v>
      </c>
    </row>
    <row r="182" spans="1:5" x14ac:dyDescent="0.2">
      <c r="A182" s="22">
        <v>44004</v>
      </c>
      <c r="B182">
        <v>44004</v>
      </c>
      <c r="C182" t="s">
        <v>749</v>
      </c>
      <c r="D182" s="24">
        <f>VLOOKUP(Pag_Inicio_Corr_mas_casos[[#This Row],[Corregimiento]],Hoja3!$A$2:$D$676,4,0)</f>
        <v>81001</v>
      </c>
      <c r="E182">
        <v>38</v>
      </c>
    </row>
    <row r="183" spans="1:5" x14ac:dyDescent="0.2">
      <c r="A183" s="22">
        <v>44004</v>
      </c>
      <c r="B183">
        <v>44004</v>
      </c>
      <c r="C183" t="s">
        <v>739</v>
      </c>
      <c r="D183" s="24">
        <f>VLOOKUP(Pag_Inicio_Corr_mas_casos[[#This Row],[Corregimiento]],Hoja3!$A$2:$D$676,4,0)</f>
        <v>130106</v>
      </c>
      <c r="E183">
        <v>38</v>
      </c>
    </row>
    <row r="184" spans="1:5" x14ac:dyDescent="0.2">
      <c r="A184" s="22">
        <v>44004</v>
      </c>
      <c r="B184">
        <v>44004</v>
      </c>
      <c r="C184" t="s">
        <v>754</v>
      </c>
      <c r="D184" s="24">
        <f>VLOOKUP(Pag_Inicio_Corr_mas_casos[[#This Row],[Corregimiento]],Hoja3!$A$2:$D$676,4,0)</f>
        <v>130702</v>
      </c>
      <c r="E184">
        <v>36</v>
      </c>
    </row>
    <row r="185" spans="1:5" x14ac:dyDescent="0.2">
      <c r="A185" s="22">
        <v>44004</v>
      </c>
      <c r="B185">
        <v>44004</v>
      </c>
      <c r="C185" t="s">
        <v>788</v>
      </c>
      <c r="D185" s="24">
        <f>VLOOKUP(Pag_Inicio_Corr_mas_casos[[#This Row],[Corregimiento]],Hoja3!$A$2:$D$676,4,0)</f>
        <v>80807</v>
      </c>
      <c r="E185">
        <v>34</v>
      </c>
    </row>
    <row r="186" spans="1:5" x14ac:dyDescent="0.2">
      <c r="A186" s="22">
        <v>44004</v>
      </c>
      <c r="B186">
        <v>44004</v>
      </c>
      <c r="C186" t="s">
        <v>745</v>
      </c>
      <c r="D186" s="24">
        <f>VLOOKUP(Pag_Inicio_Corr_mas_casos[[#This Row],[Corregimiento]],Hoja3!$A$2:$D$676,4,0)</f>
        <v>80816</v>
      </c>
      <c r="E186">
        <v>34</v>
      </c>
    </row>
    <row r="187" spans="1:5" x14ac:dyDescent="0.2">
      <c r="A187" s="22">
        <v>44004</v>
      </c>
      <c r="B187">
        <v>44004</v>
      </c>
      <c r="C187" t="s">
        <v>741</v>
      </c>
      <c r="D187" s="24">
        <f>VLOOKUP(Pag_Inicio_Corr_mas_casos[[#This Row],[Corregimiento]],Hoja3!$A$2:$D$676,4,0)</f>
        <v>130102</v>
      </c>
      <c r="E187">
        <v>33</v>
      </c>
    </row>
    <row r="188" spans="1:5" x14ac:dyDescent="0.2">
      <c r="A188" s="22">
        <v>44004</v>
      </c>
      <c r="B188">
        <v>44004</v>
      </c>
      <c r="C188" t="s">
        <v>770</v>
      </c>
      <c r="D188" s="24">
        <f>VLOOKUP(Pag_Inicio_Corr_mas_casos[[#This Row],[Corregimiento]],Hoja3!$A$2:$D$676,4,0)</f>
        <v>80811</v>
      </c>
      <c r="E188">
        <v>32</v>
      </c>
    </row>
    <row r="189" spans="1:5" x14ac:dyDescent="0.2">
      <c r="A189" s="22">
        <v>44004</v>
      </c>
      <c r="B189">
        <v>44004</v>
      </c>
      <c r="C189" t="s">
        <v>758</v>
      </c>
      <c r="D189" s="24">
        <f>VLOOKUP(Pag_Inicio_Corr_mas_casos[[#This Row],[Corregimiento]],Hoja3!$A$2:$D$676,4,0)</f>
        <v>80810</v>
      </c>
      <c r="E189">
        <v>31</v>
      </c>
    </row>
    <row r="190" spans="1:5" x14ac:dyDescent="0.2">
      <c r="A190" s="22">
        <v>44004</v>
      </c>
      <c r="B190">
        <v>44004</v>
      </c>
      <c r="C190" t="s">
        <v>756</v>
      </c>
      <c r="D190" s="24">
        <f>VLOOKUP(Pag_Inicio_Corr_mas_casos[[#This Row],[Corregimiento]],Hoja3!$A$2:$D$676,4,0)</f>
        <v>80806</v>
      </c>
      <c r="E190">
        <v>30</v>
      </c>
    </row>
    <row r="191" spans="1:5" x14ac:dyDescent="0.2">
      <c r="A191" s="22">
        <v>44004</v>
      </c>
      <c r="B191">
        <v>44004</v>
      </c>
      <c r="C191" t="s">
        <v>748</v>
      </c>
      <c r="D191" s="24">
        <f>VLOOKUP(Pag_Inicio_Corr_mas_casos[[#This Row],[Corregimiento]],Hoja3!$A$2:$D$676,4,0)</f>
        <v>80823</v>
      </c>
      <c r="E191">
        <v>29</v>
      </c>
    </row>
    <row r="192" spans="1:5" x14ac:dyDescent="0.2">
      <c r="A192" s="22">
        <v>44004</v>
      </c>
      <c r="B192">
        <v>44004</v>
      </c>
      <c r="C192" t="s">
        <v>786</v>
      </c>
      <c r="D192" s="24">
        <f>VLOOKUP(Pag_Inicio_Corr_mas_casos[[#This Row],[Corregimiento]],Hoja3!$A$2:$D$676,4,0)</f>
        <v>80804</v>
      </c>
      <c r="E192">
        <v>26</v>
      </c>
    </row>
    <row r="193" spans="1:5" x14ac:dyDescent="0.2">
      <c r="A193" s="22">
        <v>44004</v>
      </c>
      <c r="B193">
        <v>44004</v>
      </c>
      <c r="C193" t="s">
        <v>773</v>
      </c>
      <c r="D193" s="24">
        <f>VLOOKUP(Pag_Inicio_Corr_mas_casos[[#This Row],[Corregimiento]],Hoja3!$A$2:$D$676,4,0)</f>
        <v>80826</v>
      </c>
      <c r="E193">
        <v>26</v>
      </c>
    </row>
    <row r="194" spans="1:5" x14ac:dyDescent="0.2">
      <c r="A194" s="22">
        <v>44004</v>
      </c>
      <c r="B194">
        <v>44004</v>
      </c>
      <c r="C194" t="s">
        <v>752</v>
      </c>
      <c r="D194" s="24">
        <f>VLOOKUP(Pag_Inicio_Corr_mas_casos[[#This Row],[Corregimiento]],Hoja3!$A$2:$D$676,4,0)</f>
        <v>81006</v>
      </c>
      <c r="E194">
        <v>25</v>
      </c>
    </row>
    <row r="195" spans="1:5" x14ac:dyDescent="0.2">
      <c r="A195" s="22">
        <v>44004</v>
      </c>
      <c r="B195">
        <v>44004</v>
      </c>
      <c r="C195" t="s">
        <v>767</v>
      </c>
      <c r="D195" s="24">
        <f>VLOOKUP(Pag_Inicio_Corr_mas_casos[[#This Row],[Corregimiento]],Hoja3!$A$2:$D$676,4,0)</f>
        <v>80820</v>
      </c>
      <c r="E195">
        <v>25</v>
      </c>
    </row>
    <row r="196" spans="1:5" x14ac:dyDescent="0.2">
      <c r="A196" s="22">
        <v>44004</v>
      </c>
      <c r="B196">
        <v>44004</v>
      </c>
      <c r="C196" t="s">
        <v>781</v>
      </c>
      <c r="D196" s="24">
        <f>VLOOKUP(Pag_Inicio_Corr_mas_casos[[#This Row],[Corregimiento]],Hoja3!$A$2:$D$676,4,0)</f>
        <v>130717</v>
      </c>
      <c r="E196">
        <v>25</v>
      </c>
    </row>
    <row r="197" spans="1:5" x14ac:dyDescent="0.2">
      <c r="A197" s="22">
        <v>44004</v>
      </c>
      <c r="B197">
        <v>44004</v>
      </c>
      <c r="C197" t="s">
        <v>789</v>
      </c>
      <c r="D197" s="24">
        <f>VLOOKUP(Pag_Inicio_Corr_mas_casos[[#This Row],[Corregimiento]],Hoja3!$A$2:$D$676,4,0)</f>
        <v>80814</v>
      </c>
      <c r="E197">
        <v>24</v>
      </c>
    </row>
    <row r="198" spans="1:5" x14ac:dyDescent="0.2">
      <c r="A198" s="22">
        <v>44004</v>
      </c>
      <c r="B198">
        <v>44004</v>
      </c>
      <c r="C198" t="s">
        <v>768</v>
      </c>
      <c r="D198" s="24">
        <f>VLOOKUP(Pag_Inicio_Corr_mas_casos[[#This Row],[Corregimiento]],Hoja3!$A$2:$D$676,4,0)</f>
        <v>80815</v>
      </c>
      <c r="E198">
        <v>21</v>
      </c>
    </row>
    <row r="199" spans="1:5" x14ac:dyDescent="0.2">
      <c r="A199" s="22">
        <v>44004</v>
      </c>
      <c r="B199">
        <v>44004</v>
      </c>
      <c r="C199" t="s">
        <v>751</v>
      </c>
      <c r="D199" s="24">
        <f>VLOOKUP(Pag_Inicio_Corr_mas_casos[[#This Row],[Corregimiento]],Hoja3!$A$2:$D$676,4,0)</f>
        <v>130107</v>
      </c>
      <c r="E199">
        <v>20</v>
      </c>
    </row>
    <row r="200" spans="1:5" x14ac:dyDescent="0.2">
      <c r="A200" s="22">
        <v>44004</v>
      </c>
      <c r="B200">
        <v>44004</v>
      </c>
      <c r="C200" t="s">
        <v>790</v>
      </c>
      <c r="D200" s="24">
        <f>VLOOKUP(Pag_Inicio_Corr_mas_casos[[#This Row],[Corregimiento]],Hoja3!$A$2:$D$676,4,0)</f>
        <v>80505</v>
      </c>
      <c r="E200">
        <v>20</v>
      </c>
    </row>
    <row r="201" spans="1:5" x14ac:dyDescent="0.2">
      <c r="A201" s="22">
        <v>44004</v>
      </c>
      <c r="B201">
        <v>44004</v>
      </c>
      <c r="C201" t="s">
        <v>765</v>
      </c>
      <c r="D201" s="24">
        <f>VLOOKUP(Pag_Inicio_Corr_mas_casos[[#This Row],[Corregimiento]],Hoja3!$A$2:$D$676,4,0)</f>
        <v>80501</v>
      </c>
      <c r="E201">
        <v>18</v>
      </c>
    </row>
    <row r="202" spans="1:5" x14ac:dyDescent="0.2">
      <c r="A202" s="22">
        <v>44004</v>
      </c>
      <c r="B202">
        <v>44004</v>
      </c>
      <c r="C202" t="s">
        <v>782</v>
      </c>
      <c r="D202" s="24">
        <f>VLOOKUP(Pag_Inicio_Corr_mas_casos[[#This Row],[Corregimiento]],Hoja3!$A$2:$D$676,4,0)</f>
        <v>81003</v>
      </c>
      <c r="E202">
        <v>18</v>
      </c>
    </row>
    <row r="203" spans="1:5" x14ac:dyDescent="0.2">
      <c r="A203" s="22">
        <v>44004</v>
      </c>
      <c r="B203">
        <v>44004</v>
      </c>
      <c r="C203" t="s">
        <v>791</v>
      </c>
      <c r="D203" s="24">
        <f>VLOOKUP(Pag_Inicio_Corr_mas_casos[[#This Row],[Corregimiento]],Hoja3!$A$2:$D$676,4,0)</f>
        <v>30111</v>
      </c>
      <c r="E203">
        <v>18</v>
      </c>
    </row>
    <row r="204" spans="1:5" x14ac:dyDescent="0.2">
      <c r="A204" s="22">
        <v>44004</v>
      </c>
      <c r="B204">
        <v>44004</v>
      </c>
      <c r="C204" t="s">
        <v>785</v>
      </c>
      <c r="D204" s="24">
        <f>VLOOKUP(Pag_Inicio_Corr_mas_casos[[#This Row],[Corregimiento]],Hoja3!$A$2:$D$676,4,0)</f>
        <v>130701</v>
      </c>
      <c r="E204">
        <v>17</v>
      </c>
    </row>
    <row r="205" spans="1:5" x14ac:dyDescent="0.2">
      <c r="A205" s="22">
        <v>44004</v>
      </c>
      <c r="B205">
        <v>44004</v>
      </c>
      <c r="C205" t="s">
        <v>761</v>
      </c>
      <c r="D205" s="24">
        <f>VLOOKUP(Pag_Inicio_Corr_mas_casos[[#This Row],[Corregimiento]],Hoja3!$A$2:$D$676,4,0)</f>
        <v>10201</v>
      </c>
      <c r="E205">
        <v>14</v>
      </c>
    </row>
    <row r="206" spans="1:5" x14ac:dyDescent="0.2">
      <c r="A206" s="22">
        <v>44004</v>
      </c>
      <c r="B206">
        <v>44004</v>
      </c>
      <c r="C206" t="s">
        <v>792</v>
      </c>
      <c r="D206" s="24">
        <f>VLOOKUP(Pag_Inicio_Corr_mas_casos[[#This Row],[Corregimiento]],Hoja3!$A$2:$D$676,4,0)</f>
        <v>130706</v>
      </c>
      <c r="E206">
        <v>12</v>
      </c>
    </row>
    <row r="207" spans="1:5" x14ac:dyDescent="0.2">
      <c r="A207" s="22">
        <v>44004</v>
      </c>
      <c r="B207">
        <v>44004</v>
      </c>
      <c r="C207" t="s">
        <v>729</v>
      </c>
      <c r="D207" s="24">
        <f>VLOOKUP(Pag_Inicio_Corr_mas_casos[[#This Row],[Corregimiento]],Hoja3!$A$2:$D$676,4,0)</f>
        <v>130709</v>
      </c>
      <c r="E207">
        <v>10</v>
      </c>
    </row>
    <row r="208" spans="1:5" x14ac:dyDescent="0.2">
      <c r="A208" s="22">
        <v>44004</v>
      </c>
      <c r="B208">
        <v>44004</v>
      </c>
      <c r="C208" t="s">
        <v>793</v>
      </c>
      <c r="D208" s="24">
        <f>VLOOKUP(Pag_Inicio_Corr_mas_casos[[#This Row],[Corregimiento]],Hoja3!$A$2:$D$676,4,0)</f>
        <v>91001</v>
      </c>
      <c r="E208">
        <v>10</v>
      </c>
    </row>
    <row r="209" spans="1:5" x14ac:dyDescent="0.2">
      <c r="A209" s="22">
        <v>44005</v>
      </c>
      <c r="B209">
        <v>44005</v>
      </c>
      <c r="C209" t="s">
        <v>737</v>
      </c>
      <c r="D209" s="24">
        <f>VLOOKUP(Pag_Inicio_Corr_mas_casos[[#This Row],[Corregimiento]],Hoja3!$A$2:$D$676,4,0)</f>
        <v>130101</v>
      </c>
      <c r="E209">
        <v>27</v>
      </c>
    </row>
    <row r="210" spans="1:5" x14ac:dyDescent="0.2">
      <c r="A210" s="22">
        <v>44005</v>
      </c>
      <c r="B210">
        <v>44005</v>
      </c>
      <c r="C210" t="s">
        <v>750</v>
      </c>
      <c r="D210" s="24">
        <f>VLOOKUP(Pag_Inicio_Corr_mas_casos[[#This Row],[Corregimiento]],Hoja3!$A$2:$D$676,4,0)</f>
        <v>80819</v>
      </c>
      <c r="E210">
        <v>22</v>
      </c>
    </row>
    <row r="211" spans="1:5" x14ac:dyDescent="0.2">
      <c r="A211" s="22">
        <v>44005</v>
      </c>
      <c r="B211">
        <v>44005</v>
      </c>
      <c r="C211" t="s">
        <v>741</v>
      </c>
      <c r="D211" s="24">
        <f>VLOOKUP(Pag_Inicio_Corr_mas_casos[[#This Row],[Corregimiento]],Hoja3!$A$2:$D$676,4,0)</f>
        <v>130102</v>
      </c>
      <c r="E211">
        <v>19</v>
      </c>
    </row>
    <row r="212" spans="1:5" x14ac:dyDescent="0.2">
      <c r="A212" s="22">
        <v>44005</v>
      </c>
      <c r="B212">
        <v>44005</v>
      </c>
      <c r="C212" t="s">
        <v>744</v>
      </c>
      <c r="D212" s="24">
        <f>VLOOKUP(Pag_Inicio_Corr_mas_casos[[#This Row],[Corregimiento]],Hoja3!$A$2:$D$676,4,0)</f>
        <v>81008</v>
      </c>
      <c r="E212">
        <v>18</v>
      </c>
    </row>
    <row r="213" spans="1:5" x14ac:dyDescent="0.2">
      <c r="A213" s="22">
        <v>44005</v>
      </c>
      <c r="B213">
        <v>44005</v>
      </c>
      <c r="C213" t="s">
        <v>743</v>
      </c>
      <c r="D213" s="24">
        <f>VLOOKUP(Pag_Inicio_Corr_mas_casos[[#This Row],[Corregimiento]],Hoja3!$A$2:$D$676,4,0)</f>
        <v>81007</v>
      </c>
      <c r="E213">
        <v>17</v>
      </c>
    </row>
    <row r="214" spans="1:5" x14ac:dyDescent="0.2">
      <c r="A214" s="22">
        <v>44005</v>
      </c>
      <c r="B214">
        <v>44005</v>
      </c>
      <c r="C214" t="s">
        <v>738</v>
      </c>
      <c r="D214" s="24">
        <f>VLOOKUP(Pag_Inicio_Corr_mas_casos[[#This Row],[Corregimiento]],Hoja3!$A$2:$D$676,4,0)</f>
        <v>81002</v>
      </c>
      <c r="E214">
        <v>17</v>
      </c>
    </row>
    <row r="215" spans="1:5" x14ac:dyDescent="0.2">
      <c r="A215" s="22">
        <v>44005</v>
      </c>
      <c r="B215">
        <v>44005</v>
      </c>
      <c r="C215" t="s">
        <v>746</v>
      </c>
      <c r="D215" s="24">
        <f>VLOOKUP(Pag_Inicio_Corr_mas_casos[[#This Row],[Corregimiento]],Hoja3!$A$2:$D$676,4,0)</f>
        <v>80817</v>
      </c>
      <c r="E215">
        <v>17</v>
      </c>
    </row>
    <row r="216" spans="1:5" x14ac:dyDescent="0.2">
      <c r="A216" s="22">
        <v>44005</v>
      </c>
      <c r="B216">
        <v>44005</v>
      </c>
      <c r="C216" t="s">
        <v>742</v>
      </c>
      <c r="D216" s="24">
        <f>VLOOKUP(Pag_Inicio_Corr_mas_casos[[#This Row],[Corregimiento]],Hoja3!$A$2:$D$676,4,0)</f>
        <v>80821</v>
      </c>
      <c r="E216">
        <v>16</v>
      </c>
    </row>
    <row r="217" spans="1:5" x14ac:dyDescent="0.2">
      <c r="A217" s="22">
        <v>44005</v>
      </c>
      <c r="B217">
        <v>44005</v>
      </c>
      <c r="C217" t="s">
        <v>740</v>
      </c>
      <c r="D217" s="24">
        <f>VLOOKUP(Pag_Inicio_Corr_mas_casos[[#This Row],[Corregimiento]],Hoja3!$A$2:$D$676,4,0)</f>
        <v>80802</v>
      </c>
      <c r="E217">
        <v>16</v>
      </c>
    </row>
    <row r="218" spans="1:5" x14ac:dyDescent="0.2">
      <c r="A218" s="22">
        <v>44005</v>
      </c>
      <c r="B218">
        <v>44005</v>
      </c>
      <c r="C218" t="s">
        <v>748</v>
      </c>
      <c r="D218" s="24">
        <f>VLOOKUP(Pag_Inicio_Corr_mas_casos[[#This Row],[Corregimiento]],Hoja3!$A$2:$D$676,4,0)</f>
        <v>80823</v>
      </c>
      <c r="E218">
        <v>16</v>
      </c>
    </row>
    <row r="219" spans="1:5" x14ac:dyDescent="0.2">
      <c r="A219" s="22">
        <v>44005</v>
      </c>
      <c r="B219">
        <v>44005</v>
      </c>
      <c r="C219" t="s">
        <v>794</v>
      </c>
      <c r="D219" s="24">
        <f>VLOOKUP(Pag_Inicio_Corr_mas_casos[[#This Row],[Corregimiento]],Hoja3!$A$2:$D$676,4,0)</f>
        <v>50204</v>
      </c>
      <c r="E219">
        <v>16</v>
      </c>
    </row>
    <row r="220" spans="1:5" x14ac:dyDescent="0.2">
      <c r="A220" s="22">
        <v>44005</v>
      </c>
      <c r="B220">
        <v>44005</v>
      </c>
      <c r="C220" t="s">
        <v>766</v>
      </c>
      <c r="D220" s="24">
        <f>VLOOKUP(Pag_Inicio_Corr_mas_casos[[#This Row],[Corregimiento]],Hoja3!$A$2:$D$676,4,0)</f>
        <v>80808</v>
      </c>
      <c r="E220">
        <v>16</v>
      </c>
    </row>
    <row r="221" spans="1:5" x14ac:dyDescent="0.2">
      <c r="A221" s="22">
        <v>44005</v>
      </c>
      <c r="B221">
        <v>44005</v>
      </c>
      <c r="C221" t="s">
        <v>753</v>
      </c>
      <c r="D221" s="24">
        <f>VLOOKUP(Pag_Inicio_Corr_mas_casos[[#This Row],[Corregimiento]],Hoja3!$A$2:$D$676,4,0)</f>
        <v>80812</v>
      </c>
      <c r="E221">
        <v>15</v>
      </c>
    </row>
    <row r="222" spans="1:5" x14ac:dyDescent="0.2">
      <c r="A222" s="22">
        <v>44005</v>
      </c>
      <c r="B222">
        <v>44005</v>
      </c>
      <c r="C222" t="s">
        <v>786</v>
      </c>
      <c r="D222" s="24">
        <f>VLOOKUP(Pag_Inicio_Corr_mas_casos[[#This Row],[Corregimiento]],Hoja3!$A$2:$D$676,4,0)</f>
        <v>80804</v>
      </c>
      <c r="E222">
        <v>13</v>
      </c>
    </row>
    <row r="223" spans="1:5" x14ac:dyDescent="0.2">
      <c r="A223" s="22">
        <v>44005</v>
      </c>
      <c r="B223">
        <v>44005</v>
      </c>
      <c r="C223" t="s">
        <v>791</v>
      </c>
      <c r="D223" s="24">
        <f>VLOOKUP(Pag_Inicio_Corr_mas_casos[[#This Row],[Corregimiento]],Hoja3!$A$2:$D$676,4,0)</f>
        <v>30111</v>
      </c>
      <c r="E223">
        <v>13</v>
      </c>
    </row>
    <row r="224" spans="1:5" x14ac:dyDescent="0.2">
      <c r="A224" s="22">
        <v>44005</v>
      </c>
      <c r="B224">
        <v>44005</v>
      </c>
      <c r="C224" t="s">
        <v>793</v>
      </c>
      <c r="D224" s="24">
        <f>VLOOKUP(Pag_Inicio_Corr_mas_casos[[#This Row],[Corregimiento]],Hoja3!$A$2:$D$676,4,0)</f>
        <v>91001</v>
      </c>
      <c r="E224">
        <v>13</v>
      </c>
    </row>
    <row r="225" spans="1:5" x14ac:dyDescent="0.2">
      <c r="A225" s="22">
        <v>44005</v>
      </c>
      <c r="B225">
        <v>44005</v>
      </c>
      <c r="C225" t="s">
        <v>767</v>
      </c>
      <c r="D225" s="24">
        <f>VLOOKUP(Pag_Inicio_Corr_mas_casos[[#This Row],[Corregimiento]],Hoja3!$A$2:$D$676,4,0)</f>
        <v>80820</v>
      </c>
      <c r="E225">
        <v>12</v>
      </c>
    </row>
    <row r="226" spans="1:5" x14ac:dyDescent="0.2">
      <c r="A226" s="22">
        <v>44005</v>
      </c>
      <c r="B226">
        <v>44005</v>
      </c>
      <c r="C226" t="s">
        <v>782</v>
      </c>
      <c r="D226" s="24">
        <f>VLOOKUP(Pag_Inicio_Corr_mas_casos[[#This Row],[Corregimiento]],Hoja3!$A$2:$D$676,4,0)</f>
        <v>81003</v>
      </c>
      <c r="E226">
        <v>11</v>
      </c>
    </row>
    <row r="227" spans="1:5" x14ac:dyDescent="0.2">
      <c r="A227" s="22">
        <v>44005</v>
      </c>
      <c r="B227">
        <v>44005</v>
      </c>
      <c r="C227" t="s">
        <v>751</v>
      </c>
      <c r="D227" s="24">
        <f>VLOOKUP(Pag_Inicio_Corr_mas_casos[[#This Row],[Corregimiento]],Hoja3!$A$2:$D$676,4,0)</f>
        <v>130107</v>
      </c>
      <c r="E227">
        <v>10</v>
      </c>
    </row>
    <row r="228" spans="1:5" x14ac:dyDescent="0.2">
      <c r="A228" s="22">
        <v>44005</v>
      </c>
      <c r="B228">
        <v>44005</v>
      </c>
      <c r="C228" t="s">
        <v>759</v>
      </c>
      <c r="D228" s="24">
        <f>VLOOKUP(Pag_Inicio_Corr_mas_casos[[#This Row],[Corregimiento]],Hoja3!$A$2:$D$676,4,0)</f>
        <v>30107</v>
      </c>
      <c r="E228">
        <v>10</v>
      </c>
    </row>
    <row r="229" spans="1:5" x14ac:dyDescent="0.2">
      <c r="A229" s="22">
        <v>44005</v>
      </c>
      <c r="B229">
        <v>44005</v>
      </c>
      <c r="C229" t="s">
        <v>778</v>
      </c>
      <c r="D229" s="24">
        <f>VLOOKUP(Pag_Inicio_Corr_mas_casos[[#This Row],[Corregimiento]],Hoja3!$A$2:$D$676,4,0)</f>
        <v>80809</v>
      </c>
      <c r="E229">
        <v>10</v>
      </c>
    </row>
    <row r="230" spans="1:5" x14ac:dyDescent="0.2">
      <c r="A230" s="22">
        <v>44006</v>
      </c>
      <c r="B230">
        <v>44006</v>
      </c>
      <c r="C230" t="s">
        <v>761</v>
      </c>
      <c r="D230" s="24">
        <f>VLOOKUP(Pag_Inicio_Corr_mas_casos[[#This Row],[Corregimiento]],Hoja3!$A$2:$D$676,4,0)</f>
        <v>10201</v>
      </c>
      <c r="E230">
        <v>44</v>
      </c>
    </row>
    <row r="231" spans="1:5" x14ac:dyDescent="0.2">
      <c r="A231" s="22">
        <v>44006</v>
      </c>
      <c r="B231">
        <v>44006</v>
      </c>
      <c r="C231" t="s">
        <v>737</v>
      </c>
      <c r="D231" s="24">
        <f>VLOOKUP(Pag_Inicio_Corr_mas_casos[[#This Row],[Corregimiento]],Hoja3!$A$2:$D$676,4,0)</f>
        <v>130101</v>
      </c>
      <c r="E231">
        <v>30</v>
      </c>
    </row>
    <row r="232" spans="1:5" x14ac:dyDescent="0.2">
      <c r="A232" s="22">
        <v>44006</v>
      </c>
      <c r="B232">
        <v>44006</v>
      </c>
      <c r="C232" t="s">
        <v>738</v>
      </c>
      <c r="D232" s="24">
        <f>VLOOKUP(Pag_Inicio_Corr_mas_casos[[#This Row],[Corregimiento]],Hoja3!$A$2:$D$676,4,0)</f>
        <v>81002</v>
      </c>
      <c r="E232">
        <v>24</v>
      </c>
    </row>
    <row r="233" spans="1:5" x14ac:dyDescent="0.2">
      <c r="A233" s="22">
        <v>44006</v>
      </c>
      <c r="B233">
        <v>44006</v>
      </c>
      <c r="C233" t="s">
        <v>739</v>
      </c>
      <c r="D233" s="24">
        <f>VLOOKUP(Pag_Inicio_Corr_mas_casos[[#This Row],[Corregimiento]],Hoja3!$A$2:$D$676,4,0)</f>
        <v>130106</v>
      </c>
      <c r="E233">
        <v>23</v>
      </c>
    </row>
    <row r="234" spans="1:5" x14ac:dyDescent="0.2">
      <c r="A234" s="22">
        <v>44006</v>
      </c>
      <c r="B234">
        <v>44006</v>
      </c>
      <c r="C234" t="s">
        <v>749</v>
      </c>
      <c r="D234" s="24">
        <f>VLOOKUP(Pag_Inicio_Corr_mas_casos[[#This Row],[Corregimiento]],Hoja3!$A$2:$D$676,4,0)</f>
        <v>81001</v>
      </c>
      <c r="E234">
        <v>22</v>
      </c>
    </row>
    <row r="235" spans="1:5" x14ac:dyDescent="0.2">
      <c r="A235" s="22">
        <v>44006</v>
      </c>
      <c r="B235">
        <v>44006</v>
      </c>
      <c r="C235" t="s">
        <v>741</v>
      </c>
      <c r="D235" s="24">
        <f>VLOOKUP(Pag_Inicio_Corr_mas_casos[[#This Row],[Corregimiento]],Hoja3!$A$2:$D$676,4,0)</f>
        <v>130102</v>
      </c>
      <c r="E235">
        <v>21</v>
      </c>
    </row>
    <row r="236" spans="1:5" x14ac:dyDescent="0.2">
      <c r="A236" s="22">
        <v>44006</v>
      </c>
      <c r="B236">
        <v>44006</v>
      </c>
      <c r="C236" t="s">
        <v>740</v>
      </c>
      <c r="D236" s="24">
        <f>VLOOKUP(Pag_Inicio_Corr_mas_casos[[#This Row],[Corregimiento]],Hoja3!$A$2:$D$676,4,0)</f>
        <v>80802</v>
      </c>
      <c r="E236">
        <v>19</v>
      </c>
    </row>
    <row r="237" spans="1:5" x14ac:dyDescent="0.2">
      <c r="A237" s="22">
        <v>44006</v>
      </c>
      <c r="B237">
        <v>44006</v>
      </c>
      <c r="C237" t="s">
        <v>781</v>
      </c>
      <c r="D237" s="24">
        <f>VLOOKUP(Pag_Inicio_Corr_mas_casos[[#This Row],[Corregimiento]],Hoja3!$A$2:$D$676,4,0)</f>
        <v>130717</v>
      </c>
      <c r="E237">
        <v>19</v>
      </c>
    </row>
    <row r="238" spans="1:5" x14ac:dyDescent="0.2">
      <c r="A238" s="22">
        <v>44006</v>
      </c>
      <c r="B238">
        <v>44006</v>
      </c>
      <c r="C238" t="s">
        <v>758</v>
      </c>
      <c r="D238" s="24">
        <f>VLOOKUP(Pag_Inicio_Corr_mas_casos[[#This Row],[Corregimiento]],Hoja3!$A$2:$D$676,4,0)</f>
        <v>80810</v>
      </c>
      <c r="E238">
        <v>18</v>
      </c>
    </row>
    <row r="239" spans="1:5" x14ac:dyDescent="0.2">
      <c r="A239" s="22">
        <v>44006</v>
      </c>
      <c r="B239">
        <v>44006</v>
      </c>
      <c r="C239" t="s">
        <v>750</v>
      </c>
      <c r="D239" s="24">
        <f>VLOOKUP(Pag_Inicio_Corr_mas_casos[[#This Row],[Corregimiento]],Hoja3!$A$2:$D$676,4,0)</f>
        <v>80819</v>
      </c>
      <c r="E239">
        <v>17</v>
      </c>
    </row>
    <row r="240" spans="1:5" x14ac:dyDescent="0.2">
      <c r="A240" s="22">
        <v>44006</v>
      </c>
      <c r="B240">
        <v>44006</v>
      </c>
      <c r="C240" t="s">
        <v>772</v>
      </c>
      <c r="D240" s="24">
        <f>VLOOKUP(Pag_Inicio_Corr_mas_casos[[#This Row],[Corregimiento]],Hoja3!$A$2:$D$676,4,0)</f>
        <v>130708</v>
      </c>
      <c r="E240">
        <v>15</v>
      </c>
    </row>
    <row r="241" spans="1:5" x14ac:dyDescent="0.2">
      <c r="A241" s="22">
        <v>44006</v>
      </c>
      <c r="B241">
        <v>44006</v>
      </c>
      <c r="C241" t="s">
        <v>753</v>
      </c>
      <c r="D241" s="24">
        <f>VLOOKUP(Pag_Inicio_Corr_mas_casos[[#This Row],[Corregimiento]],Hoja3!$A$2:$D$676,4,0)</f>
        <v>80812</v>
      </c>
      <c r="E241">
        <v>15</v>
      </c>
    </row>
    <row r="242" spans="1:5" x14ac:dyDescent="0.2">
      <c r="A242" s="22">
        <v>44006</v>
      </c>
      <c r="B242">
        <v>44006</v>
      </c>
      <c r="C242" t="s">
        <v>752</v>
      </c>
      <c r="D242" s="24">
        <f>VLOOKUP(Pag_Inicio_Corr_mas_casos[[#This Row],[Corregimiento]],Hoja3!$A$2:$D$676,4,0)</f>
        <v>81006</v>
      </c>
      <c r="E242">
        <v>14</v>
      </c>
    </row>
    <row r="243" spans="1:5" x14ac:dyDescent="0.2">
      <c r="A243" s="22">
        <v>44006</v>
      </c>
      <c r="B243">
        <v>44006</v>
      </c>
      <c r="C243" t="s">
        <v>759</v>
      </c>
      <c r="D243" s="24">
        <f>VLOOKUP(Pag_Inicio_Corr_mas_casos[[#This Row],[Corregimiento]],Hoja3!$A$2:$D$676,4,0)</f>
        <v>30107</v>
      </c>
      <c r="E243">
        <v>14</v>
      </c>
    </row>
    <row r="244" spans="1:5" x14ac:dyDescent="0.2">
      <c r="A244" s="22">
        <v>44006</v>
      </c>
      <c r="B244">
        <v>44006</v>
      </c>
      <c r="C244" t="s">
        <v>755</v>
      </c>
      <c r="D244" s="24">
        <f>VLOOKUP(Pag_Inicio_Corr_mas_casos[[#This Row],[Corregimiento]],Hoja3!$A$2:$D$676,4,0)</f>
        <v>40601</v>
      </c>
      <c r="E244">
        <v>14</v>
      </c>
    </row>
    <row r="245" spans="1:5" x14ac:dyDescent="0.2">
      <c r="A245" s="22">
        <v>44006</v>
      </c>
      <c r="B245">
        <v>44006</v>
      </c>
      <c r="C245" t="s">
        <v>780</v>
      </c>
      <c r="D245" s="24">
        <f>VLOOKUP(Pag_Inicio_Corr_mas_casos[[#This Row],[Corregimiento]],Hoja3!$A$2:$D$676,4,0)</f>
        <v>80805</v>
      </c>
      <c r="E245">
        <v>13</v>
      </c>
    </row>
    <row r="246" spans="1:5" x14ac:dyDescent="0.2">
      <c r="A246" s="22">
        <v>44006</v>
      </c>
      <c r="B246">
        <v>44006</v>
      </c>
      <c r="C246" t="s">
        <v>742</v>
      </c>
      <c r="D246" s="24">
        <f>VLOOKUP(Pag_Inicio_Corr_mas_casos[[#This Row],[Corregimiento]],Hoja3!$A$2:$D$676,4,0)</f>
        <v>80821</v>
      </c>
      <c r="E246">
        <v>12</v>
      </c>
    </row>
    <row r="247" spans="1:5" x14ac:dyDescent="0.2">
      <c r="A247" s="22">
        <v>44006</v>
      </c>
      <c r="B247">
        <v>44006</v>
      </c>
      <c r="C247" t="s">
        <v>784</v>
      </c>
      <c r="D247" s="24">
        <f>VLOOKUP(Pag_Inicio_Corr_mas_casos[[#This Row],[Corregimiento]],Hoja3!$A$2:$D$676,4,0)</f>
        <v>30104</v>
      </c>
      <c r="E247">
        <v>12</v>
      </c>
    </row>
    <row r="248" spans="1:5" x14ac:dyDescent="0.2">
      <c r="A248" s="22">
        <v>44006</v>
      </c>
      <c r="B248">
        <v>44006</v>
      </c>
      <c r="C248" t="s">
        <v>746</v>
      </c>
      <c r="D248" s="24">
        <f>VLOOKUP(Pag_Inicio_Corr_mas_casos[[#This Row],[Corregimiento]],Hoja3!$A$2:$D$676,4,0)</f>
        <v>80817</v>
      </c>
      <c r="E248">
        <v>12</v>
      </c>
    </row>
    <row r="249" spans="1:5" x14ac:dyDescent="0.2">
      <c r="A249" s="22">
        <v>44006</v>
      </c>
      <c r="B249">
        <v>44006</v>
      </c>
      <c r="C249" t="s">
        <v>771</v>
      </c>
      <c r="D249" s="24">
        <f>VLOOKUP(Pag_Inicio_Corr_mas_casos[[#This Row],[Corregimiento]],Hoja3!$A$2:$D$676,4,0)</f>
        <v>50316</v>
      </c>
      <c r="E249">
        <v>12</v>
      </c>
    </row>
    <row r="250" spans="1:5" x14ac:dyDescent="0.2">
      <c r="A250" s="22">
        <v>44006</v>
      </c>
      <c r="B250">
        <v>44006</v>
      </c>
      <c r="C250" t="s">
        <v>751</v>
      </c>
      <c r="D250" s="24">
        <f>VLOOKUP(Pag_Inicio_Corr_mas_casos[[#This Row],[Corregimiento]],Hoja3!$A$2:$D$676,4,0)</f>
        <v>130107</v>
      </c>
      <c r="E250">
        <v>11</v>
      </c>
    </row>
    <row r="251" spans="1:5" x14ac:dyDescent="0.2">
      <c r="A251" s="22">
        <v>44006</v>
      </c>
      <c r="B251">
        <v>44006</v>
      </c>
      <c r="C251" t="s">
        <v>794</v>
      </c>
      <c r="D251" s="24">
        <f>VLOOKUP(Pag_Inicio_Corr_mas_casos[[#This Row],[Corregimiento]],Hoja3!$A$2:$D$676,4,0)</f>
        <v>50204</v>
      </c>
      <c r="E251">
        <v>11</v>
      </c>
    </row>
    <row r="252" spans="1:5" x14ac:dyDescent="0.2">
      <c r="A252" s="22">
        <v>44006</v>
      </c>
      <c r="B252">
        <v>44006</v>
      </c>
      <c r="C252" t="s">
        <v>778</v>
      </c>
      <c r="D252" s="24">
        <f>VLOOKUP(Pag_Inicio_Corr_mas_casos[[#This Row],[Corregimiento]],Hoja3!$A$2:$D$676,4,0)</f>
        <v>80809</v>
      </c>
      <c r="E252">
        <v>11</v>
      </c>
    </row>
    <row r="253" spans="1:5" x14ac:dyDescent="0.2">
      <c r="A253" s="22">
        <v>44006</v>
      </c>
      <c r="B253">
        <v>44006</v>
      </c>
      <c r="C253" t="s">
        <v>763</v>
      </c>
      <c r="D253" s="24">
        <f>VLOOKUP(Pag_Inicio_Corr_mas_casos[[#This Row],[Corregimiento]],Hoja3!$A$2:$D$676,4,0)</f>
        <v>80813</v>
      </c>
      <c r="E253">
        <v>10</v>
      </c>
    </row>
    <row r="254" spans="1:5" x14ac:dyDescent="0.2">
      <c r="A254" s="22">
        <v>44007</v>
      </c>
      <c r="B254">
        <v>44007</v>
      </c>
      <c r="C254" t="s">
        <v>750</v>
      </c>
      <c r="D254" s="24">
        <f>VLOOKUP(Pag_Inicio_Corr_mas_casos[[#This Row],[Corregimiento]],Hoja3!$A$2:$D$676,4,0)</f>
        <v>80819</v>
      </c>
      <c r="E254">
        <v>138</v>
      </c>
    </row>
    <row r="255" spans="1:5" x14ac:dyDescent="0.2">
      <c r="A255" s="22">
        <v>44007</v>
      </c>
      <c r="B255">
        <v>44007</v>
      </c>
      <c r="C255" t="s">
        <v>753</v>
      </c>
      <c r="D255" s="24">
        <f>VLOOKUP(Pag_Inicio_Corr_mas_casos[[#This Row],[Corregimiento]],Hoja3!$A$2:$D$676,4,0)</f>
        <v>80812</v>
      </c>
      <c r="E255">
        <v>137</v>
      </c>
    </row>
    <row r="256" spans="1:5" x14ac:dyDescent="0.2">
      <c r="A256" s="22">
        <v>44007</v>
      </c>
      <c r="B256">
        <v>44007</v>
      </c>
      <c r="C256" t="s">
        <v>742</v>
      </c>
      <c r="D256" s="24">
        <f>VLOOKUP(Pag_Inicio_Corr_mas_casos[[#This Row],[Corregimiento]],Hoja3!$A$2:$D$676,4,0)</f>
        <v>80821</v>
      </c>
      <c r="E256">
        <v>136</v>
      </c>
    </row>
    <row r="257" spans="1:5" x14ac:dyDescent="0.2">
      <c r="A257" s="22">
        <v>44007</v>
      </c>
      <c r="B257">
        <v>44007</v>
      </c>
      <c r="C257" t="s">
        <v>738</v>
      </c>
      <c r="D257" s="24">
        <f>VLOOKUP(Pag_Inicio_Corr_mas_casos[[#This Row],[Corregimiento]],Hoja3!$A$2:$D$676,4,0)</f>
        <v>81002</v>
      </c>
      <c r="E257">
        <v>96</v>
      </c>
    </row>
    <row r="258" spans="1:5" x14ac:dyDescent="0.2">
      <c r="A258" s="22">
        <v>44007</v>
      </c>
      <c r="B258">
        <v>44007</v>
      </c>
      <c r="C258" t="s">
        <v>763</v>
      </c>
      <c r="D258" s="24">
        <f>VLOOKUP(Pag_Inicio_Corr_mas_casos[[#This Row],[Corregimiento]],Hoja3!$A$2:$D$676,4,0)</f>
        <v>80813</v>
      </c>
      <c r="E258">
        <v>94</v>
      </c>
    </row>
    <row r="259" spans="1:5" x14ac:dyDescent="0.2">
      <c r="A259" s="22">
        <v>44007</v>
      </c>
      <c r="B259">
        <v>44007</v>
      </c>
      <c r="C259" t="s">
        <v>737</v>
      </c>
      <c r="D259" s="24">
        <f>VLOOKUP(Pag_Inicio_Corr_mas_casos[[#This Row],[Corregimiento]],Hoja3!$A$2:$D$676,4,0)</f>
        <v>130101</v>
      </c>
      <c r="E259">
        <v>83</v>
      </c>
    </row>
    <row r="260" spans="1:5" x14ac:dyDescent="0.2">
      <c r="A260" s="22">
        <v>44007</v>
      </c>
      <c r="B260">
        <v>44007</v>
      </c>
      <c r="C260" t="s">
        <v>778</v>
      </c>
      <c r="D260" s="24">
        <f>VLOOKUP(Pag_Inicio_Corr_mas_casos[[#This Row],[Corregimiento]],Hoja3!$A$2:$D$676,4,0)</f>
        <v>80809</v>
      </c>
      <c r="E260">
        <v>82</v>
      </c>
    </row>
    <row r="261" spans="1:5" x14ac:dyDescent="0.2">
      <c r="A261" s="22">
        <v>44007</v>
      </c>
      <c r="B261">
        <v>44007</v>
      </c>
      <c r="C261" t="s">
        <v>789</v>
      </c>
      <c r="D261" s="24">
        <f>VLOOKUP(Pag_Inicio_Corr_mas_casos[[#This Row],[Corregimiento]],Hoja3!$A$2:$D$676,4,0)</f>
        <v>80814</v>
      </c>
      <c r="E261">
        <v>77</v>
      </c>
    </row>
    <row r="262" spans="1:5" x14ac:dyDescent="0.2">
      <c r="A262" s="22">
        <v>44007</v>
      </c>
      <c r="B262">
        <v>44007</v>
      </c>
      <c r="C262" t="s">
        <v>761</v>
      </c>
      <c r="D262" s="24">
        <f>VLOOKUP(Pag_Inicio_Corr_mas_casos[[#This Row],[Corregimiento]],Hoja3!$A$2:$D$676,4,0)</f>
        <v>10201</v>
      </c>
      <c r="E262">
        <v>69</v>
      </c>
    </row>
    <row r="263" spans="1:5" x14ac:dyDescent="0.2">
      <c r="A263" s="22">
        <v>44007</v>
      </c>
      <c r="B263">
        <v>44007</v>
      </c>
      <c r="C263" t="s">
        <v>768</v>
      </c>
      <c r="D263" s="24">
        <f>VLOOKUP(Pag_Inicio_Corr_mas_casos[[#This Row],[Corregimiento]],Hoja3!$A$2:$D$676,4,0)</f>
        <v>80815</v>
      </c>
      <c r="E263">
        <v>84</v>
      </c>
    </row>
    <row r="264" spans="1:5" x14ac:dyDescent="0.2">
      <c r="A264" s="22">
        <v>44007</v>
      </c>
      <c r="B264">
        <v>44007</v>
      </c>
      <c r="C264" t="s">
        <v>748</v>
      </c>
      <c r="D264" s="24">
        <f>VLOOKUP(Pag_Inicio_Corr_mas_casos[[#This Row],[Corregimiento]],Hoja3!$A$2:$D$676,4,0)</f>
        <v>80823</v>
      </c>
      <c r="E264">
        <v>68</v>
      </c>
    </row>
    <row r="265" spans="1:5" x14ac:dyDescent="0.2">
      <c r="A265" s="22">
        <v>44007</v>
      </c>
      <c r="B265">
        <v>44007</v>
      </c>
      <c r="C265" t="s">
        <v>745</v>
      </c>
      <c r="D265" s="24">
        <f>VLOOKUP(Pag_Inicio_Corr_mas_casos[[#This Row],[Corregimiento]],Hoja3!$A$2:$D$676,4,0)</f>
        <v>80816</v>
      </c>
      <c r="E265">
        <v>65</v>
      </c>
    </row>
    <row r="266" spans="1:5" x14ac:dyDescent="0.2">
      <c r="A266" s="22">
        <v>44007</v>
      </c>
      <c r="B266">
        <v>44007</v>
      </c>
      <c r="C266" t="s">
        <v>746</v>
      </c>
      <c r="D266" s="24">
        <f>VLOOKUP(Pag_Inicio_Corr_mas_casos[[#This Row],[Corregimiento]],Hoja3!$A$2:$D$676,4,0)</f>
        <v>80817</v>
      </c>
      <c r="E266">
        <v>85</v>
      </c>
    </row>
    <row r="267" spans="1:5" x14ac:dyDescent="0.2">
      <c r="A267" s="22">
        <v>44007</v>
      </c>
      <c r="B267">
        <v>44007</v>
      </c>
      <c r="C267" t="s">
        <v>758</v>
      </c>
      <c r="D267" s="24">
        <f>VLOOKUP(Pag_Inicio_Corr_mas_casos[[#This Row],[Corregimiento]],Hoja3!$A$2:$D$676,4,0)</f>
        <v>80810</v>
      </c>
      <c r="E267">
        <v>63</v>
      </c>
    </row>
    <row r="268" spans="1:5" x14ac:dyDescent="0.2">
      <c r="A268" s="22">
        <v>44007</v>
      </c>
      <c r="B268">
        <v>44007</v>
      </c>
      <c r="C268" t="s">
        <v>781</v>
      </c>
      <c r="D268" s="24">
        <f>VLOOKUP(Pag_Inicio_Corr_mas_casos[[#This Row],[Corregimiento]],Hoja3!$A$2:$D$676,4,0)</f>
        <v>130717</v>
      </c>
      <c r="E268">
        <v>61</v>
      </c>
    </row>
    <row r="269" spans="1:5" x14ac:dyDescent="0.2">
      <c r="A269" s="22">
        <v>44007</v>
      </c>
      <c r="B269">
        <v>44007</v>
      </c>
      <c r="C269" t="s">
        <v>739</v>
      </c>
      <c r="D269" s="24">
        <f>VLOOKUP(Pag_Inicio_Corr_mas_casos[[#This Row],[Corregimiento]],Hoja3!$A$2:$D$676,4,0)</f>
        <v>130106</v>
      </c>
      <c r="E269">
        <v>58</v>
      </c>
    </row>
    <row r="270" spans="1:5" x14ac:dyDescent="0.2">
      <c r="A270" s="22">
        <v>44007</v>
      </c>
      <c r="B270">
        <v>44007</v>
      </c>
      <c r="C270" t="s">
        <v>743</v>
      </c>
      <c r="D270" s="24">
        <f>VLOOKUP(Pag_Inicio_Corr_mas_casos[[#This Row],[Corregimiento]],Hoja3!$A$2:$D$676,4,0)</f>
        <v>81007</v>
      </c>
      <c r="E270">
        <v>57</v>
      </c>
    </row>
    <row r="271" spans="1:5" x14ac:dyDescent="0.2">
      <c r="A271" s="22">
        <v>44007</v>
      </c>
      <c r="B271">
        <v>44007</v>
      </c>
      <c r="C271" t="s">
        <v>741</v>
      </c>
      <c r="D271" s="24">
        <f>VLOOKUP(Pag_Inicio_Corr_mas_casos[[#This Row],[Corregimiento]],Hoja3!$A$2:$D$676,4,0)</f>
        <v>130102</v>
      </c>
      <c r="E271">
        <v>56</v>
      </c>
    </row>
    <row r="272" spans="1:5" x14ac:dyDescent="0.2">
      <c r="A272" s="22">
        <v>44007</v>
      </c>
      <c r="B272">
        <v>44007</v>
      </c>
      <c r="C272" t="s">
        <v>756</v>
      </c>
      <c r="D272" s="24">
        <f>VLOOKUP(Pag_Inicio_Corr_mas_casos[[#This Row],[Corregimiento]],Hoja3!$A$2:$D$676,4,0)</f>
        <v>80806</v>
      </c>
      <c r="E272">
        <v>54</v>
      </c>
    </row>
    <row r="273" spans="1:5" x14ac:dyDescent="0.2">
      <c r="A273" s="22">
        <v>44007</v>
      </c>
      <c r="B273">
        <v>44007</v>
      </c>
      <c r="C273" t="s">
        <v>765</v>
      </c>
      <c r="D273" s="24">
        <f>VLOOKUP(Pag_Inicio_Corr_mas_casos[[#This Row],[Corregimiento]],Hoja3!$A$2:$D$676,4,0)</f>
        <v>80501</v>
      </c>
      <c r="E273">
        <v>54</v>
      </c>
    </row>
    <row r="274" spans="1:5" x14ac:dyDescent="0.2">
      <c r="A274" s="22">
        <v>44007</v>
      </c>
      <c r="B274">
        <v>44007</v>
      </c>
      <c r="C274" t="s">
        <v>747</v>
      </c>
      <c r="D274" s="24">
        <f>VLOOKUP(Pag_Inicio_Corr_mas_casos[[#This Row],[Corregimiento]],Hoja3!$A$2:$D$676,4,0)</f>
        <v>80822</v>
      </c>
      <c r="E274">
        <v>53</v>
      </c>
    </row>
    <row r="275" spans="1:5" x14ac:dyDescent="0.2">
      <c r="A275" s="22">
        <v>44007</v>
      </c>
      <c r="B275">
        <v>44007</v>
      </c>
      <c r="C275" t="s">
        <v>749</v>
      </c>
      <c r="D275" s="24">
        <f>VLOOKUP(Pag_Inicio_Corr_mas_casos[[#This Row],[Corregimiento]],Hoja3!$A$2:$D$676,4,0)</f>
        <v>81001</v>
      </c>
      <c r="E275">
        <v>53</v>
      </c>
    </row>
    <row r="276" spans="1:5" x14ac:dyDescent="0.2">
      <c r="A276" s="22">
        <v>44007</v>
      </c>
      <c r="B276">
        <v>44007</v>
      </c>
      <c r="C276" t="s">
        <v>788</v>
      </c>
      <c r="D276" s="24">
        <f>VLOOKUP(Pag_Inicio_Corr_mas_casos[[#This Row],[Corregimiento]],Hoja3!$A$2:$D$676,4,0)</f>
        <v>80807</v>
      </c>
      <c r="E276">
        <v>53</v>
      </c>
    </row>
    <row r="277" spans="1:5" x14ac:dyDescent="0.2">
      <c r="A277" s="22">
        <v>44007</v>
      </c>
      <c r="B277">
        <v>44007</v>
      </c>
      <c r="C277" t="s">
        <v>744</v>
      </c>
      <c r="D277" s="24">
        <f>VLOOKUP(Pag_Inicio_Corr_mas_casos[[#This Row],[Corregimiento]],Hoja3!$A$2:$D$676,4,0)</f>
        <v>81008</v>
      </c>
      <c r="E277">
        <v>50</v>
      </c>
    </row>
    <row r="278" spans="1:5" x14ac:dyDescent="0.2">
      <c r="A278" s="22">
        <v>44007</v>
      </c>
      <c r="B278">
        <v>44007</v>
      </c>
      <c r="C278" t="s">
        <v>770</v>
      </c>
      <c r="D278" s="24">
        <f>VLOOKUP(Pag_Inicio_Corr_mas_casos[[#This Row],[Corregimiento]],Hoja3!$A$2:$D$676,4,0)</f>
        <v>80811</v>
      </c>
      <c r="E278">
        <v>49</v>
      </c>
    </row>
    <row r="279" spans="1:5" x14ac:dyDescent="0.2">
      <c r="A279" s="22">
        <v>44007</v>
      </c>
      <c r="B279">
        <v>44007</v>
      </c>
      <c r="C279" t="s">
        <v>754</v>
      </c>
      <c r="D279" s="24">
        <f>VLOOKUP(Pag_Inicio_Corr_mas_casos[[#This Row],[Corregimiento]],Hoja3!$A$2:$D$676,4,0)</f>
        <v>130702</v>
      </c>
      <c r="E279">
        <v>48</v>
      </c>
    </row>
    <row r="280" spans="1:5" x14ac:dyDescent="0.2">
      <c r="A280" s="22">
        <v>44007</v>
      </c>
      <c r="B280">
        <v>44007</v>
      </c>
      <c r="C280" t="s">
        <v>740</v>
      </c>
      <c r="D280" s="24">
        <f>VLOOKUP(Pag_Inicio_Corr_mas_casos[[#This Row],[Corregimiento]],Hoja3!$A$2:$D$676,4,0)</f>
        <v>80802</v>
      </c>
      <c r="E280">
        <v>42</v>
      </c>
    </row>
    <row r="281" spans="1:5" x14ac:dyDescent="0.2">
      <c r="A281" s="22">
        <v>44007</v>
      </c>
      <c r="B281">
        <v>44007</v>
      </c>
      <c r="C281" t="s">
        <v>767</v>
      </c>
      <c r="D281" s="24">
        <f>VLOOKUP(Pag_Inicio_Corr_mas_casos[[#This Row],[Corregimiento]],Hoja3!$A$2:$D$676,4,0)</f>
        <v>80820</v>
      </c>
      <c r="E281">
        <v>41</v>
      </c>
    </row>
    <row r="282" spans="1:5" x14ac:dyDescent="0.2">
      <c r="A282" s="22">
        <v>44007</v>
      </c>
      <c r="B282">
        <v>44007</v>
      </c>
      <c r="C282" t="s">
        <v>752</v>
      </c>
      <c r="D282" s="24">
        <f>VLOOKUP(Pag_Inicio_Corr_mas_casos[[#This Row],[Corregimiento]],Hoja3!$A$2:$D$676,4,0)</f>
        <v>81006</v>
      </c>
      <c r="E282">
        <v>40</v>
      </c>
    </row>
    <row r="283" spans="1:5" x14ac:dyDescent="0.2">
      <c r="A283" s="22">
        <v>44007</v>
      </c>
      <c r="B283">
        <v>44007</v>
      </c>
      <c r="C283" t="s">
        <v>766</v>
      </c>
      <c r="D283" s="24">
        <f>VLOOKUP(Pag_Inicio_Corr_mas_casos[[#This Row],[Corregimiento]],Hoja3!$A$2:$D$676,4,0)</f>
        <v>80808</v>
      </c>
      <c r="E283">
        <v>39</v>
      </c>
    </row>
    <row r="284" spans="1:5" x14ac:dyDescent="0.2">
      <c r="A284" s="22">
        <v>44007</v>
      </c>
      <c r="B284">
        <v>44007</v>
      </c>
      <c r="C284" t="s">
        <v>773</v>
      </c>
      <c r="D284" s="24">
        <f>VLOOKUP(Pag_Inicio_Corr_mas_casos[[#This Row],[Corregimiento]],Hoja3!$A$2:$D$676,4,0)</f>
        <v>80826</v>
      </c>
      <c r="E284">
        <v>37</v>
      </c>
    </row>
    <row r="285" spans="1:5" x14ac:dyDescent="0.2">
      <c r="A285" s="22">
        <v>44007</v>
      </c>
      <c r="B285">
        <v>44007</v>
      </c>
      <c r="C285" t="s">
        <v>772</v>
      </c>
      <c r="D285" s="24">
        <f>VLOOKUP(Pag_Inicio_Corr_mas_casos[[#This Row],[Corregimiento]],Hoja3!$A$2:$D$676,4,0)</f>
        <v>130708</v>
      </c>
      <c r="E285">
        <v>36</v>
      </c>
    </row>
    <row r="286" spans="1:5" x14ac:dyDescent="0.2">
      <c r="A286" s="22">
        <v>44007</v>
      </c>
      <c r="B286">
        <v>44007</v>
      </c>
      <c r="C286" t="s">
        <v>783</v>
      </c>
      <c r="D286" s="24">
        <f>VLOOKUP(Pag_Inicio_Corr_mas_casos[[#This Row],[Corregimiento]],Hoja3!$A$2:$D$676,4,0)</f>
        <v>81009</v>
      </c>
      <c r="E286">
        <v>34</v>
      </c>
    </row>
    <row r="287" spans="1:5" x14ac:dyDescent="0.2">
      <c r="A287" s="22">
        <v>44007</v>
      </c>
      <c r="B287">
        <v>44007</v>
      </c>
      <c r="C287" t="s">
        <v>782</v>
      </c>
      <c r="D287" s="24">
        <f>VLOOKUP(Pag_Inicio_Corr_mas_casos[[#This Row],[Corregimiento]],Hoja3!$A$2:$D$676,4,0)</f>
        <v>81003</v>
      </c>
      <c r="E287">
        <v>33</v>
      </c>
    </row>
    <row r="288" spans="1:5" x14ac:dyDescent="0.2">
      <c r="A288" s="22">
        <v>44007</v>
      </c>
      <c r="B288">
        <v>44007</v>
      </c>
      <c r="C288" t="s">
        <v>775</v>
      </c>
      <c r="D288" s="24">
        <f>VLOOKUP(Pag_Inicio_Corr_mas_casos[[#This Row],[Corregimiento]],Hoja3!$A$2:$D$676,4,0)</f>
        <v>80803</v>
      </c>
      <c r="E288">
        <v>33</v>
      </c>
    </row>
    <row r="289" spans="1:5" x14ac:dyDescent="0.2">
      <c r="A289" s="22">
        <v>44007</v>
      </c>
      <c r="B289">
        <v>44007</v>
      </c>
      <c r="C289" t="s">
        <v>795</v>
      </c>
      <c r="D289" s="24">
        <f>VLOOKUP(Pag_Inicio_Corr_mas_casos[[#This Row],[Corregimiento]],Hoja3!$A$2:$D$676,4,0)</f>
        <v>99999</v>
      </c>
      <c r="E289">
        <v>29</v>
      </c>
    </row>
    <row r="290" spans="1:5" x14ac:dyDescent="0.2">
      <c r="A290" s="22">
        <v>44007</v>
      </c>
      <c r="B290">
        <v>44007</v>
      </c>
      <c r="C290" t="s">
        <v>796</v>
      </c>
      <c r="D290" s="24">
        <f>VLOOKUP(Pag_Inicio_Corr_mas_casos[[#This Row],[Corregimiento]],Hoja3!$A$2:$D$676,4,0)</f>
        <v>120901</v>
      </c>
      <c r="E290">
        <v>29</v>
      </c>
    </row>
    <row r="291" spans="1:5" x14ac:dyDescent="0.2">
      <c r="A291" s="22">
        <v>44007</v>
      </c>
      <c r="B291">
        <v>44007</v>
      </c>
      <c r="C291" t="s">
        <v>774</v>
      </c>
      <c r="D291" s="24">
        <f>VLOOKUP(Pag_Inicio_Corr_mas_casos[[#This Row],[Corregimiento]],Hoja3!$A$2:$D$676,4,0)</f>
        <v>50208</v>
      </c>
      <c r="E291">
        <v>28</v>
      </c>
    </row>
    <row r="292" spans="1:5" x14ac:dyDescent="0.2">
      <c r="A292" s="22">
        <v>44007</v>
      </c>
      <c r="B292">
        <v>44007</v>
      </c>
      <c r="C292" t="s">
        <v>777</v>
      </c>
      <c r="D292" s="24">
        <f>VLOOKUP(Pag_Inicio_Corr_mas_casos[[#This Row],[Corregimiento]],Hoja3!$A$2:$D$676,4,0)</f>
        <v>20609</v>
      </c>
      <c r="E292">
        <v>26</v>
      </c>
    </row>
    <row r="293" spans="1:5" x14ac:dyDescent="0.2">
      <c r="A293" s="22">
        <v>44007</v>
      </c>
      <c r="B293">
        <v>44007</v>
      </c>
      <c r="C293" t="s">
        <v>751</v>
      </c>
      <c r="D293" s="24">
        <f>VLOOKUP(Pag_Inicio_Corr_mas_casos[[#This Row],[Corregimiento]],Hoja3!$A$2:$D$676,4,0)</f>
        <v>130107</v>
      </c>
      <c r="E293">
        <v>24</v>
      </c>
    </row>
    <row r="294" spans="1:5" x14ac:dyDescent="0.2">
      <c r="A294" s="22">
        <v>44007</v>
      </c>
      <c r="B294">
        <v>44007</v>
      </c>
      <c r="C294" t="s">
        <v>785</v>
      </c>
      <c r="D294" s="24">
        <f>VLOOKUP(Pag_Inicio_Corr_mas_casos[[#This Row],[Corregimiento]],Hoja3!$A$2:$D$676,4,0)</f>
        <v>130701</v>
      </c>
      <c r="E294">
        <v>23</v>
      </c>
    </row>
    <row r="295" spans="1:5" x14ac:dyDescent="0.2">
      <c r="A295" s="22">
        <v>44007</v>
      </c>
      <c r="B295">
        <v>44007</v>
      </c>
      <c r="C295" t="s">
        <v>786</v>
      </c>
      <c r="D295" s="24">
        <f>VLOOKUP(Pag_Inicio_Corr_mas_casos[[#This Row],[Corregimiento]],Hoja3!$A$2:$D$676,4,0)</f>
        <v>80804</v>
      </c>
      <c r="E295">
        <v>20</v>
      </c>
    </row>
    <row r="296" spans="1:5" x14ac:dyDescent="0.2">
      <c r="A296" s="22">
        <v>44007</v>
      </c>
      <c r="B296">
        <v>44007</v>
      </c>
      <c r="C296" t="s">
        <v>755</v>
      </c>
      <c r="D296" s="24">
        <f>VLOOKUP(Pag_Inicio_Corr_mas_casos[[#This Row],[Corregimiento]],Hoja3!$A$2:$D$676,4,0)</f>
        <v>40601</v>
      </c>
      <c r="E296">
        <v>20</v>
      </c>
    </row>
    <row r="297" spans="1:5" x14ac:dyDescent="0.2">
      <c r="A297" s="22">
        <v>44007</v>
      </c>
      <c r="B297">
        <v>44007</v>
      </c>
      <c r="C297" t="s">
        <v>797</v>
      </c>
      <c r="D297" s="24">
        <f>VLOOKUP(Pag_Inicio_Corr_mas_casos[[#This Row],[Corregimiento]],Hoja3!$A$2:$D$676,4,0)</f>
        <v>100101</v>
      </c>
      <c r="E297">
        <v>19</v>
      </c>
    </row>
    <row r="298" spans="1:5" x14ac:dyDescent="0.2">
      <c r="A298" s="22">
        <v>44007</v>
      </c>
      <c r="B298">
        <v>44007</v>
      </c>
      <c r="C298" t="s">
        <v>798</v>
      </c>
      <c r="D298" s="24">
        <f>VLOOKUP(Pag_Inicio_Corr_mas_casos[[#This Row],[Corregimiento]],Hoja3!$A$2:$D$676,4,0)</f>
        <v>80818</v>
      </c>
      <c r="E298">
        <v>19</v>
      </c>
    </row>
    <row r="299" spans="1:5" x14ac:dyDescent="0.2">
      <c r="A299" s="22">
        <v>44007</v>
      </c>
      <c r="B299">
        <v>44007</v>
      </c>
      <c r="C299" t="s">
        <v>793</v>
      </c>
      <c r="D299" s="24">
        <f>VLOOKUP(Pag_Inicio_Corr_mas_casos[[#This Row],[Corregimiento]],Hoja3!$A$2:$D$676,4,0)</f>
        <v>91001</v>
      </c>
      <c r="E299">
        <v>19</v>
      </c>
    </row>
    <row r="300" spans="1:5" x14ac:dyDescent="0.2">
      <c r="A300" s="22">
        <v>44007</v>
      </c>
      <c r="B300">
        <v>44007</v>
      </c>
      <c r="C300" t="s">
        <v>759</v>
      </c>
      <c r="D300" s="24">
        <f>VLOOKUP(Pag_Inicio_Corr_mas_casos[[#This Row],[Corregimiento]],Hoja3!$A$2:$D$676,4,0)</f>
        <v>30107</v>
      </c>
      <c r="E300">
        <v>18</v>
      </c>
    </row>
    <row r="301" spans="1:5" x14ac:dyDescent="0.2">
      <c r="A301" s="22">
        <v>44007</v>
      </c>
      <c r="B301">
        <v>44007</v>
      </c>
      <c r="C301" t="s">
        <v>791</v>
      </c>
      <c r="D301" s="24">
        <f>VLOOKUP(Pag_Inicio_Corr_mas_casos[[#This Row],[Corregimiento]],Hoja3!$A$2:$D$676,4,0)</f>
        <v>30111</v>
      </c>
      <c r="E301">
        <v>17</v>
      </c>
    </row>
    <row r="302" spans="1:5" x14ac:dyDescent="0.2">
      <c r="A302" s="22">
        <v>44007</v>
      </c>
      <c r="B302">
        <v>44007</v>
      </c>
      <c r="C302" t="s">
        <v>799</v>
      </c>
      <c r="D302" s="24">
        <f>VLOOKUP(Pag_Inicio_Corr_mas_casos[[#This Row],[Corregimiento]],Hoja3!$A$2:$D$676,4,0)</f>
        <v>81005</v>
      </c>
      <c r="E302">
        <v>17</v>
      </c>
    </row>
    <row r="303" spans="1:5" x14ac:dyDescent="0.2">
      <c r="A303" s="22">
        <v>44007</v>
      </c>
      <c r="B303">
        <v>44007</v>
      </c>
      <c r="C303" t="s">
        <v>800</v>
      </c>
      <c r="D303" s="24">
        <f>VLOOKUP(Pag_Inicio_Corr_mas_casos[[#This Row],[Corregimiento]],Hoja3!$A$2:$D$676,4,0)</f>
        <v>130716</v>
      </c>
      <c r="E303">
        <v>16</v>
      </c>
    </row>
    <row r="304" spans="1:5" x14ac:dyDescent="0.2">
      <c r="A304" s="22">
        <v>44007</v>
      </c>
      <c r="B304">
        <v>44007</v>
      </c>
      <c r="C304" t="s">
        <v>729</v>
      </c>
      <c r="D304" s="24">
        <f>VLOOKUP(Pag_Inicio_Corr_mas_casos[[#This Row],[Corregimiento]],Hoja3!$A$2:$D$676,4,0)</f>
        <v>130709</v>
      </c>
      <c r="E304">
        <v>14</v>
      </c>
    </row>
    <row r="305" spans="1:5" x14ac:dyDescent="0.2">
      <c r="A305" s="22">
        <v>44007</v>
      </c>
      <c r="B305">
        <v>44007</v>
      </c>
      <c r="C305" t="s">
        <v>801</v>
      </c>
      <c r="D305" s="24">
        <f>VLOOKUP(Pag_Inicio_Corr_mas_casos[[#This Row],[Corregimiento]],Hoja3!$A$2:$D$676,4,0)</f>
        <v>20207</v>
      </c>
      <c r="E305">
        <v>14</v>
      </c>
    </row>
    <row r="306" spans="1:5" x14ac:dyDescent="0.2">
      <c r="A306" s="22">
        <v>44007</v>
      </c>
      <c r="B306">
        <v>44007</v>
      </c>
      <c r="C306" t="s">
        <v>802</v>
      </c>
      <c r="D306" s="24">
        <f>VLOOKUP(Pag_Inicio_Corr_mas_casos[[#This Row],[Corregimiento]],Hoja3!$A$2:$D$676,4,0)</f>
        <v>130301</v>
      </c>
      <c r="E306">
        <v>13</v>
      </c>
    </row>
    <row r="307" spans="1:5" x14ac:dyDescent="0.2">
      <c r="A307" s="22">
        <v>44007</v>
      </c>
      <c r="B307">
        <v>44007</v>
      </c>
      <c r="C307" t="s">
        <v>803</v>
      </c>
      <c r="D307" s="24">
        <f>VLOOKUP(Pag_Inicio_Corr_mas_casos[[#This Row],[Corregimiento]],Hoja3!$A$2:$D$676,4,0)</f>
        <v>40101</v>
      </c>
      <c r="E307">
        <v>12</v>
      </c>
    </row>
    <row r="308" spans="1:5" x14ac:dyDescent="0.2">
      <c r="A308" s="22">
        <v>44007</v>
      </c>
      <c r="B308">
        <v>44007</v>
      </c>
      <c r="C308" t="s">
        <v>776</v>
      </c>
      <c r="D308" s="24">
        <f>VLOOKUP(Pag_Inicio_Corr_mas_casos[[#This Row],[Corregimiento]],Hoja3!$A$2:$D$676,4,0)</f>
        <v>130105</v>
      </c>
      <c r="E308">
        <v>12</v>
      </c>
    </row>
    <row r="309" spans="1:5" x14ac:dyDescent="0.2">
      <c r="A309" s="22">
        <v>44007</v>
      </c>
      <c r="B309">
        <v>44007</v>
      </c>
      <c r="C309" t="s">
        <v>804</v>
      </c>
      <c r="D309" s="24">
        <f>VLOOKUP(Pag_Inicio_Corr_mas_casos[[#This Row],[Corregimiento]],Hoja3!$A$2:$D$676,4,0)</f>
        <v>110101</v>
      </c>
      <c r="E309">
        <v>11</v>
      </c>
    </row>
    <row r="310" spans="1:5" x14ac:dyDescent="0.2">
      <c r="A310" s="22">
        <v>44007</v>
      </c>
      <c r="B310">
        <v>44007</v>
      </c>
      <c r="C310" t="s">
        <v>805</v>
      </c>
      <c r="D310" s="24">
        <f>VLOOKUP(Pag_Inicio_Corr_mas_casos[[#This Row],[Corregimiento]],Hoja3!$A$2:$D$676,4,0)</f>
        <v>20101</v>
      </c>
      <c r="E310">
        <v>10</v>
      </c>
    </row>
    <row r="311" spans="1:5" x14ac:dyDescent="0.2">
      <c r="A311" s="22">
        <v>44007</v>
      </c>
      <c r="B311">
        <v>44007</v>
      </c>
      <c r="C311" t="s">
        <v>806</v>
      </c>
      <c r="D311" s="24">
        <f>VLOOKUP(Pag_Inicio_Corr_mas_casos[[#This Row],[Corregimiento]],Hoja3!$A$2:$D$676,4,0)</f>
        <v>50202</v>
      </c>
      <c r="E311">
        <v>10</v>
      </c>
    </row>
    <row r="312" spans="1:5" x14ac:dyDescent="0.2">
      <c r="A312" s="22">
        <v>44007</v>
      </c>
      <c r="B312">
        <v>44007</v>
      </c>
      <c r="C312" t="s">
        <v>807</v>
      </c>
      <c r="D312" s="24">
        <f>VLOOKUP(Pag_Inicio_Corr_mas_casos[[#This Row],[Corregimiento]],Hoja3!$A$2:$D$676,4,0)</f>
        <v>40503</v>
      </c>
      <c r="E312">
        <v>10</v>
      </c>
    </row>
    <row r="313" spans="1:5" x14ac:dyDescent="0.2">
      <c r="A313" s="22">
        <v>44007</v>
      </c>
      <c r="B313">
        <v>44007</v>
      </c>
      <c r="C313" t="s">
        <v>757</v>
      </c>
      <c r="D313" s="24">
        <f>VLOOKUP(Pag_Inicio_Corr_mas_casos[[#This Row],[Corregimiento]],Hoja3!$A$2:$D$676,4,0)</f>
        <v>130108</v>
      </c>
      <c r="E313">
        <v>10</v>
      </c>
    </row>
    <row r="314" spans="1:5" x14ac:dyDescent="0.2">
      <c r="A314" s="22">
        <v>44007</v>
      </c>
      <c r="B314">
        <v>44007</v>
      </c>
      <c r="C314" t="s">
        <v>764</v>
      </c>
      <c r="D314" s="24">
        <f>VLOOKUP(Pag_Inicio_Corr_mas_casos[[#This Row],[Corregimiento]],Hoja3!$A$2:$D$676,4,0)</f>
        <v>120605</v>
      </c>
      <c r="E314">
        <v>10</v>
      </c>
    </row>
    <row r="315" spans="1:5" x14ac:dyDescent="0.2">
      <c r="A315" s="22">
        <v>44007</v>
      </c>
      <c r="B315">
        <v>44007</v>
      </c>
      <c r="C315" t="s">
        <v>808</v>
      </c>
      <c r="D315" s="24">
        <f>VLOOKUP(Pag_Inicio_Corr_mas_casos[[#This Row],[Corregimiento]],Hoja3!$A$2:$D$676,4,0)</f>
        <v>20601</v>
      </c>
      <c r="E315">
        <v>10</v>
      </c>
    </row>
    <row r="316" spans="1:5" x14ac:dyDescent="0.2">
      <c r="A316" s="22">
        <v>44008</v>
      </c>
      <c r="B316">
        <v>44008</v>
      </c>
      <c r="C316" t="s">
        <v>750</v>
      </c>
      <c r="D316" s="24">
        <f>VLOOKUP(Pag_Inicio_Corr_mas_casos[[#This Row],[Corregimiento]],Hoja3!$A$2:$D$676,4,0)</f>
        <v>80819</v>
      </c>
      <c r="E316">
        <v>39</v>
      </c>
    </row>
    <row r="317" spans="1:5" x14ac:dyDescent="0.2">
      <c r="A317" s="22">
        <v>44008</v>
      </c>
      <c r="B317">
        <v>44008</v>
      </c>
      <c r="C317" t="s">
        <v>761</v>
      </c>
      <c r="D317" s="24">
        <f>VLOOKUP(Pag_Inicio_Corr_mas_casos[[#This Row],[Corregimiento]],Hoja3!$A$2:$D$676,4,0)</f>
        <v>10201</v>
      </c>
      <c r="E317">
        <v>32</v>
      </c>
    </row>
    <row r="318" spans="1:5" x14ac:dyDescent="0.2">
      <c r="A318" s="22">
        <v>44008</v>
      </c>
      <c r="B318">
        <v>44008</v>
      </c>
      <c r="C318" t="s">
        <v>742</v>
      </c>
      <c r="D318" s="24">
        <f>VLOOKUP(Pag_Inicio_Corr_mas_casos[[#This Row],[Corregimiento]],Hoja3!$A$2:$D$676,4,0)</f>
        <v>80821</v>
      </c>
      <c r="E318">
        <v>31</v>
      </c>
    </row>
    <row r="319" spans="1:5" x14ac:dyDescent="0.2">
      <c r="A319" s="22">
        <v>44008</v>
      </c>
      <c r="B319">
        <v>44008</v>
      </c>
      <c r="C319" t="s">
        <v>745</v>
      </c>
      <c r="D319" s="24">
        <f>VLOOKUP(Pag_Inicio_Corr_mas_casos[[#This Row],[Corregimiento]],Hoja3!$A$2:$D$676,4,0)</f>
        <v>80816</v>
      </c>
      <c r="E319">
        <v>27</v>
      </c>
    </row>
    <row r="320" spans="1:5" x14ac:dyDescent="0.2">
      <c r="A320" s="22">
        <v>44008</v>
      </c>
      <c r="B320">
        <v>44008</v>
      </c>
      <c r="C320" t="s">
        <v>746</v>
      </c>
      <c r="D320" s="24">
        <f>VLOOKUP(Pag_Inicio_Corr_mas_casos[[#This Row],[Corregimiento]],Hoja3!$A$2:$D$676,4,0)</f>
        <v>80817</v>
      </c>
      <c r="E320">
        <v>27</v>
      </c>
    </row>
    <row r="321" spans="1:5" x14ac:dyDescent="0.2">
      <c r="A321" s="22">
        <v>44008</v>
      </c>
      <c r="B321">
        <v>44008</v>
      </c>
      <c r="C321" t="s">
        <v>763</v>
      </c>
      <c r="D321" s="24">
        <f>VLOOKUP(Pag_Inicio_Corr_mas_casos[[#This Row],[Corregimiento]],Hoja3!$A$2:$D$676,4,0)</f>
        <v>80813</v>
      </c>
      <c r="E321">
        <v>27</v>
      </c>
    </row>
    <row r="322" spans="1:5" x14ac:dyDescent="0.2">
      <c r="A322" s="22">
        <v>44008</v>
      </c>
      <c r="B322">
        <v>44008</v>
      </c>
      <c r="C322" t="s">
        <v>738</v>
      </c>
      <c r="D322" s="24">
        <f>VLOOKUP(Pag_Inicio_Corr_mas_casos[[#This Row],[Corregimiento]],Hoja3!$A$2:$D$676,4,0)</f>
        <v>81002</v>
      </c>
      <c r="E322">
        <v>26</v>
      </c>
    </row>
    <row r="323" spans="1:5" x14ac:dyDescent="0.2">
      <c r="A323" s="22">
        <v>44008</v>
      </c>
      <c r="B323">
        <v>44008</v>
      </c>
      <c r="C323" t="s">
        <v>740</v>
      </c>
      <c r="D323" s="24">
        <f>VLOOKUP(Pag_Inicio_Corr_mas_casos[[#This Row],[Corregimiento]],Hoja3!$A$2:$D$676,4,0)</f>
        <v>80802</v>
      </c>
      <c r="E323">
        <v>26</v>
      </c>
    </row>
    <row r="324" spans="1:5" x14ac:dyDescent="0.2">
      <c r="A324" s="22">
        <v>44008</v>
      </c>
      <c r="B324">
        <v>44008</v>
      </c>
      <c r="C324" s="3" t="s">
        <v>779</v>
      </c>
      <c r="D324" s="24">
        <f>VLOOKUP(Pag_Inicio_Corr_mas_casos[[#This Row],[Corregimiento]],Hoja3!$A$2:$D$676,4,0)</f>
        <v>40201</v>
      </c>
      <c r="E324">
        <v>25</v>
      </c>
    </row>
    <row r="325" spans="1:5" x14ac:dyDescent="0.2">
      <c r="A325" s="22">
        <v>44008</v>
      </c>
      <c r="B325">
        <v>44008</v>
      </c>
      <c r="C325" t="s">
        <v>768</v>
      </c>
      <c r="D325" s="24">
        <f>VLOOKUP(Pag_Inicio_Corr_mas_casos[[#This Row],[Corregimiento]],Hoja3!$A$2:$D$676,4,0)</f>
        <v>80815</v>
      </c>
      <c r="E325">
        <v>24</v>
      </c>
    </row>
    <row r="326" spans="1:5" x14ac:dyDescent="0.2">
      <c r="A326" s="22">
        <v>44008</v>
      </c>
      <c r="B326">
        <v>44008</v>
      </c>
      <c r="C326" t="s">
        <v>743</v>
      </c>
      <c r="D326" s="24">
        <f>VLOOKUP(Pag_Inicio_Corr_mas_casos[[#This Row],[Corregimiento]],Hoja3!$A$2:$D$676,4,0)</f>
        <v>81007</v>
      </c>
      <c r="E326">
        <v>23</v>
      </c>
    </row>
    <row r="327" spans="1:5" x14ac:dyDescent="0.2">
      <c r="A327" s="22">
        <v>44008</v>
      </c>
      <c r="B327">
        <v>44008</v>
      </c>
      <c r="C327" t="s">
        <v>755</v>
      </c>
      <c r="D327" s="24">
        <f>VLOOKUP(Pag_Inicio_Corr_mas_casos[[#This Row],[Corregimiento]],Hoja3!$A$2:$D$676,4,0)</f>
        <v>40601</v>
      </c>
      <c r="E327">
        <v>22</v>
      </c>
    </row>
    <row r="328" spans="1:5" x14ac:dyDescent="0.2">
      <c r="A328" s="22">
        <v>44008</v>
      </c>
      <c r="B328">
        <v>44008</v>
      </c>
      <c r="C328" t="s">
        <v>753</v>
      </c>
      <c r="D328" s="24">
        <f>VLOOKUP(Pag_Inicio_Corr_mas_casos[[#This Row],[Corregimiento]],Hoja3!$A$2:$D$676,4,0)</f>
        <v>80812</v>
      </c>
      <c r="E328">
        <v>19</v>
      </c>
    </row>
    <row r="329" spans="1:5" x14ac:dyDescent="0.2">
      <c r="A329" s="22">
        <v>44008</v>
      </c>
      <c r="B329">
        <v>44008</v>
      </c>
      <c r="C329" t="s">
        <v>798</v>
      </c>
      <c r="D329" s="24">
        <f>VLOOKUP(Pag_Inicio_Corr_mas_casos[[#This Row],[Corregimiento]],Hoja3!$A$2:$D$676,4,0)</f>
        <v>80818</v>
      </c>
      <c r="E329">
        <v>19</v>
      </c>
    </row>
    <row r="330" spans="1:5" x14ac:dyDescent="0.2">
      <c r="A330" s="22">
        <v>44008</v>
      </c>
      <c r="B330">
        <v>44008</v>
      </c>
      <c r="C330" t="s">
        <v>767</v>
      </c>
      <c r="D330" s="24">
        <f>VLOOKUP(Pag_Inicio_Corr_mas_casos[[#This Row],[Corregimiento]],Hoja3!$A$2:$D$676,4,0)</f>
        <v>80820</v>
      </c>
      <c r="E330">
        <v>17</v>
      </c>
    </row>
    <row r="331" spans="1:5" x14ac:dyDescent="0.2">
      <c r="A331" s="22">
        <v>44008</v>
      </c>
      <c r="B331">
        <v>44008</v>
      </c>
      <c r="C331" t="s">
        <v>744</v>
      </c>
      <c r="D331" s="24">
        <f>VLOOKUP(Pag_Inicio_Corr_mas_casos[[#This Row],[Corregimiento]],Hoja3!$A$2:$D$676,4,0)</f>
        <v>81008</v>
      </c>
      <c r="E331">
        <v>17</v>
      </c>
    </row>
    <row r="332" spans="1:5" x14ac:dyDescent="0.2">
      <c r="A332" s="22">
        <v>44008</v>
      </c>
      <c r="B332">
        <v>44008</v>
      </c>
      <c r="C332" t="s">
        <v>748</v>
      </c>
      <c r="D332" s="24">
        <f>VLOOKUP(Pag_Inicio_Corr_mas_casos[[#This Row],[Corregimiento]],Hoja3!$A$2:$D$676,4,0)</f>
        <v>80823</v>
      </c>
      <c r="E332">
        <v>15</v>
      </c>
    </row>
    <row r="333" spans="1:5" x14ac:dyDescent="0.2">
      <c r="A333" s="22">
        <v>44008</v>
      </c>
      <c r="B333">
        <v>44008</v>
      </c>
      <c r="C333" t="s">
        <v>760</v>
      </c>
      <c r="D333" s="24">
        <f>VLOOKUP(Pag_Inicio_Corr_mas_casos[[#This Row],[Corregimiento]],Hoja3!$A$2:$D$676,4,0)</f>
        <v>30113</v>
      </c>
      <c r="E333">
        <v>15</v>
      </c>
    </row>
    <row r="334" spans="1:5" x14ac:dyDescent="0.2">
      <c r="A334" s="22">
        <v>44008</v>
      </c>
      <c r="B334">
        <v>44008</v>
      </c>
      <c r="C334" t="s">
        <v>739</v>
      </c>
      <c r="D334" s="24">
        <f>VLOOKUP(Pag_Inicio_Corr_mas_casos[[#This Row],[Corregimiento]],Hoja3!$A$2:$D$676,4,0)</f>
        <v>130106</v>
      </c>
      <c r="E334">
        <v>15</v>
      </c>
    </row>
    <row r="335" spans="1:5" x14ac:dyDescent="0.2">
      <c r="A335" s="22">
        <v>44008</v>
      </c>
      <c r="B335">
        <v>44008</v>
      </c>
      <c r="C335" t="s">
        <v>773</v>
      </c>
      <c r="D335" s="24">
        <f>VLOOKUP(Pag_Inicio_Corr_mas_casos[[#This Row],[Corregimiento]],Hoja3!$A$2:$D$676,4,0)</f>
        <v>80826</v>
      </c>
      <c r="E335">
        <v>14</v>
      </c>
    </row>
    <row r="336" spans="1:5" x14ac:dyDescent="0.2">
      <c r="A336" s="22">
        <v>44008</v>
      </c>
      <c r="B336">
        <v>44008</v>
      </c>
      <c r="C336" t="s">
        <v>772</v>
      </c>
      <c r="D336" s="24">
        <f>VLOOKUP(Pag_Inicio_Corr_mas_casos[[#This Row],[Corregimiento]],Hoja3!$A$2:$D$676,4,0)</f>
        <v>130708</v>
      </c>
      <c r="E336">
        <v>14</v>
      </c>
    </row>
    <row r="337" spans="1:5" x14ac:dyDescent="0.2">
      <c r="A337" s="22">
        <v>44008</v>
      </c>
      <c r="B337">
        <v>44008</v>
      </c>
      <c r="C337" t="s">
        <v>749</v>
      </c>
      <c r="D337" s="24">
        <f>VLOOKUP(Pag_Inicio_Corr_mas_casos[[#This Row],[Corregimiento]],Hoja3!$A$2:$D$676,4,0)</f>
        <v>81001</v>
      </c>
      <c r="E337">
        <v>13</v>
      </c>
    </row>
    <row r="338" spans="1:5" x14ac:dyDescent="0.2">
      <c r="A338" s="22">
        <v>44008</v>
      </c>
      <c r="B338">
        <v>44008</v>
      </c>
      <c r="C338" t="s">
        <v>780</v>
      </c>
      <c r="D338" s="24">
        <f>VLOOKUP(Pag_Inicio_Corr_mas_casos[[#This Row],[Corregimiento]],Hoja3!$A$2:$D$676,4,0)</f>
        <v>80805</v>
      </c>
      <c r="E338">
        <v>12</v>
      </c>
    </row>
    <row r="339" spans="1:5" x14ac:dyDescent="0.2">
      <c r="A339" s="22">
        <v>44008</v>
      </c>
      <c r="B339">
        <v>44008</v>
      </c>
      <c r="C339" t="s">
        <v>770</v>
      </c>
      <c r="D339" s="24">
        <f>VLOOKUP(Pag_Inicio_Corr_mas_casos[[#This Row],[Corregimiento]],Hoja3!$A$2:$D$676,4,0)</f>
        <v>80811</v>
      </c>
      <c r="E339">
        <v>12</v>
      </c>
    </row>
    <row r="340" spans="1:5" x14ac:dyDescent="0.2">
      <c r="A340" s="22">
        <v>44008</v>
      </c>
      <c r="B340">
        <v>44008</v>
      </c>
      <c r="C340" t="s">
        <v>752</v>
      </c>
      <c r="D340" s="24">
        <f>VLOOKUP(Pag_Inicio_Corr_mas_casos[[#This Row],[Corregimiento]],Hoja3!$A$2:$D$676,4,0)</f>
        <v>81006</v>
      </c>
      <c r="E340">
        <v>11</v>
      </c>
    </row>
    <row r="341" spans="1:5" x14ac:dyDescent="0.2">
      <c r="A341" s="22">
        <v>44008</v>
      </c>
      <c r="B341">
        <v>44008</v>
      </c>
      <c r="C341" t="s">
        <v>737</v>
      </c>
      <c r="D341" s="24">
        <f>VLOOKUP(Pag_Inicio_Corr_mas_casos[[#This Row],[Corregimiento]],Hoja3!$A$2:$D$676,4,0)</f>
        <v>130101</v>
      </c>
      <c r="E341">
        <v>11</v>
      </c>
    </row>
    <row r="342" spans="1:5" x14ac:dyDescent="0.2">
      <c r="A342" s="22">
        <v>44008</v>
      </c>
      <c r="B342">
        <v>44008</v>
      </c>
      <c r="C342" t="s">
        <v>765</v>
      </c>
      <c r="D342" s="24">
        <f>VLOOKUP(Pag_Inicio_Corr_mas_casos[[#This Row],[Corregimiento]],Hoja3!$A$2:$D$676,4,0)</f>
        <v>80501</v>
      </c>
      <c r="E342">
        <v>11</v>
      </c>
    </row>
    <row r="343" spans="1:5" x14ac:dyDescent="0.2">
      <c r="A343" s="22">
        <v>44008</v>
      </c>
      <c r="B343">
        <v>44008</v>
      </c>
      <c r="C343" t="s">
        <v>741</v>
      </c>
      <c r="D343" s="24">
        <f>VLOOKUP(Pag_Inicio_Corr_mas_casos[[#This Row],[Corregimiento]],Hoja3!$A$2:$D$676,4,0)</f>
        <v>130102</v>
      </c>
      <c r="E343">
        <v>11</v>
      </c>
    </row>
    <row r="344" spans="1:5" x14ac:dyDescent="0.2">
      <c r="A344" s="22">
        <v>44008</v>
      </c>
      <c r="B344">
        <v>44008</v>
      </c>
      <c r="C344" t="s">
        <v>758</v>
      </c>
      <c r="D344" s="24">
        <f>VLOOKUP(Pag_Inicio_Corr_mas_casos[[#This Row],[Corregimiento]],Hoja3!$A$2:$D$676,4,0)</f>
        <v>80810</v>
      </c>
      <c r="E344">
        <v>10</v>
      </c>
    </row>
    <row r="345" spans="1:5" x14ac:dyDescent="0.2">
      <c r="A345" s="22">
        <v>44009</v>
      </c>
      <c r="B345">
        <v>44009</v>
      </c>
      <c r="C345" t="s">
        <v>770</v>
      </c>
      <c r="D345" s="24">
        <f>VLOOKUP(Pag_Inicio_Corr_mas_casos[[#This Row],[Corregimiento]],Hoja3!$A$2:$D$676,4,0)</f>
        <v>80811</v>
      </c>
      <c r="E345">
        <v>118</v>
      </c>
    </row>
    <row r="346" spans="1:5" x14ac:dyDescent="0.2">
      <c r="A346" s="22">
        <v>44009</v>
      </c>
      <c r="B346">
        <v>44009</v>
      </c>
      <c r="C346" t="s">
        <v>761</v>
      </c>
      <c r="D346" s="24">
        <f>VLOOKUP(Pag_Inicio_Corr_mas_casos[[#This Row],[Corregimiento]],Hoja3!$A$2:$D$676,4,0)</f>
        <v>10201</v>
      </c>
      <c r="E346">
        <v>108</v>
      </c>
    </row>
    <row r="347" spans="1:5" x14ac:dyDescent="0.2">
      <c r="A347" s="22">
        <v>44009</v>
      </c>
      <c r="B347">
        <v>44009</v>
      </c>
      <c r="C347" t="s">
        <v>753</v>
      </c>
      <c r="D347" s="24">
        <f>VLOOKUP(Pag_Inicio_Corr_mas_casos[[#This Row],[Corregimiento]],Hoja3!$A$2:$D$676,4,0)</f>
        <v>80812</v>
      </c>
      <c r="E347">
        <v>89</v>
      </c>
    </row>
    <row r="348" spans="1:5" x14ac:dyDescent="0.2">
      <c r="A348" s="22">
        <v>44009</v>
      </c>
      <c r="B348">
        <v>44009</v>
      </c>
      <c r="C348" t="s">
        <v>737</v>
      </c>
      <c r="D348" s="24">
        <f>VLOOKUP(Pag_Inicio_Corr_mas_casos[[#This Row],[Corregimiento]],Hoja3!$A$2:$D$676,4,0)</f>
        <v>130101</v>
      </c>
      <c r="E348">
        <v>81</v>
      </c>
    </row>
    <row r="349" spans="1:5" x14ac:dyDescent="0.2">
      <c r="A349" s="22">
        <v>44009</v>
      </c>
      <c r="B349">
        <v>44009</v>
      </c>
      <c r="C349" t="s">
        <v>742</v>
      </c>
      <c r="D349" s="24">
        <f>VLOOKUP(Pag_Inicio_Corr_mas_casos[[#This Row],[Corregimiento]],Hoja3!$A$2:$D$676,4,0)</f>
        <v>80821</v>
      </c>
      <c r="E349">
        <v>78</v>
      </c>
    </row>
    <row r="350" spans="1:5" x14ac:dyDescent="0.2">
      <c r="A350" s="22">
        <v>44009</v>
      </c>
      <c r="B350">
        <v>44009</v>
      </c>
      <c r="C350" t="s">
        <v>778</v>
      </c>
      <c r="D350" s="24">
        <f>VLOOKUP(Pag_Inicio_Corr_mas_casos[[#This Row],[Corregimiento]],Hoja3!$A$2:$D$676,4,0)</f>
        <v>80809</v>
      </c>
      <c r="E350">
        <v>69</v>
      </c>
    </row>
    <row r="351" spans="1:5" x14ac:dyDescent="0.2">
      <c r="A351" s="22">
        <v>44009</v>
      </c>
      <c r="B351">
        <v>44009</v>
      </c>
      <c r="C351" t="s">
        <v>751</v>
      </c>
      <c r="D351" s="24">
        <f>VLOOKUP(Pag_Inicio_Corr_mas_casos[[#This Row],[Corregimiento]],Hoja3!$A$2:$D$676,4,0)</f>
        <v>130107</v>
      </c>
      <c r="E351">
        <v>68</v>
      </c>
    </row>
    <row r="352" spans="1:5" x14ac:dyDescent="0.2">
      <c r="A352" s="22">
        <v>44009</v>
      </c>
      <c r="B352">
        <v>44009</v>
      </c>
      <c r="C352" t="s">
        <v>788</v>
      </c>
      <c r="D352" s="24">
        <f>VLOOKUP(Pag_Inicio_Corr_mas_casos[[#This Row],[Corregimiento]],Hoja3!$A$2:$D$676,4,0)</f>
        <v>80807</v>
      </c>
      <c r="E352">
        <v>61</v>
      </c>
    </row>
    <row r="353" spans="1:5" x14ac:dyDescent="0.2">
      <c r="A353" s="22">
        <v>44009</v>
      </c>
      <c r="B353">
        <v>44009</v>
      </c>
      <c r="C353" t="s">
        <v>750</v>
      </c>
      <c r="D353" s="24">
        <f>VLOOKUP(Pag_Inicio_Corr_mas_casos[[#This Row],[Corregimiento]],Hoja3!$A$2:$D$676,4,0)</f>
        <v>80819</v>
      </c>
      <c r="E353">
        <v>60</v>
      </c>
    </row>
    <row r="354" spans="1:5" x14ac:dyDescent="0.2">
      <c r="A354" s="22">
        <v>44009</v>
      </c>
      <c r="B354">
        <v>44009</v>
      </c>
      <c r="C354" t="s">
        <v>738</v>
      </c>
      <c r="D354" s="24">
        <f>VLOOKUP(Pag_Inicio_Corr_mas_casos[[#This Row],[Corregimiento]],Hoja3!$A$2:$D$676,4,0)</f>
        <v>81002</v>
      </c>
      <c r="E354">
        <v>59</v>
      </c>
    </row>
    <row r="355" spans="1:5" x14ac:dyDescent="0.2">
      <c r="A355" s="22">
        <v>44009</v>
      </c>
      <c r="B355">
        <v>44009</v>
      </c>
      <c r="C355" t="s">
        <v>744</v>
      </c>
      <c r="D355" s="24">
        <f>VLOOKUP(Pag_Inicio_Corr_mas_casos[[#This Row],[Corregimiento]],Hoja3!$A$2:$D$676,4,0)</f>
        <v>81008</v>
      </c>
      <c r="E355">
        <v>58</v>
      </c>
    </row>
    <row r="356" spans="1:5" x14ac:dyDescent="0.2">
      <c r="A356" s="22">
        <v>44009</v>
      </c>
      <c r="B356">
        <v>44009</v>
      </c>
      <c r="C356" t="s">
        <v>795</v>
      </c>
      <c r="D356" s="24">
        <f>VLOOKUP(Pag_Inicio_Corr_mas_casos[[#This Row],[Corregimiento]],Hoja3!$A$2:$D$676,4,0)</f>
        <v>99999</v>
      </c>
      <c r="E356">
        <v>54</v>
      </c>
    </row>
    <row r="357" spans="1:5" x14ac:dyDescent="0.2">
      <c r="A357" s="22">
        <v>44009</v>
      </c>
      <c r="B357">
        <v>44009</v>
      </c>
      <c r="C357" t="s">
        <v>749</v>
      </c>
      <c r="D357" s="24">
        <f>VLOOKUP(Pag_Inicio_Corr_mas_casos[[#This Row],[Corregimiento]],Hoja3!$A$2:$D$676,4,0)</f>
        <v>81001</v>
      </c>
      <c r="E357">
        <v>47</v>
      </c>
    </row>
    <row r="358" spans="1:5" x14ac:dyDescent="0.2">
      <c r="A358" s="22">
        <v>44009</v>
      </c>
      <c r="B358">
        <v>44009</v>
      </c>
      <c r="C358" t="s">
        <v>746</v>
      </c>
      <c r="D358" s="24">
        <f>VLOOKUP(Pag_Inicio_Corr_mas_casos[[#This Row],[Corregimiento]],Hoja3!$A$2:$D$676,4,0)</f>
        <v>80817</v>
      </c>
      <c r="E358">
        <v>45</v>
      </c>
    </row>
    <row r="359" spans="1:5" x14ac:dyDescent="0.2">
      <c r="A359" s="22">
        <v>44009</v>
      </c>
      <c r="B359">
        <v>44009</v>
      </c>
      <c r="C359" t="s">
        <v>748</v>
      </c>
      <c r="D359" s="24">
        <f>VLOOKUP(Pag_Inicio_Corr_mas_casos[[#This Row],[Corregimiento]],Hoja3!$A$2:$D$676,4,0)</f>
        <v>80823</v>
      </c>
      <c r="E359">
        <v>44</v>
      </c>
    </row>
    <row r="360" spans="1:5" x14ac:dyDescent="0.2">
      <c r="A360" s="22">
        <v>44009</v>
      </c>
      <c r="B360">
        <v>44009</v>
      </c>
      <c r="C360" t="s">
        <v>773</v>
      </c>
      <c r="D360" s="24">
        <f>VLOOKUP(Pag_Inicio_Corr_mas_casos[[#This Row],[Corregimiento]],Hoja3!$A$2:$D$676,4,0)</f>
        <v>80826</v>
      </c>
      <c r="E360">
        <v>42</v>
      </c>
    </row>
    <row r="361" spans="1:5" x14ac:dyDescent="0.2">
      <c r="A361" s="22">
        <v>44009</v>
      </c>
      <c r="B361">
        <v>44009</v>
      </c>
      <c r="C361" t="s">
        <v>754</v>
      </c>
      <c r="D361" s="24">
        <f>VLOOKUP(Pag_Inicio_Corr_mas_casos[[#This Row],[Corregimiento]],Hoja3!$A$2:$D$676,4,0)</f>
        <v>130702</v>
      </c>
      <c r="E361">
        <v>37</v>
      </c>
    </row>
    <row r="362" spans="1:5" x14ac:dyDescent="0.2">
      <c r="A362" s="22">
        <v>44009</v>
      </c>
      <c r="B362">
        <v>44009</v>
      </c>
      <c r="C362" t="s">
        <v>798</v>
      </c>
      <c r="D362" s="24">
        <f>VLOOKUP(Pag_Inicio_Corr_mas_casos[[#This Row],[Corregimiento]],Hoja3!$A$2:$D$676,4,0)</f>
        <v>80818</v>
      </c>
      <c r="E362">
        <v>37</v>
      </c>
    </row>
    <row r="363" spans="1:5" x14ac:dyDescent="0.2">
      <c r="A363" s="22">
        <v>44009</v>
      </c>
      <c r="B363">
        <v>44009</v>
      </c>
      <c r="C363" t="s">
        <v>743</v>
      </c>
      <c r="D363" s="24">
        <f>VLOOKUP(Pag_Inicio_Corr_mas_casos[[#This Row],[Corregimiento]],Hoja3!$A$2:$D$676,4,0)</f>
        <v>81007</v>
      </c>
      <c r="E363">
        <v>36</v>
      </c>
    </row>
    <row r="364" spans="1:5" x14ac:dyDescent="0.2">
      <c r="A364" s="22">
        <v>44009</v>
      </c>
      <c r="B364">
        <v>44009</v>
      </c>
      <c r="C364" t="s">
        <v>756</v>
      </c>
      <c r="D364" s="24">
        <f>VLOOKUP(Pag_Inicio_Corr_mas_casos[[#This Row],[Corregimiento]],Hoja3!$A$2:$D$676,4,0)</f>
        <v>80806</v>
      </c>
      <c r="E364">
        <v>36</v>
      </c>
    </row>
    <row r="365" spans="1:5" x14ac:dyDescent="0.2">
      <c r="A365" s="22">
        <v>44009</v>
      </c>
      <c r="B365">
        <v>44009</v>
      </c>
      <c r="C365" t="s">
        <v>783</v>
      </c>
      <c r="D365" s="24">
        <f>VLOOKUP(Pag_Inicio_Corr_mas_casos[[#This Row],[Corregimiento]],Hoja3!$A$2:$D$676,4,0)</f>
        <v>81009</v>
      </c>
      <c r="E365">
        <v>45</v>
      </c>
    </row>
    <row r="366" spans="1:5" x14ac:dyDescent="0.2">
      <c r="A366" s="22">
        <v>44009</v>
      </c>
      <c r="B366">
        <v>44009</v>
      </c>
      <c r="C366" t="s">
        <v>758</v>
      </c>
      <c r="D366" s="24">
        <f>VLOOKUP(Pag_Inicio_Corr_mas_casos[[#This Row],[Corregimiento]],Hoja3!$A$2:$D$676,4,0)</f>
        <v>80810</v>
      </c>
      <c r="E366">
        <v>33</v>
      </c>
    </row>
    <row r="367" spans="1:5" x14ac:dyDescent="0.2">
      <c r="A367" s="22">
        <v>44009</v>
      </c>
      <c r="B367">
        <v>44009</v>
      </c>
      <c r="C367" t="s">
        <v>739</v>
      </c>
      <c r="D367" s="24">
        <f>VLOOKUP(Pag_Inicio_Corr_mas_casos[[#This Row],[Corregimiento]],Hoja3!$A$2:$D$676,4,0)</f>
        <v>130106</v>
      </c>
      <c r="E367">
        <v>31</v>
      </c>
    </row>
    <row r="368" spans="1:5" x14ac:dyDescent="0.2">
      <c r="A368" s="22">
        <v>44009</v>
      </c>
      <c r="B368">
        <v>44009</v>
      </c>
      <c r="C368" t="s">
        <v>755</v>
      </c>
      <c r="D368" s="24">
        <f>VLOOKUP(Pag_Inicio_Corr_mas_casos[[#This Row],[Corregimiento]],Hoja3!$A$2:$D$676,4,0)</f>
        <v>40601</v>
      </c>
      <c r="E368">
        <v>29</v>
      </c>
    </row>
    <row r="369" spans="1:5" x14ac:dyDescent="0.2">
      <c r="A369" s="22">
        <v>44009</v>
      </c>
      <c r="B369">
        <v>44009</v>
      </c>
      <c r="C369" t="s">
        <v>752</v>
      </c>
      <c r="D369" s="24">
        <f>VLOOKUP(Pag_Inicio_Corr_mas_casos[[#This Row],[Corregimiento]],Hoja3!$A$2:$D$676,4,0)</f>
        <v>81006</v>
      </c>
      <c r="E369">
        <v>28</v>
      </c>
    </row>
    <row r="370" spans="1:5" x14ac:dyDescent="0.2">
      <c r="A370" s="22">
        <v>44009</v>
      </c>
      <c r="B370">
        <v>44009</v>
      </c>
      <c r="C370" t="s">
        <v>767</v>
      </c>
      <c r="D370" s="24">
        <f>VLOOKUP(Pag_Inicio_Corr_mas_casos[[#This Row],[Corregimiento]],Hoja3!$A$2:$D$676,4,0)</f>
        <v>80820</v>
      </c>
      <c r="E370">
        <v>28</v>
      </c>
    </row>
    <row r="371" spans="1:5" x14ac:dyDescent="0.2">
      <c r="A371" s="22">
        <v>44009</v>
      </c>
      <c r="B371">
        <v>44009</v>
      </c>
      <c r="C371" t="s">
        <v>763</v>
      </c>
      <c r="D371" s="24">
        <f>VLOOKUP(Pag_Inicio_Corr_mas_casos[[#This Row],[Corregimiento]],Hoja3!$A$2:$D$676,4,0)</f>
        <v>80813</v>
      </c>
      <c r="E371">
        <v>27</v>
      </c>
    </row>
    <row r="372" spans="1:5" x14ac:dyDescent="0.2">
      <c r="A372" s="22">
        <v>44009</v>
      </c>
      <c r="B372">
        <v>44009</v>
      </c>
      <c r="C372" t="s">
        <v>772</v>
      </c>
      <c r="D372" s="24">
        <f>VLOOKUP(Pag_Inicio_Corr_mas_casos[[#This Row],[Corregimiento]],Hoja3!$A$2:$D$676,4,0)</f>
        <v>130708</v>
      </c>
      <c r="E372">
        <v>26</v>
      </c>
    </row>
    <row r="373" spans="1:5" x14ac:dyDescent="0.2">
      <c r="A373" s="22">
        <v>44009</v>
      </c>
      <c r="B373">
        <v>44009</v>
      </c>
      <c r="C373" t="s">
        <v>782</v>
      </c>
      <c r="D373" s="24">
        <f>VLOOKUP(Pag_Inicio_Corr_mas_casos[[#This Row],[Corregimiento]],Hoja3!$A$2:$D$676,4,0)</f>
        <v>81003</v>
      </c>
      <c r="E373">
        <v>26</v>
      </c>
    </row>
    <row r="374" spans="1:5" x14ac:dyDescent="0.2">
      <c r="A374" s="22">
        <v>44009</v>
      </c>
      <c r="B374">
        <v>44009</v>
      </c>
      <c r="C374" t="s">
        <v>781</v>
      </c>
      <c r="D374" s="24">
        <f>VLOOKUP(Pag_Inicio_Corr_mas_casos[[#This Row],[Corregimiento]],Hoja3!$A$2:$D$676,4,0)</f>
        <v>130717</v>
      </c>
      <c r="E374">
        <v>22</v>
      </c>
    </row>
    <row r="375" spans="1:5" x14ac:dyDescent="0.2">
      <c r="A375" s="22">
        <v>44009</v>
      </c>
      <c r="B375">
        <v>44009</v>
      </c>
      <c r="C375" t="s">
        <v>786</v>
      </c>
      <c r="D375" s="24">
        <f>VLOOKUP(Pag_Inicio_Corr_mas_casos[[#This Row],[Corregimiento]],Hoja3!$A$2:$D$676,4,0)</f>
        <v>80804</v>
      </c>
      <c r="E375">
        <v>21</v>
      </c>
    </row>
    <row r="376" spans="1:5" x14ac:dyDescent="0.2">
      <c r="A376" s="22">
        <v>44009</v>
      </c>
      <c r="B376">
        <v>44009</v>
      </c>
      <c r="C376" t="s">
        <v>745</v>
      </c>
      <c r="D376" s="24">
        <f>VLOOKUP(Pag_Inicio_Corr_mas_casos[[#This Row],[Corregimiento]],Hoja3!$A$2:$D$676,4,0)</f>
        <v>80816</v>
      </c>
      <c r="E376">
        <v>21</v>
      </c>
    </row>
    <row r="377" spans="1:5" x14ac:dyDescent="0.2">
      <c r="A377" s="22">
        <v>44009</v>
      </c>
      <c r="B377">
        <v>44009</v>
      </c>
      <c r="C377" t="s">
        <v>763</v>
      </c>
      <c r="D377" s="24">
        <f>VLOOKUP(Pag_Inicio_Corr_mas_casos[[#This Row],[Corregimiento]],Hoja3!$A$2:$D$676,4,0)</f>
        <v>80813</v>
      </c>
      <c r="E377">
        <v>20</v>
      </c>
    </row>
    <row r="378" spans="1:5" x14ac:dyDescent="0.2">
      <c r="A378" s="22">
        <v>44009</v>
      </c>
      <c r="B378">
        <v>44009</v>
      </c>
      <c r="C378" t="s">
        <v>747</v>
      </c>
      <c r="D378" s="24">
        <f>VLOOKUP(Pag_Inicio_Corr_mas_casos[[#This Row],[Corregimiento]],Hoja3!$A$2:$D$676,4,0)</f>
        <v>80822</v>
      </c>
      <c r="E378">
        <v>19</v>
      </c>
    </row>
    <row r="379" spans="1:5" x14ac:dyDescent="0.2">
      <c r="A379" s="22">
        <v>44009</v>
      </c>
      <c r="B379">
        <v>44009</v>
      </c>
      <c r="C379" t="s">
        <v>809</v>
      </c>
      <c r="D379" s="24">
        <f>VLOOKUP(Pag_Inicio_Corr_mas_casos[[#This Row],[Corregimiento]],Hoja3!$A$2:$D$676,4,0)</f>
        <v>10401</v>
      </c>
      <c r="E379">
        <v>19</v>
      </c>
    </row>
    <row r="380" spans="1:5" x14ac:dyDescent="0.2">
      <c r="A380" s="22">
        <v>44009</v>
      </c>
      <c r="B380">
        <v>44009</v>
      </c>
      <c r="C380" t="s">
        <v>740</v>
      </c>
      <c r="D380" s="24">
        <f>VLOOKUP(Pag_Inicio_Corr_mas_casos[[#This Row],[Corregimiento]],Hoja3!$A$2:$D$676,4,0)</f>
        <v>80802</v>
      </c>
      <c r="E380">
        <v>19</v>
      </c>
    </row>
    <row r="381" spans="1:5" x14ac:dyDescent="0.2">
      <c r="A381" s="22">
        <v>44009</v>
      </c>
      <c r="B381">
        <v>44009</v>
      </c>
      <c r="C381" t="s">
        <v>785</v>
      </c>
      <c r="D381" s="24">
        <f>VLOOKUP(Pag_Inicio_Corr_mas_casos[[#This Row],[Corregimiento]],Hoja3!$A$2:$D$676,4,0)</f>
        <v>130701</v>
      </c>
      <c r="E381">
        <v>18</v>
      </c>
    </row>
    <row r="382" spans="1:5" x14ac:dyDescent="0.2">
      <c r="A382" s="22">
        <v>44009</v>
      </c>
      <c r="B382">
        <v>44009</v>
      </c>
      <c r="C382" t="s">
        <v>768</v>
      </c>
      <c r="D382" s="24">
        <f>VLOOKUP(Pag_Inicio_Corr_mas_casos[[#This Row],[Corregimiento]],Hoja3!$A$2:$D$676,4,0)</f>
        <v>80815</v>
      </c>
      <c r="E382">
        <v>18</v>
      </c>
    </row>
    <row r="383" spans="1:5" x14ac:dyDescent="0.2">
      <c r="A383" s="22">
        <v>44009</v>
      </c>
      <c r="B383">
        <v>44009</v>
      </c>
      <c r="C383" t="s">
        <v>775</v>
      </c>
      <c r="D383" s="24">
        <f>VLOOKUP(Pag_Inicio_Corr_mas_casos[[#This Row],[Corregimiento]],Hoja3!$A$2:$D$676,4,0)</f>
        <v>80803</v>
      </c>
      <c r="E383">
        <v>18</v>
      </c>
    </row>
    <row r="384" spans="1:5" x14ac:dyDescent="0.2">
      <c r="A384" s="22">
        <v>44009</v>
      </c>
      <c r="B384">
        <v>44009</v>
      </c>
      <c r="C384" s="3" t="s">
        <v>779</v>
      </c>
      <c r="D384" s="24">
        <f>VLOOKUP(Pag_Inicio_Corr_mas_casos[[#This Row],[Corregimiento]],Hoja3!$A$2:$D$676,4,0)</f>
        <v>40201</v>
      </c>
      <c r="E384">
        <v>16</v>
      </c>
    </row>
    <row r="385" spans="1:5" x14ac:dyDescent="0.2">
      <c r="A385" s="22">
        <v>44009</v>
      </c>
      <c r="B385">
        <v>44009</v>
      </c>
      <c r="C385" t="s">
        <v>810</v>
      </c>
      <c r="D385" s="24">
        <f>VLOOKUP(Pag_Inicio_Corr_mas_casos[[#This Row],[Corregimiento]],Hoja3!$A$2:$D$676,4,0)</f>
        <v>120601</v>
      </c>
      <c r="E385">
        <v>15</v>
      </c>
    </row>
    <row r="386" spans="1:5" x14ac:dyDescent="0.2">
      <c r="A386" s="22">
        <v>44009</v>
      </c>
      <c r="B386">
        <v>44009</v>
      </c>
      <c r="C386" t="s">
        <v>811</v>
      </c>
      <c r="D386" s="24">
        <f>VLOOKUP(Pag_Inicio_Corr_mas_casos[[#This Row],[Corregimiento]],Hoja3!$A$2:$D$676,4,0)</f>
        <v>120504</v>
      </c>
      <c r="E386">
        <v>15</v>
      </c>
    </row>
    <row r="387" spans="1:5" x14ac:dyDescent="0.2">
      <c r="A387" s="22">
        <v>44009</v>
      </c>
      <c r="B387">
        <v>44009</v>
      </c>
      <c r="C387" t="s">
        <v>789</v>
      </c>
      <c r="D387" s="24">
        <f>VLOOKUP(Pag_Inicio_Corr_mas_casos[[#This Row],[Corregimiento]],Hoja3!$A$2:$D$676,4,0)</f>
        <v>80814</v>
      </c>
      <c r="E387">
        <v>14</v>
      </c>
    </row>
    <row r="388" spans="1:5" x14ac:dyDescent="0.2">
      <c r="A388" s="22">
        <v>44009</v>
      </c>
      <c r="B388">
        <v>44009</v>
      </c>
      <c r="C388" t="s">
        <v>764</v>
      </c>
      <c r="D388" s="24">
        <f>VLOOKUP(Pag_Inicio_Corr_mas_casos[[#This Row],[Corregimiento]],Hoja3!$A$2:$D$676,4,0)</f>
        <v>120605</v>
      </c>
      <c r="E388">
        <v>14</v>
      </c>
    </row>
    <row r="389" spans="1:5" x14ac:dyDescent="0.2">
      <c r="A389" s="22">
        <v>44009</v>
      </c>
      <c r="B389">
        <v>44009</v>
      </c>
      <c r="C389" t="s">
        <v>808</v>
      </c>
      <c r="D389" s="24">
        <f>VLOOKUP(Pag_Inicio_Corr_mas_casos[[#This Row],[Corregimiento]],Hoja3!$A$2:$D$676,4,0)</f>
        <v>20601</v>
      </c>
      <c r="E389">
        <v>14</v>
      </c>
    </row>
    <row r="390" spans="1:5" x14ac:dyDescent="0.2">
      <c r="A390" s="22">
        <v>44009</v>
      </c>
      <c r="B390">
        <v>44009</v>
      </c>
      <c r="C390" t="s">
        <v>800</v>
      </c>
      <c r="D390" s="24">
        <f>VLOOKUP(Pag_Inicio_Corr_mas_casos[[#This Row],[Corregimiento]],Hoja3!$A$2:$D$676,4,0)</f>
        <v>130716</v>
      </c>
      <c r="E390">
        <v>14</v>
      </c>
    </row>
    <row r="391" spans="1:5" x14ac:dyDescent="0.2">
      <c r="A391" s="22">
        <v>44009</v>
      </c>
      <c r="B391">
        <v>44009</v>
      </c>
      <c r="C391" t="s">
        <v>805</v>
      </c>
      <c r="D391" s="24">
        <f>VLOOKUP(Pag_Inicio_Corr_mas_casos[[#This Row],[Corregimiento]],Hoja3!$A$2:$D$676,4,0)</f>
        <v>20101</v>
      </c>
      <c r="E391">
        <v>13</v>
      </c>
    </row>
    <row r="392" spans="1:5" x14ac:dyDescent="0.2">
      <c r="A392" s="22">
        <v>44009</v>
      </c>
      <c r="B392">
        <v>44009</v>
      </c>
      <c r="C392" t="s">
        <v>807</v>
      </c>
      <c r="D392" s="24">
        <f>VLOOKUP(Pag_Inicio_Corr_mas_casos[[#This Row],[Corregimiento]],Hoja3!$A$2:$D$676,4,0)</f>
        <v>40503</v>
      </c>
      <c r="E392">
        <v>13</v>
      </c>
    </row>
    <row r="393" spans="1:5" x14ac:dyDescent="0.2">
      <c r="A393" s="22">
        <v>44009</v>
      </c>
      <c r="B393">
        <v>44009</v>
      </c>
      <c r="C393" t="s">
        <v>780</v>
      </c>
      <c r="D393" s="24">
        <f>VLOOKUP(Pag_Inicio_Corr_mas_casos[[#This Row],[Corregimiento]],Hoja3!$A$2:$D$676,4,0)</f>
        <v>80805</v>
      </c>
      <c r="E393">
        <v>13</v>
      </c>
    </row>
    <row r="394" spans="1:5" x14ac:dyDescent="0.2">
      <c r="A394" s="22">
        <v>44009</v>
      </c>
      <c r="B394">
        <v>44009</v>
      </c>
      <c r="C394" t="s">
        <v>759</v>
      </c>
      <c r="D394" s="24">
        <f>VLOOKUP(Pag_Inicio_Corr_mas_casos[[#This Row],[Corregimiento]],Hoja3!$A$2:$D$676,4,0)</f>
        <v>30107</v>
      </c>
      <c r="E394">
        <v>12</v>
      </c>
    </row>
    <row r="395" spans="1:5" x14ac:dyDescent="0.2">
      <c r="A395" s="22">
        <v>44009</v>
      </c>
      <c r="B395">
        <v>44009</v>
      </c>
      <c r="C395" t="s">
        <v>812</v>
      </c>
      <c r="D395" s="24">
        <f>VLOOKUP(Pag_Inicio_Corr_mas_casos[[#This Row],[Corregimiento]],Hoja3!$A$2:$D$676,4,0)</f>
        <v>81004</v>
      </c>
      <c r="E395">
        <v>12</v>
      </c>
    </row>
    <row r="396" spans="1:5" x14ac:dyDescent="0.2">
      <c r="A396" s="22">
        <v>44009</v>
      </c>
      <c r="B396">
        <v>44009</v>
      </c>
      <c r="C396" t="s">
        <v>776</v>
      </c>
      <c r="D396" s="24">
        <f>VLOOKUP(Pag_Inicio_Corr_mas_casos[[#This Row],[Corregimiento]],Hoja3!$A$2:$D$676,4,0)</f>
        <v>130105</v>
      </c>
      <c r="E396">
        <v>12</v>
      </c>
    </row>
    <row r="397" spans="1:5" x14ac:dyDescent="0.2">
      <c r="A397" s="22">
        <v>44009</v>
      </c>
      <c r="B397">
        <v>44009</v>
      </c>
      <c r="C397" t="s">
        <v>729</v>
      </c>
      <c r="D397" s="24">
        <f>VLOOKUP(Pag_Inicio_Corr_mas_casos[[#This Row],[Corregimiento]],Hoja3!$A$2:$D$676,4,0)</f>
        <v>130709</v>
      </c>
      <c r="E397">
        <v>11</v>
      </c>
    </row>
    <row r="398" spans="1:5" x14ac:dyDescent="0.2">
      <c r="A398" s="22">
        <v>44009</v>
      </c>
      <c r="B398">
        <v>44009</v>
      </c>
      <c r="C398" t="s">
        <v>766</v>
      </c>
      <c r="D398" s="24">
        <f>VLOOKUP(Pag_Inicio_Corr_mas_casos[[#This Row],[Corregimiento]],Hoja3!$A$2:$D$676,4,0)</f>
        <v>80808</v>
      </c>
      <c r="E398">
        <v>11</v>
      </c>
    </row>
    <row r="399" spans="1:5" x14ac:dyDescent="0.2">
      <c r="A399" s="22">
        <v>44009</v>
      </c>
      <c r="B399">
        <v>44009</v>
      </c>
      <c r="C399" t="s">
        <v>799</v>
      </c>
      <c r="D399" s="24">
        <f>VLOOKUP(Pag_Inicio_Corr_mas_casos[[#This Row],[Corregimiento]],Hoja3!$A$2:$D$676,4,0)</f>
        <v>81005</v>
      </c>
      <c r="E399">
        <v>10</v>
      </c>
    </row>
    <row r="400" spans="1:5" x14ac:dyDescent="0.2">
      <c r="A400" s="22">
        <v>44010</v>
      </c>
      <c r="B400">
        <v>44010</v>
      </c>
      <c r="C400" t="s">
        <v>744</v>
      </c>
      <c r="D400" s="24">
        <f>VLOOKUP(Pag_Inicio_Corr_mas_casos[[#This Row],[Corregimiento]],Hoja3!$A$2:$D$676,4,0)</f>
        <v>81008</v>
      </c>
      <c r="E400">
        <v>31</v>
      </c>
    </row>
    <row r="401" spans="1:5" x14ac:dyDescent="0.2">
      <c r="A401" s="22">
        <v>44010</v>
      </c>
      <c r="B401">
        <v>44010</v>
      </c>
      <c r="C401" t="s">
        <v>761</v>
      </c>
      <c r="D401" s="24">
        <f>VLOOKUP(Pag_Inicio_Corr_mas_casos[[#This Row],[Corregimiento]],Hoja3!$A$2:$D$676,4,0)</f>
        <v>10201</v>
      </c>
      <c r="E401">
        <v>30</v>
      </c>
    </row>
    <row r="402" spans="1:5" x14ac:dyDescent="0.2">
      <c r="A402" s="22">
        <v>44010</v>
      </c>
      <c r="B402">
        <v>44010</v>
      </c>
      <c r="C402" t="s">
        <v>747</v>
      </c>
      <c r="D402" s="24">
        <f>VLOOKUP(Pag_Inicio_Corr_mas_casos[[#This Row],[Corregimiento]],Hoja3!$A$2:$D$676,4,0)</f>
        <v>80822</v>
      </c>
      <c r="E402">
        <v>27</v>
      </c>
    </row>
    <row r="403" spans="1:5" x14ac:dyDescent="0.2">
      <c r="A403" s="22">
        <v>44010</v>
      </c>
      <c r="B403">
        <v>44010</v>
      </c>
      <c r="C403" t="s">
        <v>738</v>
      </c>
      <c r="D403" s="24">
        <f>VLOOKUP(Pag_Inicio_Corr_mas_casos[[#This Row],[Corregimiento]],Hoja3!$A$2:$D$676,4,0)</f>
        <v>81002</v>
      </c>
      <c r="E403">
        <v>27</v>
      </c>
    </row>
    <row r="404" spans="1:5" x14ac:dyDescent="0.2">
      <c r="A404" s="22">
        <v>44010</v>
      </c>
      <c r="B404">
        <v>44010</v>
      </c>
      <c r="C404" t="s">
        <v>750</v>
      </c>
      <c r="D404" s="24">
        <f>VLOOKUP(Pag_Inicio_Corr_mas_casos[[#This Row],[Corregimiento]],Hoja3!$A$2:$D$676,4,0)</f>
        <v>80819</v>
      </c>
      <c r="E404">
        <v>26</v>
      </c>
    </row>
    <row r="405" spans="1:5" x14ac:dyDescent="0.2">
      <c r="A405" s="22">
        <v>44010</v>
      </c>
      <c r="B405">
        <v>44010</v>
      </c>
      <c r="C405" t="s">
        <v>742</v>
      </c>
      <c r="D405" s="24">
        <f>VLOOKUP(Pag_Inicio_Corr_mas_casos[[#This Row],[Corregimiento]],Hoja3!$A$2:$D$676,4,0)</f>
        <v>80821</v>
      </c>
      <c r="E405">
        <v>24</v>
      </c>
    </row>
    <row r="406" spans="1:5" x14ac:dyDescent="0.2">
      <c r="A406" s="22">
        <v>44010</v>
      </c>
      <c r="B406">
        <v>44010</v>
      </c>
      <c r="C406" t="s">
        <v>745</v>
      </c>
      <c r="D406" s="24">
        <f>VLOOKUP(Pag_Inicio_Corr_mas_casos[[#This Row],[Corregimiento]],Hoja3!$A$2:$D$676,4,0)</f>
        <v>80816</v>
      </c>
      <c r="E406">
        <v>24</v>
      </c>
    </row>
    <row r="407" spans="1:5" x14ac:dyDescent="0.2">
      <c r="A407" s="22">
        <v>44010</v>
      </c>
      <c r="B407">
        <v>44010</v>
      </c>
      <c r="C407" t="s">
        <v>746</v>
      </c>
      <c r="D407" s="24">
        <f>VLOOKUP(Pag_Inicio_Corr_mas_casos[[#This Row],[Corregimiento]],Hoja3!$A$2:$D$676,4,0)</f>
        <v>80817</v>
      </c>
      <c r="E407">
        <v>23</v>
      </c>
    </row>
    <row r="408" spans="1:5" x14ac:dyDescent="0.2">
      <c r="A408" s="22">
        <v>44010</v>
      </c>
      <c r="B408">
        <v>44010</v>
      </c>
      <c r="C408" t="s">
        <v>763</v>
      </c>
      <c r="D408" s="24">
        <f>VLOOKUP(Pag_Inicio_Corr_mas_casos[[#This Row],[Corregimiento]],Hoja3!$A$2:$D$676,4,0)</f>
        <v>80813</v>
      </c>
      <c r="E408">
        <v>20</v>
      </c>
    </row>
    <row r="409" spans="1:5" x14ac:dyDescent="0.2">
      <c r="A409" s="22">
        <v>44010</v>
      </c>
      <c r="B409">
        <v>44010</v>
      </c>
      <c r="C409" t="s">
        <v>737</v>
      </c>
      <c r="D409" s="24">
        <f>VLOOKUP(Pag_Inicio_Corr_mas_casos[[#This Row],[Corregimiento]],Hoja3!$A$2:$D$676,4,0)</f>
        <v>130101</v>
      </c>
      <c r="E409">
        <v>19</v>
      </c>
    </row>
    <row r="410" spans="1:5" x14ac:dyDescent="0.2">
      <c r="A410" s="22">
        <v>44010</v>
      </c>
      <c r="B410">
        <v>44010</v>
      </c>
      <c r="C410" t="s">
        <v>795</v>
      </c>
      <c r="D410" s="24">
        <f>VLOOKUP(Pag_Inicio_Corr_mas_casos[[#This Row],[Corregimiento]],Hoja3!$A$2:$D$676,4,0)</f>
        <v>99999</v>
      </c>
      <c r="E410">
        <v>19</v>
      </c>
    </row>
    <row r="411" spans="1:5" x14ac:dyDescent="0.2">
      <c r="A411" s="22">
        <v>44010</v>
      </c>
      <c r="B411">
        <v>44010</v>
      </c>
      <c r="C411" t="s">
        <v>739</v>
      </c>
      <c r="D411" s="24">
        <f>VLOOKUP(Pag_Inicio_Corr_mas_casos[[#This Row],[Corregimiento]],Hoja3!$A$2:$D$676,4,0)</f>
        <v>130106</v>
      </c>
      <c r="E411">
        <v>19</v>
      </c>
    </row>
    <row r="412" spans="1:5" x14ac:dyDescent="0.2">
      <c r="A412" s="22">
        <v>44010</v>
      </c>
      <c r="B412">
        <v>44010</v>
      </c>
      <c r="C412" t="s">
        <v>758</v>
      </c>
      <c r="D412" s="24">
        <f>VLOOKUP(Pag_Inicio_Corr_mas_casos[[#This Row],[Corregimiento]],Hoja3!$A$2:$D$676,4,0)</f>
        <v>80810</v>
      </c>
      <c r="E412">
        <v>16</v>
      </c>
    </row>
    <row r="413" spans="1:5" x14ac:dyDescent="0.2">
      <c r="A413" s="22">
        <v>44010</v>
      </c>
      <c r="B413">
        <v>44010</v>
      </c>
      <c r="C413" t="s">
        <v>756</v>
      </c>
      <c r="D413" s="24">
        <f>VLOOKUP(Pag_Inicio_Corr_mas_casos[[#This Row],[Corregimiento]],Hoja3!$A$2:$D$676,4,0)</f>
        <v>80806</v>
      </c>
      <c r="E413">
        <v>15</v>
      </c>
    </row>
    <row r="414" spans="1:5" x14ac:dyDescent="0.2">
      <c r="A414" s="22">
        <v>44010</v>
      </c>
      <c r="B414">
        <v>44010</v>
      </c>
      <c r="C414" t="s">
        <v>778</v>
      </c>
      <c r="D414" s="24">
        <f>VLOOKUP(Pag_Inicio_Corr_mas_casos[[#This Row],[Corregimiento]],Hoja3!$A$2:$D$676,4,0)</f>
        <v>80809</v>
      </c>
      <c r="E414">
        <v>15</v>
      </c>
    </row>
    <row r="415" spans="1:5" x14ac:dyDescent="0.2">
      <c r="A415" s="22">
        <v>44010</v>
      </c>
      <c r="B415">
        <v>44010</v>
      </c>
      <c r="C415" t="s">
        <v>788</v>
      </c>
      <c r="D415" s="24">
        <f>VLOOKUP(Pag_Inicio_Corr_mas_casos[[#This Row],[Corregimiento]],Hoja3!$A$2:$D$676,4,0)</f>
        <v>80807</v>
      </c>
      <c r="E415">
        <v>14</v>
      </c>
    </row>
    <row r="416" spans="1:5" x14ac:dyDescent="0.2">
      <c r="A416" s="22">
        <v>44010</v>
      </c>
      <c r="B416">
        <v>44010</v>
      </c>
      <c r="C416" t="s">
        <v>810</v>
      </c>
      <c r="D416" s="24">
        <f>VLOOKUP(Pag_Inicio_Corr_mas_casos[[#This Row],[Corregimiento]],Hoja3!$A$2:$D$676,4,0)</f>
        <v>120601</v>
      </c>
      <c r="E416">
        <v>14</v>
      </c>
    </row>
    <row r="417" spans="1:5" x14ac:dyDescent="0.2">
      <c r="A417" s="22">
        <v>44010</v>
      </c>
      <c r="B417">
        <v>44010</v>
      </c>
      <c r="C417" t="s">
        <v>765</v>
      </c>
      <c r="D417" s="24">
        <f>VLOOKUP(Pag_Inicio_Corr_mas_casos[[#This Row],[Corregimiento]],Hoja3!$A$2:$D$676,4,0)</f>
        <v>80501</v>
      </c>
      <c r="E417">
        <v>14</v>
      </c>
    </row>
    <row r="418" spans="1:5" x14ac:dyDescent="0.2">
      <c r="A418" s="22">
        <v>44010</v>
      </c>
      <c r="B418">
        <v>44010</v>
      </c>
      <c r="C418" t="s">
        <v>813</v>
      </c>
      <c r="D418" s="24">
        <f>VLOOKUP(Pag_Inicio_Corr_mas_casos[[#This Row],[Corregimiento]],Hoja3!$A$2:$D$676,4,0)</f>
        <v>30115</v>
      </c>
      <c r="E418">
        <v>14</v>
      </c>
    </row>
    <row r="419" spans="1:5" x14ac:dyDescent="0.2">
      <c r="A419" s="22">
        <v>44010</v>
      </c>
      <c r="B419">
        <v>44010</v>
      </c>
      <c r="C419" t="s">
        <v>767</v>
      </c>
      <c r="D419" s="24">
        <f>VLOOKUP(Pag_Inicio_Corr_mas_casos[[#This Row],[Corregimiento]],Hoja3!$A$2:$D$676,4,0)</f>
        <v>80820</v>
      </c>
      <c r="E419">
        <v>14</v>
      </c>
    </row>
    <row r="420" spans="1:5" x14ac:dyDescent="0.2">
      <c r="A420" s="22">
        <v>44010</v>
      </c>
      <c r="B420">
        <v>44010</v>
      </c>
      <c r="C420" t="s">
        <v>755</v>
      </c>
      <c r="D420" s="24">
        <f>VLOOKUP(Pag_Inicio_Corr_mas_casos[[#This Row],[Corregimiento]],Hoja3!$A$2:$D$676,4,0)</f>
        <v>40601</v>
      </c>
      <c r="E420">
        <v>13</v>
      </c>
    </row>
    <row r="421" spans="1:5" x14ac:dyDescent="0.2">
      <c r="A421" s="22">
        <v>44010</v>
      </c>
      <c r="B421">
        <v>44010</v>
      </c>
      <c r="C421" t="s">
        <v>748</v>
      </c>
      <c r="D421" s="24">
        <f>VLOOKUP(Pag_Inicio_Corr_mas_casos[[#This Row],[Corregimiento]],Hoja3!$A$2:$D$676,4,0)</f>
        <v>80823</v>
      </c>
      <c r="E421">
        <v>13</v>
      </c>
    </row>
    <row r="422" spans="1:5" x14ac:dyDescent="0.2">
      <c r="A422" s="22">
        <v>44010</v>
      </c>
      <c r="B422">
        <v>44010</v>
      </c>
      <c r="C422" t="s">
        <v>749</v>
      </c>
      <c r="D422" s="24">
        <f>VLOOKUP(Pag_Inicio_Corr_mas_casos[[#This Row],[Corregimiento]],Hoja3!$A$2:$D$676,4,0)</f>
        <v>81001</v>
      </c>
      <c r="E422">
        <v>12</v>
      </c>
    </row>
    <row r="423" spans="1:5" x14ac:dyDescent="0.2">
      <c r="A423" s="22">
        <v>44010</v>
      </c>
      <c r="B423">
        <v>44010</v>
      </c>
      <c r="C423" t="s">
        <v>743</v>
      </c>
      <c r="D423" s="24">
        <f>VLOOKUP(Pag_Inicio_Corr_mas_casos[[#This Row],[Corregimiento]],Hoja3!$A$2:$D$676,4,0)</f>
        <v>81007</v>
      </c>
      <c r="E423">
        <v>12</v>
      </c>
    </row>
    <row r="424" spans="1:5" x14ac:dyDescent="0.2">
      <c r="A424" s="22">
        <v>44010</v>
      </c>
      <c r="B424">
        <v>44010</v>
      </c>
      <c r="C424" t="s">
        <v>791</v>
      </c>
      <c r="D424" s="24">
        <f>VLOOKUP(Pag_Inicio_Corr_mas_casos[[#This Row],[Corregimiento]],Hoja3!$A$2:$D$676,4,0)</f>
        <v>30111</v>
      </c>
      <c r="E424">
        <v>12</v>
      </c>
    </row>
    <row r="425" spans="1:5" x14ac:dyDescent="0.2">
      <c r="A425" s="22">
        <v>44010</v>
      </c>
      <c r="B425">
        <v>44010</v>
      </c>
      <c r="C425" t="s">
        <v>768</v>
      </c>
      <c r="D425" s="24">
        <f>VLOOKUP(Pag_Inicio_Corr_mas_casos[[#This Row],[Corregimiento]],Hoja3!$A$2:$D$676,4,0)</f>
        <v>80815</v>
      </c>
      <c r="E425">
        <v>11</v>
      </c>
    </row>
    <row r="426" spans="1:5" x14ac:dyDescent="0.2">
      <c r="A426" s="22">
        <v>44010</v>
      </c>
      <c r="B426">
        <v>44010</v>
      </c>
      <c r="C426" t="s">
        <v>780</v>
      </c>
      <c r="D426" s="24">
        <f>VLOOKUP(Pag_Inicio_Corr_mas_casos[[#This Row],[Corregimiento]],Hoja3!$A$2:$D$676,4,0)</f>
        <v>80805</v>
      </c>
      <c r="E426">
        <v>11</v>
      </c>
    </row>
    <row r="427" spans="1:5" x14ac:dyDescent="0.2">
      <c r="A427" s="22">
        <v>44010</v>
      </c>
      <c r="B427">
        <v>44010</v>
      </c>
      <c r="C427" t="s">
        <v>773</v>
      </c>
      <c r="D427" s="24">
        <f>VLOOKUP(Pag_Inicio_Corr_mas_casos[[#This Row],[Corregimiento]],Hoja3!$A$2:$D$676,4,0)</f>
        <v>80826</v>
      </c>
      <c r="E427">
        <v>11</v>
      </c>
    </row>
    <row r="428" spans="1:5" x14ac:dyDescent="0.2">
      <c r="A428" s="22">
        <v>44010</v>
      </c>
      <c r="B428">
        <v>44010</v>
      </c>
      <c r="C428" t="s">
        <v>752</v>
      </c>
      <c r="D428" s="24">
        <f>VLOOKUP(Pag_Inicio_Corr_mas_casos[[#This Row],[Corregimiento]],Hoja3!$A$2:$D$676,4,0)</f>
        <v>81006</v>
      </c>
      <c r="E428">
        <v>10</v>
      </c>
    </row>
    <row r="429" spans="1:5" x14ac:dyDescent="0.2">
      <c r="A429" s="22">
        <v>44010</v>
      </c>
      <c r="B429">
        <v>44010</v>
      </c>
      <c r="C429" t="s">
        <v>741</v>
      </c>
      <c r="D429" s="24">
        <f>VLOOKUP(Pag_Inicio_Corr_mas_casos[[#This Row],[Corregimiento]],Hoja3!$A$2:$D$676,4,0)</f>
        <v>130102</v>
      </c>
      <c r="E429">
        <v>10</v>
      </c>
    </row>
    <row r="430" spans="1:5" x14ac:dyDescent="0.2">
      <c r="A430" s="22">
        <v>44010</v>
      </c>
      <c r="B430">
        <v>44010</v>
      </c>
      <c r="C430" t="s">
        <v>814</v>
      </c>
      <c r="D430" s="24">
        <f>VLOOKUP(Pag_Inicio_Corr_mas_casos[[#This Row],[Corregimiento]],Hoja3!$A$2:$D$676,4,0)</f>
        <v>120701</v>
      </c>
      <c r="E430">
        <v>10</v>
      </c>
    </row>
    <row r="431" spans="1:5" x14ac:dyDescent="0.2">
      <c r="A431" s="22">
        <v>44010</v>
      </c>
      <c r="B431">
        <v>44010</v>
      </c>
      <c r="C431" t="s">
        <v>763</v>
      </c>
      <c r="D431" s="24">
        <f>VLOOKUP(Pag_Inicio_Corr_mas_casos[[#This Row],[Corregimiento]],Hoja3!$A$2:$D$676,4,0)</f>
        <v>80813</v>
      </c>
      <c r="E431">
        <v>15</v>
      </c>
    </row>
    <row r="432" spans="1:5" x14ac:dyDescent="0.2">
      <c r="A432" s="22">
        <v>44011</v>
      </c>
      <c r="B432">
        <v>44011</v>
      </c>
      <c r="C432" t="s">
        <v>738</v>
      </c>
      <c r="D432" s="24">
        <f>VLOOKUP(Pag_Inicio_Corr_mas_casos[[#This Row],[Corregimiento]],Hoja3!$A$2:$D$676,4,0)</f>
        <v>81002</v>
      </c>
      <c r="E432">
        <v>56</v>
      </c>
    </row>
    <row r="433" spans="1:5" x14ac:dyDescent="0.2">
      <c r="A433" s="22">
        <v>44011</v>
      </c>
      <c r="B433">
        <v>44011</v>
      </c>
      <c r="C433" t="s">
        <v>750</v>
      </c>
      <c r="D433" s="24">
        <f>VLOOKUP(Pag_Inicio_Corr_mas_casos[[#This Row],[Corregimiento]],Hoja3!$A$2:$D$676,4,0)</f>
        <v>80819</v>
      </c>
      <c r="E433">
        <v>51</v>
      </c>
    </row>
    <row r="434" spans="1:5" x14ac:dyDescent="0.2">
      <c r="A434" s="22">
        <v>44011</v>
      </c>
      <c r="B434">
        <v>44011</v>
      </c>
      <c r="C434" t="s">
        <v>745</v>
      </c>
      <c r="D434" s="24">
        <f>VLOOKUP(Pag_Inicio_Corr_mas_casos[[#This Row],[Corregimiento]],Hoja3!$A$2:$D$676,4,0)</f>
        <v>80816</v>
      </c>
      <c r="E434">
        <v>41</v>
      </c>
    </row>
    <row r="435" spans="1:5" x14ac:dyDescent="0.2">
      <c r="A435" s="22">
        <v>44011</v>
      </c>
      <c r="B435">
        <v>44011</v>
      </c>
      <c r="C435" t="s">
        <v>742</v>
      </c>
      <c r="D435" s="24">
        <f>VLOOKUP(Pag_Inicio_Corr_mas_casos[[#This Row],[Corregimiento]],Hoja3!$A$2:$D$676,4,0)</f>
        <v>80821</v>
      </c>
      <c r="E435">
        <v>39</v>
      </c>
    </row>
    <row r="436" spans="1:5" x14ac:dyDescent="0.2">
      <c r="A436" s="22">
        <v>44011</v>
      </c>
      <c r="B436">
        <v>44011</v>
      </c>
      <c r="C436" t="s">
        <v>739</v>
      </c>
      <c r="D436" s="24">
        <f>VLOOKUP(Pag_Inicio_Corr_mas_casos[[#This Row],[Corregimiento]],Hoja3!$A$2:$D$676,4,0)</f>
        <v>130106</v>
      </c>
      <c r="E436">
        <v>37</v>
      </c>
    </row>
    <row r="437" spans="1:5" x14ac:dyDescent="0.2">
      <c r="A437" s="22">
        <v>44011</v>
      </c>
      <c r="B437">
        <v>44011</v>
      </c>
      <c r="C437" t="s">
        <v>743</v>
      </c>
      <c r="D437" s="24">
        <f>VLOOKUP(Pag_Inicio_Corr_mas_casos[[#This Row],[Corregimiento]],Hoja3!$A$2:$D$676,4,0)</f>
        <v>81007</v>
      </c>
      <c r="E437">
        <v>35</v>
      </c>
    </row>
    <row r="438" spans="1:5" x14ac:dyDescent="0.2">
      <c r="A438" s="22">
        <v>44011</v>
      </c>
      <c r="B438">
        <v>44011</v>
      </c>
      <c r="C438" t="s">
        <v>747</v>
      </c>
      <c r="D438" s="24">
        <f>VLOOKUP(Pag_Inicio_Corr_mas_casos[[#This Row],[Corregimiento]],Hoja3!$A$2:$D$676,4,0)</f>
        <v>80822</v>
      </c>
      <c r="E438">
        <v>34</v>
      </c>
    </row>
    <row r="439" spans="1:5" x14ac:dyDescent="0.2">
      <c r="A439" s="22">
        <v>44011</v>
      </c>
      <c r="B439">
        <v>44011</v>
      </c>
      <c r="C439" t="s">
        <v>761</v>
      </c>
      <c r="D439" s="24">
        <f>VLOOKUP(Pag_Inicio_Corr_mas_casos[[#This Row],[Corregimiento]],Hoja3!$A$2:$D$676,4,0)</f>
        <v>10201</v>
      </c>
      <c r="E439">
        <v>33</v>
      </c>
    </row>
    <row r="440" spans="1:5" x14ac:dyDescent="0.2">
      <c r="A440" s="22">
        <v>44011</v>
      </c>
      <c r="B440">
        <v>44011</v>
      </c>
      <c r="C440" t="s">
        <v>763</v>
      </c>
      <c r="D440" s="24">
        <f>VLOOKUP(Pag_Inicio_Corr_mas_casos[[#This Row],[Corregimiento]],Hoja3!$A$2:$D$676,4,0)</f>
        <v>80813</v>
      </c>
      <c r="E440">
        <v>30</v>
      </c>
    </row>
    <row r="441" spans="1:5" x14ac:dyDescent="0.2">
      <c r="A441" s="22">
        <v>44011</v>
      </c>
      <c r="B441">
        <v>44011</v>
      </c>
      <c r="C441" t="s">
        <v>768</v>
      </c>
      <c r="D441" s="24">
        <f>VLOOKUP(Pag_Inicio_Corr_mas_casos[[#This Row],[Corregimiento]],Hoja3!$A$2:$D$676,4,0)</f>
        <v>80815</v>
      </c>
      <c r="E441">
        <v>40</v>
      </c>
    </row>
    <row r="442" spans="1:5" x14ac:dyDescent="0.2">
      <c r="A442" s="22">
        <v>44011</v>
      </c>
      <c r="B442">
        <v>44011</v>
      </c>
      <c r="C442" t="s">
        <v>744</v>
      </c>
      <c r="D442" s="24">
        <f>VLOOKUP(Pag_Inicio_Corr_mas_casos[[#This Row],[Corregimiento]],Hoja3!$A$2:$D$676,4,0)</f>
        <v>81008</v>
      </c>
      <c r="E442">
        <v>28</v>
      </c>
    </row>
    <row r="443" spans="1:5" x14ac:dyDescent="0.2">
      <c r="A443" s="22">
        <v>44011</v>
      </c>
      <c r="B443">
        <v>44011</v>
      </c>
      <c r="C443" t="s">
        <v>746</v>
      </c>
      <c r="D443" s="24">
        <f>VLOOKUP(Pag_Inicio_Corr_mas_casos[[#This Row],[Corregimiento]],Hoja3!$A$2:$D$676,4,0)</f>
        <v>80817</v>
      </c>
      <c r="E443">
        <v>41</v>
      </c>
    </row>
    <row r="444" spans="1:5" x14ac:dyDescent="0.2">
      <c r="A444" s="22">
        <v>44011</v>
      </c>
      <c r="B444">
        <v>44011</v>
      </c>
      <c r="C444" t="s">
        <v>737</v>
      </c>
      <c r="D444" s="24">
        <f>VLOOKUP(Pag_Inicio_Corr_mas_casos[[#This Row],[Corregimiento]],Hoja3!$A$2:$D$676,4,0)</f>
        <v>130101</v>
      </c>
      <c r="E444">
        <v>27</v>
      </c>
    </row>
    <row r="445" spans="1:5" x14ac:dyDescent="0.2">
      <c r="A445" s="22">
        <v>44011</v>
      </c>
      <c r="B445">
        <v>44011</v>
      </c>
      <c r="C445" t="s">
        <v>740</v>
      </c>
      <c r="D445" s="24">
        <f>VLOOKUP(Pag_Inicio_Corr_mas_casos[[#This Row],[Corregimiento]],Hoja3!$A$2:$D$676,4,0)</f>
        <v>80802</v>
      </c>
      <c r="E445">
        <v>27</v>
      </c>
    </row>
    <row r="446" spans="1:5" x14ac:dyDescent="0.2">
      <c r="A446" s="22">
        <v>44011</v>
      </c>
      <c r="B446">
        <v>44011</v>
      </c>
      <c r="C446" t="s">
        <v>758</v>
      </c>
      <c r="D446" s="24">
        <f>VLOOKUP(Pag_Inicio_Corr_mas_casos[[#This Row],[Corregimiento]],Hoja3!$A$2:$D$676,4,0)</f>
        <v>80810</v>
      </c>
      <c r="E446">
        <v>27</v>
      </c>
    </row>
    <row r="447" spans="1:5" x14ac:dyDescent="0.2">
      <c r="A447" s="22">
        <v>44011</v>
      </c>
      <c r="B447">
        <v>44011</v>
      </c>
      <c r="C447" t="s">
        <v>749</v>
      </c>
      <c r="D447" s="24">
        <f>VLOOKUP(Pag_Inicio_Corr_mas_casos[[#This Row],[Corregimiento]],Hoja3!$A$2:$D$676,4,0)</f>
        <v>81001</v>
      </c>
      <c r="E447">
        <v>25</v>
      </c>
    </row>
    <row r="448" spans="1:5" x14ac:dyDescent="0.2">
      <c r="A448" s="22">
        <v>44011</v>
      </c>
      <c r="B448">
        <v>44011</v>
      </c>
      <c r="C448" t="s">
        <v>753</v>
      </c>
      <c r="D448" s="24">
        <f>VLOOKUP(Pag_Inicio_Corr_mas_casos[[#This Row],[Corregimiento]],Hoja3!$A$2:$D$676,4,0)</f>
        <v>80812</v>
      </c>
      <c r="E448">
        <v>25</v>
      </c>
    </row>
    <row r="449" spans="1:5" x14ac:dyDescent="0.2">
      <c r="A449" s="22">
        <v>44011</v>
      </c>
      <c r="B449">
        <v>44011</v>
      </c>
      <c r="C449" t="s">
        <v>752</v>
      </c>
      <c r="D449" s="24">
        <f>VLOOKUP(Pag_Inicio_Corr_mas_casos[[#This Row],[Corregimiento]],Hoja3!$A$2:$D$676,4,0)</f>
        <v>81006</v>
      </c>
      <c r="E449">
        <v>23</v>
      </c>
    </row>
    <row r="450" spans="1:5" x14ac:dyDescent="0.2">
      <c r="A450" s="22">
        <v>44011</v>
      </c>
      <c r="B450">
        <v>44011</v>
      </c>
      <c r="C450" t="s">
        <v>770</v>
      </c>
      <c r="D450" s="24">
        <f>VLOOKUP(Pag_Inicio_Corr_mas_casos[[#This Row],[Corregimiento]],Hoja3!$A$2:$D$676,4,0)</f>
        <v>80811</v>
      </c>
      <c r="E450">
        <v>22</v>
      </c>
    </row>
    <row r="451" spans="1:5" x14ac:dyDescent="0.2">
      <c r="A451" s="22">
        <v>44011</v>
      </c>
      <c r="B451">
        <v>44011</v>
      </c>
      <c r="C451" t="s">
        <v>765</v>
      </c>
      <c r="D451" s="24">
        <f>VLOOKUP(Pag_Inicio_Corr_mas_casos[[#This Row],[Corregimiento]],Hoja3!$A$2:$D$676,4,0)</f>
        <v>80501</v>
      </c>
      <c r="E451">
        <v>19</v>
      </c>
    </row>
    <row r="452" spans="1:5" x14ac:dyDescent="0.2">
      <c r="A452" s="22">
        <v>44011</v>
      </c>
      <c r="B452">
        <v>44011</v>
      </c>
      <c r="C452" t="s">
        <v>780</v>
      </c>
      <c r="D452" s="24">
        <f>VLOOKUP(Pag_Inicio_Corr_mas_casos[[#This Row],[Corregimiento]],Hoja3!$A$2:$D$676,4,0)</f>
        <v>80805</v>
      </c>
      <c r="E452">
        <v>19</v>
      </c>
    </row>
    <row r="453" spans="1:5" x14ac:dyDescent="0.2">
      <c r="A453" s="22">
        <v>44011</v>
      </c>
      <c r="B453">
        <v>44011</v>
      </c>
      <c r="C453" t="s">
        <v>756</v>
      </c>
      <c r="D453" s="24">
        <f>VLOOKUP(Pag_Inicio_Corr_mas_casos[[#This Row],[Corregimiento]],Hoja3!$A$2:$D$676,4,0)</f>
        <v>80806</v>
      </c>
      <c r="E453">
        <v>18</v>
      </c>
    </row>
    <row r="454" spans="1:5" x14ac:dyDescent="0.2">
      <c r="A454" s="22">
        <v>44011</v>
      </c>
      <c r="B454">
        <v>44011</v>
      </c>
      <c r="C454" t="s">
        <v>741</v>
      </c>
      <c r="D454" s="24">
        <f>VLOOKUP(Pag_Inicio_Corr_mas_casos[[#This Row],[Corregimiento]],Hoja3!$A$2:$D$676,4,0)</f>
        <v>130102</v>
      </c>
      <c r="E454">
        <v>18</v>
      </c>
    </row>
    <row r="455" spans="1:5" x14ac:dyDescent="0.2">
      <c r="A455" s="22">
        <v>44011</v>
      </c>
      <c r="B455">
        <v>44011</v>
      </c>
      <c r="C455" t="s">
        <v>813</v>
      </c>
      <c r="D455" s="24">
        <f>VLOOKUP(Pag_Inicio_Corr_mas_casos[[#This Row],[Corregimiento]],Hoja3!$A$2:$D$676,4,0)</f>
        <v>30115</v>
      </c>
      <c r="E455">
        <v>16</v>
      </c>
    </row>
    <row r="456" spans="1:5" x14ac:dyDescent="0.2">
      <c r="A456" s="22">
        <v>44011</v>
      </c>
      <c r="B456">
        <v>44011</v>
      </c>
      <c r="C456" t="s">
        <v>748</v>
      </c>
      <c r="D456" s="24">
        <f>VLOOKUP(Pag_Inicio_Corr_mas_casos[[#This Row],[Corregimiento]],Hoja3!$A$2:$D$676,4,0)</f>
        <v>80823</v>
      </c>
      <c r="E456">
        <v>16</v>
      </c>
    </row>
    <row r="457" spans="1:5" x14ac:dyDescent="0.2">
      <c r="A457" s="22">
        <v>44011</v>
      </c>
      <c r="B457">
        <v>44011</v>
      </c>
      <c r="C457" t="s">
        <v>778</v>
      </c>
      <c r="D457" s="24">
        <f>VLOOKUP(Pag_Inicio_Corr_mas_casos[[#This Row],[Corregimiento]],Hoja3!$A$2:$D$676,4,0)</f>
        <v>80809</v>
      </c>
      <c r="E457">
        <v>15</v>
      </c>
    </row>
    <row r="458" spans="1:5" x14ac:dyDescent="0.2">
      <c r="A458" s="22">
        <v>44011</v>
      </c>
      <c r="B458">
        <v>44011</v>
      </c>
      <c r="C458" t="s">
        <v>751</v>
      </c>
      <c r="D458" s="24">
        <f>VLOOKUP(Pag_Inicio_Corr_mas_casos[[#This Row],[Corregimiento]],Hoja3!$A$2:$D$676,4,0)</f>
        <v>130107</v>
      </c>
      <c r="E458">
        <v>14</v>
      </c>
    </row>
    <row r="459" spans="1:5" x14ac:dyDescent="0.2">
      <c r="A459" s="22">
        <v>44011</v>
      </c>
      <c r="B459">
        <v>44011</v>
      </c>
      <c r="C459" t="s">
        <v>767</v>
      </c>
      <c r="D459" s="24">
        <f>VLOOKUP(Pag_Inicio_Corr_mas_casos[[#This Row],[Corregimiento]],Hoja3!$A$2:$D$676,4,0)</f>
        <v>80820</v>
      </c>
      <c r="E459">
        <v>13</v>
      </c>
    </row>
    <row r="460" spans="1:5" x14ac:dyDescent="0.2">
      <c r="A460" s="22">
        <v>44011</v>
      </c>
      <c r="B460">
        <v>44011</v>
      </c>
      <c r="C460" t="s">
        <v>791</v>
      </c>
      <c r="D460" s="24">
        <f>VLOOKUP(Pag_Inicio_Corr_mas_casos[[#This Row],[Corregimiento]],Hoja3!$A$2:$D$676,4,0)</f>
        <v>30111</v>
      </c>
      <c r="E460">
        <v>12</v>
      </c>
    </row>
    <row r="461" spans="1:5" x14ac:dyDescent="0.2">
      <c r="A461" s="22">
        <v>44011</v>
      </c>
      <c r="B461">
        <v>44011</v>
      </c>
      <c r="C461" t="s">
        <v>799</v>
      </c>
      <c r="D461" s="24">
        <f>VLOOKUP(Pag_Inicio_Corr_mas_casos[[#This Row],[Corregimiento]],Hoja3!$A$2:$D$676,4,0)</f>
        <v>81005</v>
      </c>
      <c r="E461">
        <v>12</v>
      </c>
    </row>
    <row r="462" spans="1:5" x14ac:dyDescent="0.2">
      <c r="A462" s="22">
        <v>44011</v>
      </c>
      <c r="B462">
        <v>44011</v>
      </c>
      <c r="C462" t="s">
        <v>789</v>
      </c>
      <c r="D462" s="24">
        <f>VLOOKUP(Pag_Inicio_Corr_mas_casos[[#This Row],[Corregimiento]],Hoja3!$A$2:$D$676,4,0)</f>
        <v>80814</v>
      </c>
      <c r="E462">
        <v>11</v>
      </c>
    </row>
    <row r="463" spans="1:5" x14ac:dyDescent="0.2">
      <c r="A463" s="22">
        <v>44011</v>
      </c>
      <c r="B463">
        <v>44011</v>
      </c>
      <c r="C463" t="s">
        <v>773</v>
      </c>
      <c r="D463" s="24">
        <f>VLOOKUP(Pag_Inicio_Corr_mas_casos[[#This Row],[Corregimiento]],Hoja3!$A$2:$D$676,4,0)</f>
        <v>80826</v>
      </c>
      <c r="E463">
        <v>11</v>
      </c>
    </row>
    <row r="464" spans="1:5" x14ac:dyDescent="0.2">
      <c r="A464" s="22">
        <v>44011</v>
      </c>
      <c r="B464">
        <v>44011</v>
      </c>
      <c r="C464" t="s">
        <v>812</v>
      </c>
      <c r="D464" s="24">
        <f>VLOOKUP(Pag_Inicio_Corr_mas_casos[[#This Row],[Corregimiento]],Hoja3!$A$2:$D$676,4,0)</f>
        <v>81004</v>
      </c>
      <c r="E464">
        <v>11</v>
      </c>
    </row>
    <row r="465" spans="1:5" x14ac:dyDescent="0.2">
      <c r="A465" s="22">
        <v>44011</v>
      </c>
      <c r="B465">
        <v>44011</v>
      </c>
      <c r="C465" t="s">
        <v>781</v>
      </c>
      <c r="D465" s="24">
        <f>VLOOKUP(Pag_Inicio_Corr_mas_casos[[#This Row],[Corregimiento]],Hoja3!$A$2:$D$676,4,0)</f>
        <v>130717</v>
      </c>
      <c r="E465">
        <v>11</v>
      </c>
    </row>
    <row r="466" spans="1:5" x14ac:dyDescent="0.2">
      <c r="A466" s="22">
        <v>44011</v>
      </c>
      <c r="B466">
        <v>44011</v>
      </c>
      <c r="C466" t="s">
        <v>788</v>
      </c>
      <c r="D466" s="24">
        <f>VLOOKUP(Pag_Inicio_Corr_mas_casos[[#This Row],[Corregimiento]],Hoja3!$A$2:$D$676,4,0)</f>
        <v>80807</v>
      </c>
      <c r="E466">
        <v>10</v>
      </c>
    </row>
    <row r="467" spans="1:5" x14ac:dyDescent="0.2">
      <c r="A467" s="22">
        <v>44012</v>
      </c>
      <c r="B467">
        <v>44012</v>
      </c>
      <c r="C467" t="s">
        <v>737</v>
      </c>
      <c r="D467" s="24">
        <f>VLOOKUP(Pag_Inicio_Corr_mas_casos[[#This Row],[Corregimiento]],Hoja3!$A$2:$D$676,4,0)</f>
        <v>130101</v>
      </c>
      <c r="E467">
        <v>37</v>
      </c>
    </row>
    <row r="468" spans="1:5" x14ac:dyDescent="0.2">
      <c r="A468" s="22">
        <v>44012</v>
      </c>
      <c r="B468">
        <v>44012</v>
      </c>
      <c r="C468" t="s">
        <v>743</v>
      </c>
      <c r="D468" s="24">
        <f>VLOOKUP(Pag_Inicio_Corr_mas_casos[[#This Row],[Corregimiento]],Hoja3!$A$2:$D$676,4,0)</f>
        <v>81007</v>
      </c>
      <c r="E468">
        <v>35</v>
      </c>
    </row>
    <row r="469" spans="1:5" x14ac:dyDescent="0.2">
      <c r="A469" s="22">
        <v>44012</v>
      </c>
      <c r="B469">
        <v>44012</v>
      </c>
      <c r="C469" t="s">
        <v>738</v>
      </c>
      <c r="D469" s="24">
        <f>VLOOKUP(Pag_Inicio_Corr_mas_casos[[#This Row],[Corregimiento]],Hoja3!$A$2:$D$676,4,0)</f>
        <v>81002</v>
      </c>
      <c r="E469">
        <v>27</v>
      </c>
    </row>
    <row r="470" spans="1:5" x14ac:dyDescent="0.2">
      <c r="A470" s="22">
        <v>44012</v>
      </c>
      <c r="B470">
        <v>44012</v>
      </c>
      <c r="C470" t="s">
        <v>795</v>
      </c>
      <c r="D470" s="24">
        <f>VLOOKUP(Pag_Inicio_Corr_mas_casos[[#This Row],[Corregimiento]],Hoja3!$A$2:$D$676,4,0)</f>
        <v>99999</v>
      </c>
      <c r="E470">
        <v>24</v>
      </c>
    </row>
    <row r="471" spans="1:5" x14ac:dyDescent="0.2">
      <c r="A471" s="22">
        <v>44012</v>
      </c>
      <c r="B471">
        <v>44012</v>
      </c>
      <c r="C471" t="s">
        <v>742</v>
      </c>
      <c r="D471" s="24">
        <f>VLOOKUP(Pag_Inicio_Corr_mas_casos[[#This Row],[Corregimiento]],Hoja3!$A$2:$D$676,4,0)</f>
        <v>80821</v>
      </c>
      <c r="E471">
        <v>22</v>
      </c>
    </row>
    <row r="472" spans="1:5" x14ac:dyDescent="0.2">
      <c r="A472" s="22">
        <v>44012</v>
      </c>
      <c r="B472">
        <v>44012</v>
      </c>
      <c r="C472" s="3" t="s">
        <v>779</v>
      </c>
      <c r="D472" s="24">
        <f>VLOOKUP(Pag_Inicio_Corr_mas_casos[[#This Row],[Corregimiento]],Hoja3!$A$2:$D$676,4,0)</f>
        <v>40201</v>
      </c>
      <c r="E472">
        <v>21</v>
      </c>
    </row>
    <row r="473" spans="1:5" x14ac:dyDescent="0.2">
      <c r="A473" s="22">
        <v>44012</v>
      </c>
      <c r="B473">
        <v>44012</v>
      </c>
      <c r="C473" t="s">
        <v>815</v>
      </c>
      <c r="D473" s="24">
        <f>VLOOKUP(Pag_Inicio_Corr_mas_casos[[#This Row],[Corregimiento]],Hoja3!$A$2:$D$676,4,0)</f>
        <v>120301</v>
      </c>
      <c r="E473">
        <v>19</v>
      </c>
    </row>
    <row r="474" spans="1:5" x14ac:dyDescent="0.2">
      <c r="A474" s="22">
        <v>44012</v>
      </c>
      <c r="B474">
        <v>44012</v>
      </c>
      <c r="C474" t="s">
        <v>750</v>
      </c>
      <c r="D474" s="24">
        <f>VLOOKUP(Pag_Inicio_Corr_mas_casos[[#This Row],[Corregimiento]],Hoja3!$A$2:$D$676,4,0)</f>
        <v>80819</v>
      </c>
      <c r="E474">
        <v>16</v>
      </c>
    </row>
    <row r="475" spans="1:5" x14ac:dyDescent="0.2">
      <c r="A475" s="22">
        <v>44012</v>
      </c>
      <c r="B475">
        <v>44012</v>
      </c>
      <c r="C475" t="s">
        <v>739</v>
      </c>
      <c r="D475" s="24">
        <f>VLOOKUP(Pag_Inicio_Corr_mas_casos[[#This Row],[Corregimiento]],Hoja3!$A$2:$D$676,4,0)</f>
        <v>130106</v>
      </c>
      <c r="E475">
        <v>16</v>
      </c>
    </row>
    <row r="476" spans="1:5" x14ac:dyDescent="0.2">
      <c r="A476" s="22">
        <v>44012</v>
      </c>
      <c r="B476">
        <v>44012</v>
      </c>
      <c r="C476" t="s">
        <v>749</v>
      </c>
      <c r="D476" s="24">
        <f>VLOOKUP(Pag_Inicio_Corr_mas_casos[[#This Row],[Corregimiento]],Hoja3!$A$2:$D$676,4,0)</f>
        <v>81001</v>
      </c>
      <c r="E476">
        <v>15</v>
      </c>
    </row>
    <row r="477" spans="1:5" x14ac:dyDescent="0.2">
      <c r="A477" s="22">
        <v>44012</v>
      </c>
      <c r="B477">
        <v>44012</v>
      </c>
      <c r="C477" t="s">
        <v>778</v>
      </c>
      <c r="D477" s="24">
        <f>VLOOKUP(Pag_Inicio_Corr_mas_casos[[#This Row],[Corregimiento]],Hoja3!$A$2:$D$676,4,0)</f>
        <v>80809</v>
      </c>
      <c r="E477">
        <v>14</v>
      </c>
    </row>
    <row r="478" spans="1:5" x14ac:dyDescent="0.2">
      <c r="A478" s="22">
        <v>44012</v>
      </c>
      <c r="B478">
        <v>44012</v>
      </c>
      <c r="C478" t="s">
        <v>752</v>
      </c>
      <c r="D478" s="24">
        <f>VLOOKUP(Pag_Inicio_Corr_mas_casos[[#This Row],[Corregimiento]],Hoja3!$A$2:$D$676,4,0)</f>
        <v>81006</v>
      </c>
      <c r="E478">
        <v>13</v>
      </c>
    </row>
    <row r="479" spans="1:5" x14ac:dyDescent="0.2">
      <c r="A479" s="22">
        <v>44012</v>
      </c>
      <c r="B479">
        <v>44012</v>
      </c>
      <c r="C479" t="s">
        <v>751</v>
      </c>
      <c r="D479" s="24">
        <f>VLOOKUP(Pag_Inicio_Corr_mas_casos[[#This Row],[Corregimiento]],Hoja3!$A$2:$D$676,4,0)</f>
        <v>130107</v>
      </c>
      <c r="E479">
        <v>13</v>
      </c>
    </row>
    <row r="480" spans="1:5" x14ac:dyDescent="0.2">
      <c r="A480" s="22">
        <v>44012</v>
      </c>
      <c r="B480">
        <v>44012</v>
      </c>
      <c r="C480" t="s">
        <v>773</v>
      </c>
      <c r="D480" s="24">
        <f>VLOOKUP(Pag_Inicio_Corr_mas_casos[[#This Row],[Corregimiento]],Hoja3!$A$2:$D$676,4,0)</f>
        <v>80826</v>
      </c>
      <c r="E480">
        <v>13</v>
      </c>
    </row>
    <row r="481" spans="1:5" x14ac:dyDescent="0.2">
      <c r="A481" s="22">
        <v>44012</v>
      </c>
      <c r="B481">
        <v>44012</v>
      </c>
      <c r="C481" t="s">
        <v>745</v>
      </c>
      <c r="D481" s="24">
        <f>VLOOKUP(Pag_Inicio_Corr_mas_casos[[#This Row],[Corregimiento]],Hoja3!$A$2:$D$676,4,0)</f>
        <v>80816</v>
      </c>
      <c r="E481">
        <v>13</v>
      </c>
    </row>
    <row r="482" spans="1:5" x14ac:dyDescent="0.2">
      <c r="A482" s="22">
        <v>44012</v>
      </c>
      <c r="B482">
        <v>44012</v>
      </c>
      <c r="C482" t="s">
        <v>744</v>
      </c>
      <c r="D482" s="24">
        <f>VLOOKUP(Pag_Inicio_Corr_mas_casos[[#This Row],[Corregimiento]],Hoja3!$A$2:$D$676,4,0)</f>
        <v>81008</v>
      </c>
      <c r="E482">
        <v>13</v>
      </c>
    </row>
    <row r="483" spans="1:5" x14ac:dyDescent="0.2">
      <c r="A483" s="22">
        <v>44012</v>
      </c>
      <c r="B483">
        <v>44012</v>
      </c>
      <c r="C483" t="s">
        <v>758</v>
      </c>
      <c r="D483" s="24">
        <f>VLOOKUP(Pag_Inicio_Corr_mas_casos[[#This Row],[Corregimiento]],Hoja3!$A$2:$D$676,4,0)</f>
        <v>80810</v>
      </c>
      <c r="E483">
        <v>13</v>
      </c>
    </row>
    <row r="484" spans="1:5" x14ac:dyDescent="0.2">
      <c r="A484" s="22">
        <v>44012</v>
      </c>
      <c r="B484">
        <v>44012</v>
      </c>
      <c r="C484" t="s">
        <v>793</v>
      </c>
      <c r="D484" s="24">
        <f>VLOOKUP(Pag_Inicio_Corr_mas_casos[[#This Row],[Corregimiento]],Hoja3!$A$2:$D$676,4,0)</f>
        <v>91001</v>
      </c>
      <c r="E484">
        <v>13</v>
      </c>
    </row>
    <row r="485" spans="1:5" x14ac:dyDescent="0.2">
      <c r="A485" s="22">
        <v>44012</v>
      </c>
      <c r="B485">
        <v>44012</v>
      </c>
      <c r="C485" t="s">
        <v>747</v>
      </c>
      <c r="D485" s="24">
        <f>VLOOKUP(Pag_Inicio_Corr_mas_casos[[#This Row],[Corregimiento]],Hoja3!$A$2:$D$676,4,0)</f>
        <v>80822</v>
      </c>
      <c r="E485">
        <v>12</v>
      </c>
    </row>
    <row r="486" spans="1:5" x14ac:dyDescent="0.2">
      <c r="A486" s="22">
        <v>44012</v>
      </c>
      <c r="B486">
        <v>44012</v>
      </c>
      <c r="C486" t="s">
        <v>769</v>
      </c>
      <c r="D486" s="24">
        <f>VLOOKUP(Pag_Inicio_Corr_mas_casos[[#This Row],[Corregimiento]],Hoja3!$A$2:$D$676,4,0)</f>
        <v>110102</v>
      </c>
      <c r="E486">
        <v>12</v>
      </c>
    </row>
    <row r="487" spans="1:5" x14ac:dyDescent="0.2">
      <c r="A487" s="22">
        <v>44012</v>
      </c>
      <c r="B487">
        <v>44012</v>
      </c>
      <c r="C487" t="s">
        <v>740</v>
      </c>
      <c r="D487" s="24">
        <f>VLOOKUP(Pag_Inicio_Corr_mas_casos[[#This Row],[Corregimiento]],Hoja3!$A$2:$D$676,4,0)</f>
        <v>80802</v>
      </c>
      <c r="E487">
        <v>11</v>
      </c>
    </row>
    <row r="488" spans="1:5" x14ac:dyDescent="0.2">
      <c r="A488" s="22">
        <v>44012</v>
      </c>
      <c r="B488">
        <v>44012</v>
      </c>
      <c r="C488" t="s">
        <v>753</v>
      </c>
      <c r="D488" s="24">
        <f>VLOOKUP(Pag_Inicio_Corr_mas_casos[[#This Row],[Corregimiento]],Hoja3!$A$2:$D$676,4,0)</f>
        <v>80812</v>
      </c>
      <c r="E488">
        <v>11</v>
      </c>
    </row>
    <row r="489" spans="1:5" x14ac:dyDescent="0.2">
      <c r="A489" s="22">
        <v>44012</v>
      </c>
      <c r="B489">
        <v>44012</v>
      </c>
      <c r="C489" t="s">
        <v>770</v>
      </c>
      <c r="D489" s="24">
        <f>VLOOKUP(Pag_Inicio_Corr_mas_casos[[#This Row],[Corregimiento]],Hoja3!$A$2:$D$676,4,0)</f>
        <v>80811</v>
      </c>
      <c r="E489">
        <v>11</v>
      </c>
    </row>
    <row r="490" spans="1:5" x14ac:dyDescent="0.2">
      <c r="A490" s="22">
        <v>44012</v>
      </c>
      <c r="B490">
        <v>44012</v>
      </c>
      <c r="C490" t="s">
        <v>813</v>
      </c>
      <c r="D490" s="24">
        <f>VLOOKUP(Pag_Inicio_Corr_mas_casos[[#This Row],[Corregimiento]],Hoja3!$A$2:$D$676,4,0)</f>
        <v>30115</v>
      </c>
      <c r="E490">
        <v>10</v>
      </c>
    </row>
    <row r="491" spans="1:5" x14ac:dyDescent="0.2">
      <c r="A491" s="22">
        <v>44012</v>
      </c>
      <c r="B491">
        <v>44012</v>
      </c>
      <c r="C491" t="s">
        <v>746</v>
      </c>
      <c r="D491" s="24">
        <f>VLOOKUP(Pag_Inicio_Corr_mas_casos[[#This Row],[Corregimiento]],Hoja3!$A$2:$D$676,4,0)</f>
        <v>80817</v>
      </c>
      <c r="E491">
        <v>10</v>
      </c>
    </row>
    <row r="492" spans="1:5" x14ac:dyDescent="0.2">
      <c r="A492" s="22">
        <v>44012</v>
      </c>
      <c r="B492">
        <v>44012</v>
      </c>
      <c r="C492" t="s">
        <v>783</v>
      </c>
      <c r="D492" s="24">
        <f>VLOOKUP(Pag_Inicio_Corr_mas_casos[[#This Row],[Corregimiento]],Hoja3!$A$2:$D$676,4,0)</f>
        <v>81009</v>
      </c>
      <c r="E492">
        <v>10</v>
      </c>
    </row>
    <row r="493" spans="1:5" x14ac:dyDescent="0.2">
      <c r="A493" s="22">
        <v>44013</v>
      </c>
      <c r="B493">
        <v>44013</v>
      </c>
      <c r="C493" t="s">
        <v>742</v>
      </c>
      <c r="D493" s="24">
        <f>VLOOKUP(Pag_Inicio_Corr_mas_casos[[#This Row],[Corregimiento]],Hoja3!$A$2:$D$676,4,0)</f>
        <v>80821</v>
      </c>
      <c r="E493">
        <v>41</v>
      </c>
    </row>
    <row r="494" spans="1:5" x14ac:dyDescent="0.2">
      <c r="A494" s="22">
        <v>44013</v>
      </c>
      <c r="B494">
        <v>44013</v>
      </c>
      <c r="C494" t="s">
        <v>761</v>
      </c>
      <c r="D494" s="24">
        <f>VLOOKUP(Pag_Inicio_Corr_mas_casos[[#This Row],[Corregimiento]],Hoja3!$A$2:$D$676,4,0)</f>
        <v>10201</v>
      </c>
      <c r="E494">
        <v>39</v>
      </c>
    </row>
    <row r="495" spans="1:5" x14ac:dyDescent="0.2">
      <c r="A495" s="22">
        <v>44013</v>
      </c>
      <c r="B495">
        <v>44013</v>
      </c>
      <c r="C495" t="s">
        <v>738</v>
      </c>
      <c r="D495" s="24">
        <f>VLOOKUP(Pag_Inicio_Corr_mas_casos[[#This Row],[Corregimiento]],Hoja3!$A$2:$D$676,4,0)</f>
        <v>81002</v>
      </c>
      <c r="E495">
        <v>31</v>
      </c>
    </row>
    <row r="496" spans="1:5" x14ac:dyDescent="0.2">
      <c r="A496" s="22">
        <v>44013</v>
      </c>
      <c r="B496">
        <v>44013</v>
      </c>
      <c r="C496" t="s">
        <v>739</v>
      </c>
      <c r="D496" s="24">
        <f>VLOOKUP(Pag_Inicio_Corr_mas_casos[[#This Row],[Corregimiento]],Hoja3!$A$2:$D$676,4,0)</f>
        <v>130106</v>
      </c>
      <c r="E496">
        <v>31</v>
      </c>
    </row>
    <row r="497" spans="1:5" x14ac:dyDescent="0.2">
      <c r="A497" s="22">
        <v>44013</v>
      </c>
      <c r="B497">
        <v>44013</v>
      </c>
      <c r="C497" t="s">
        <v>753</v>
      </c>
      <c r="D497" s="24">
        <f>VLOOKUP(Pag_Inicio_Corr_mas_casos[[#This Row],[Corregimiento]],Hoja3!$A$2:$D$676,4,0)</f>
        <v>80812</v>
      </c>
      <c r="E497">
        <v>29</v>
      </c>
    </row>
    <row r="498" spans="1:5" x14ac:dyDescent="0.2">
      <c r="A498" s="22">
        <v>44013</v>
      </c>
      <c r="B498">
        <v>44013</v>
      </c>
      <c r="C498" t="s">
        <v>747</v>
      </c>
      <c r="D498" s="24">
        <f>VLOOKUP(Pag_Inicio_Corr_mas_casos[[#This Row],[Corregimiento]],Hoja3!$A$2:$D$676,4,0)</f>
        <v>80822</v>
      </c>
      <c r="E498">
        <v>28</v>
      </c>
    </row>
    <row r="499" spans="1:5" x14ac:dyDescent="0.2">
      <c r="A499" s="22">
        <v>44013</v>
      </c>
      <c r="B499">
        <v>44013</v>
      </c>
      <c r="C499" t="s">
        <v>750</v>
      </c>
      <c r="D499" s="24">
        <f>VLOOKUP(Pag_Inicio_Corr_mas_casos[[#This Row],[Corregimiento]],Hoja3!$A$2:$D$676,4,0)</f>
        <v>80819</v>
      </c>
      <c r="E499">
        <v>24</v>
      </c>
    </row>
    <row r="500" spans="1:5" x14ac:dyDescent="0.2">
      <c r="A500" s="22">
        <v>44013</v>
      </c>
      <c r="B500">
        <v>44013</v>
      </c>
      <c r="C500" t="s">
        <v>741</v>
      </c>
      <c r="D500" s="24">
        <f>VLOOKUP(Pag_Inicio_Corr_mas_casos[[#This Row],[Corregimiento]],Hoja3!$A$2:$D$676,4,0)</f>
        <v>130102</v>
      </c>
      <c r="E500">
        <v>21</v>
      </c>
    </row>
    <row r="501" spans="1:5" x14ac:dyDescent="0.2">
      <c r="A501" s="22">
        <v>44013</v>
      </c>
      <c r="B501">
        <v>44013</v>
      </c>
      <c r="C501" t="s">
        <v>763</v>
      </c>
      <c r="D501" s="24">
        <f>VLOOKUP(Pag_Inicio_Corr_mas_casos[[#This Row],[Corregimiento]],Hoja3!$A$2:$D$676,4,0)</f>
        <v>80813</v>
      </c>
      <c r="E501">
        <v>21</v>
      </c>
    </row>
    <row r="502" spans="1:5" x14ac:dyDescent="0.2">
      <c r="A502" s="22">
        <v>44013</v>
      </c>
      <c r="B502">
        <v>44013</v>
      </c>
      <c r="C502" t="s">
        <v>737</v>
      </c>
      <c r="D502" s="24">
        <f>VLOOKUP(Pag_Inicio_Corr_mas_casos[[#This Row],[Corregimiento]],Hoja3!$A$2:$D$676,4,0)</f>
        <v>130101</v>
      </c>
      <c r="E502">
        <v>20</v>
      </c>
    </row>
    <row r="503" spans="1:5" x14ac:dyDescent="0.2">
      <c r="A503" s="22">
        <v>44013</v>
      </c>
      <c r="B503">
        <v>44013</v>
      </c>
      <c r="C503" t="s">
        <v>772</v>
      </c>
      <c r="D503" s="24">
        <f>VLOOKUP(Pag_Inicio_Corr_mas_casos[[#This Row],[Corregimiento]],Hoja3!$A$2:$D$676,4,0)</f>
        <v>130708</v>
      </c>
      <c r="E503">
        <v>17</v>
      </c>
    </row>
    <row r="504" spans="1:5" x14ac:dyDescent="0.2">
      <c r="A504" s="22">
        <v>44013</v>
      </c>
      <c r="B504">
        <v>44013</v>
      </c>
      <c r="C504" t="s">
        <v>746</v>
      </c>
      <c r="D504" s="24">
        <f>VLOOKUP(Pag_Inicio_Corr_mas_casos[[#This Row],[Corregimiento]],Hoja3!$A$2:$D$676,4,0)</f>
        <v>80817</v>
      </c>
      <c r="E504">
        <v>28</v>
      </c>
    </row>
    <row r="505" spans="1:5" x14ac:dyDescent="0.2">
      <c r="A505" s="22">
        <v>44013</v>
      </c>
      <c r="B505">
        <v>44013</v>
      </c>
      <c r="C505" t="s">
        <v>749</v>
      </c>
      <c r="D505" s="24">
        <f>VLOOKUP(Pag_Inicio_Corr_mas_casos[[#This Row],[Corregimiento]],Hoja3!$A$2:$D$676,4,0)</f>
        <v>81001</v>
      </c>
      <c r="E505">
        <v>16</v>
      </c>
    </row>
    <row r="506" spans="1:5" x14ac:dyDescent="0.2">
      <c r="A506" s="22">
        <v>44013</v>
      </c>
      <c r="B506">
        <v>44013</v>
      </c>
      <c r="C506" t="s">
        <v>745</v>
      </c>
      <c r="D506" s="24">
        <f>VLOOKUP(Pag_Inicio_Corr_mas_casos[[#This Row],[Corregimiento]],Hoja3!$A$2:$D$676,4,0)</f>
        <v>80816</v>
      </c>
      <c r="E506">
        <v>16</v>
      </c>
    </row>
    <row r="507" spans="1:5" x14ac:dyDescent="0.2">
      <c r="A507" s="22">
        <v>44013</v>
      </c>
      <c r="B507">
        <v>44013</v>
      </c>
      <c r="C507" t="s">
        <v>783</v>
      </c>
      <c r="D507" s="24">
        <f>VLOOKUP(Pag_Inicio_Corr_mas_casos[[#This Row],[Corregimiento]],Hoja3!$A$2:$D$676,4,0)</f>
        <v>81009</v>
      </c>
      <c r="E507">
        <v>16</v>
      </c>
    </row>
    <row r="508" spans="1:5" x14ac:dyDescent="0.2">
      <c r="A508" s="22">
        <v>44013</v>
      </c>
      <c r="B508">
        <v>44013</v>
      </c>
      <c r="C508" t="s">
        <v>778</v>
      </c>
      <c r="D508" s="24">
        <f>VLOOKUP(Pag_Inicio_Corr_mas_casos[[#This Row],[Corregimiento]],Hoja3!$A$2:$D$676,4,0)</f>
        <v>80809</v>
      </c>
      <c r="E508">
        <v>16</v>
      </c>
    </row>
    <row r="509" spans="1:5" x14ac:dyDescent="0.2">
      <c r="A509" s="22">
        <v>44013</v>
      </c>
      <c r="B509">
        <v>44013</v>
      </c>
      <c r="C509" t="s">
        <v>782</v>
      </c>
      <c r="D509" s="24">
        <f>VLOOKUP(Pag_Inicio_Corr_mas_casos[[#This Row],[Corregimiento]],Hoja3!$A$2:$D$676,4,0)</f>
        <v>81003</v>
      </c>
      <c r="E509">
        <v>15</v>
      </c>
    </row>
    <row r="510" spans="1:5" x14ac:dyDescent="0.2">
      <c r="A510" s="22">
        <v>44013</v>
      </c>
      <c r="B510">
        <v>44013</v>
      </c>
      <c r="C510" t="s">
        <v>767</v>
      </c>
      <c r="D510" s="24">
        <f>VLOOKUP(Pag_Inicio_Corr_mas_casos[[#This Row],[Corregimiento]],Hoja3!$A$2:$D$676,4,0)</f>
        <v>80820</v>
      </c>
      <c r="E510">
        <v>15</v>
      </c>
    </row>
    <row r="511" spans="1:5" x14ac:dyDescent="0.2">
      <c r="A511" s="22">
        <v>44013</v>
      </c>
      <c r="B511">
        <v>44013</v>
      </c>
      <c r="C511" t="s">
        <v>791</v>
      </c>
      <c r="D511" s="24">
        <f>VLOOKUP(Pag_Inicio_Corr_mas_casos[[#This Row],[Corregimiento]],Hoja3!$A$2:$D$676,4,0)</f>
        <v>30111</v>
      </c>
      <c r="E511">
        <v>15</v>
      </c>
    </row>
    <row r="512" spans="1:5" x14ac:dyDescent="0.2">
      <c r="A512" s="22">
        <v>44013</v>
      </c>
      <c r="B512">
        <v>44013</v>
      </c>
      <c r="C512" t="s">
        <v>768</v>
      </c>
      <c r="D512" s="24">
        <f>VLOOKUP(Pag_Inicio_Corr_mas_casos[[#This Row],[Corregimiento]],Hoja3!$A$2:$D$676,4,0)</f>
        <v>80815</v>
      </c>
      <c r="E512">
        <v>14</v>
      </c>
    </row>
    <row r="513" spans="1:5" x14ac:dyDescent="0.2">
      <c r="A513" s="22">
        <v>44013</v>
      </c>
      <c r="B513">
        <v>44013</v>
      </c>
      <c r="C513" t="s">
        <v>759</v>
      </c>
      <c r="D513" s="24">
        <f>VLOOKUP(Pag_Inicio_Corr_mas_casos[[#This Row],[Corregimiento]],Hoja3!$A$2:$D$676,4,0)</f>
        <v>30107</v>
      </c>
      <c r="E513">
        <v>14</v>
      </c>
    </row>
    <row r="514" spans="1:5" x14ac:dyDescent="0.2">
      <c r="A514" s="22">
        <v>44013</v>
      </c>
      <c r="B514">
        <v>44013</v>
      </c>
      <c r="C514" t="s">
        <v>816</v>
      </c>
      <c r="D514" s="24">
        <f>VLOOKUP(Pag_Inicio_Corr_mas_casos[[#This Row],[Corregimiento]],Hoja3!$A$2:$D$676,4,0)</f>
        <v>40611</v>
      </c>
      <c r="E514">
        <v>14</v>
      </c>
    </row>
    <row r="515" spans="1:5" x14ac:dyDescent="0.2">
      <c r="A515" s="22">
        <v>44013</v>
      </c>
      <c r="B515">
        <v>44013</v>
      </c>
      <c r="C515" t="s">
        <v>740</v>
      </c>
      <c r="D515" s="24">
        <f>VLOOKUP(Pag_Inicio_Corr_mas_casos[[#This Row],[Corregimiento]],Hoja3!$A$2:$D$676,4,0)</f>
        <v>80802</v>
      </c>
      <c r="E515">
        <v>14</v>
      </c>
    </row>
    <row r="516" spans="1:5" x14ac:dyDescent="0.2">
      <c r="A516" s="22">
        <v>44013</v>
      </c>
      <c r="B516">
        <v>44013</v>
      </c>
      <c r="C516" t="s">
        <v>748</v>
      </c>
      <c r="D516" s="24">
        <f>VLOOKUP(Pag_Inicio_Corr_mas_casos[[#This Row],[Corregimiento]],Hoja3!$A$2:$D$676,4,0)</f>
        <v>80823</v>
      </c>
      <c r="E516">
        <v>14</v>
      </c>
    </row>
    <row r="517" spans="1:5" x14ac:dyDescent="0.2">
      <c r="A517" s="22">
        <v>44013</v>
      </c>
      <c r="B517">
        <v>44013</v>
      </c>
      <c r="C517" t="s">
        <v>758</v>
      </c>
      <c r="D517" s="24">
        <f>VLOOKUP(Pag_Inicio_Corr_mas_casos[[#This Row],[Corregimiento]],Hoja3!$A$2:$D$676,4,0)</f>
        <v>80810</v>
      </c>
      <c r="E517">
        <v>14</v>
      </c>
    </row>
    <row r="518" spans="1:5" x14ac:dyDescent="0.2">
      <c r="A518" s="22">
        <v>44013</v>
      </c>
      <c r="B518">
        <v>44013</v>
      </c>
      <c r="C518" t="s">
        <v>752</v>
      </c>
      <c r="D518" s="24">
        <f>VLOOKUP(Pag_Inicio_Corr_mas_casos[[#This Row],[Corregimiento]],Hoja3!$A$2:$D$676,4,0)</f>
        <v>81006</v>
      </c>
      <c r="E518">
        <v>13</v>
      </c>
    </row>
    <row r="519" spans="1:5" x14ac:dyDescent="0.2">
      <c r="A519" s="22">
        <v>44013</v>
      </c>
      <c r="B519">
        <v>44013</v>
      </c>
      <c r="C519" t="s">
        <v>788</v>
      </c>
      <c r="D519" s="24">
        <f>VLOOKUP(Pag_Inicio_Corr_mas_casos[[#This Row],[Corregimiento]],Hoja3!$A$2:$D$676,4,0)</f>
        <v>80807</v>
      </c>
      <c r="E519">
        <v>13</v>
      </c>
    </row>
    <row r="520" spans="1:5" x14ac:dyDescent="0.2">
      <c r="A520" s="22">
        <v>44013</v>
      </c>
      <c r="B520">
        <v>44013</v>
      </c>
      <c r="C520" t="s">
        <v>729</v>
      </c>
      <c r="D520" s="24">
        <f>VLOOKUP(Pag_Inicio_Corr_mas_casos[[#This Row],[Corregimiento]],Hoja3!$A$2:$D$676,4,0)</f>
        <v>130709</v>
      </c>
      <c r="E520">
        <v>13</v>
      </c>
    </row>
    <row r="521" spans="1:5" x14ac:dyDescent="0.2">
      <c r="A521" s="22">
        <v>44013</v>
      </c>
      <c r="B521">
        <v>44013</v>
      </c>
      <c r="C521" t="s">
        <v>744</v>
      </c>
      <c r="D521" s="24">
        <f>VLOOKUP(Pag_Inicio_Corr_mas_casos[[#This Row],[Corregimiento]],Hoja3!$A$2:$D$676,4,0)</f>
        <v>81008</v>
      </c>
      <c r="E521">
        <v>13</v>
      </c>
    </row>
    <row r="522" spans="1:5" x14ac:dyDescent="0.2">
      <c r="A522" s="22">
        <v>44013</v>
      </c>
      <c r="B522">
        <v>44013</v>
      </c>
      <c r="C522" t="s">
        <v>809</v>
      </c>
      <c r="D522" s="24">
        <f>VLOOKUP(Pag_Inicio_Corr_mas_casos[[#This Row],[Corregimiento]],Hoja3!$A$2:$D$676,4,0)</f>
        <v>10401</v>
      </c>
      <c r="E522">
        <v>12</v>
      </c>
    </row>
    <row r="523" spans="1:5" x14ac:dyDescent="0.2">
      <c r="A523" s="22">
        <v>44013</v>
      </c>
      <c r="B523">
        <v>44013</v>
      </c>
      <c r="C523" t="s">
        <v>792</v>
      </c>
      <c r="D523" s="24">
        <f>VLOOKUP(Pag_Inicio_Corr_mas_casos[[#This Row],[Corregimiento]],Hoja3!$A$2:$D$676,4,0)</f>
        <v>130706</v>
      </c>
      <c r="E523">
        <v>12</v>
      </c>
    </row>
    <row r="524" spans="1:5" x14ac:dyDescent="0.2">
      <c r="A524" s="22">
        <v>44013</v>
      </c>
      <c r="B524">
        <v>44013</v>
      </c>
      <c r="C524" t="s">
        <v>798</v>
      </c>
      <c r="D524" s="24">
        <f>VLOOKUP(Pag_Inicio_Corr_mas_casos[[#This Row],[Corregimiento]],Hoja3!$A$2:$D$676,4,0)</f>
        <v>80818</v>
      </c>
      <c r="E524">
        <v>12</v>
      </c>
    </row>
    <row r="525" spans="1:5" x14ac:dyDescent="0.2">
      <c r="A525" s="22">
        <v>44013</v>
      </c>
      <c r="B525">
        <v>44013</v>
      </c>
      <c r="C525" t="s">
        <v>754</v>
      </c>
      <c r="D525" s="24">
        <f>VLOOKUP(Pag_Inicio_Corr_mas_casos[[#This Row],[Corregimiento]],Hoja3!$A$2:$D$676,4,0)</f>
        <v>130702</v>
      </c>
      <c r="E525">
        <v>11</v>
      </c>
    </row>
    <row r="526" spans="1:5" x14ac:dyDescent="0.2">
      <c r="A526" s="22">
        <v>44013</v>
      </c>
      <c r="B526">
        <v>44013</v>
      </c>
      <c r="C526" t="s">
        <v>743</v>
      </c>
      <c r="D526" s="24">
        <f>VLOOKUP(Pag_Inicio_Corr_mas_casos[[#This Row],[Corregimiento]],Hoja3!$A$2:$D$676,4,0)</f>
        <v>81007</v>
      </c>
      <c r="E526">
        <v>11</v>
      </c>
    </row>
    <row r="527" spans="1:5" x14ac:dyDescent="0.2">
      <c r="A527" s="22">
        <v>44013</v>
      </c>
      <c r="B527">
        <v>44013</v>
      </c>
      <c r="C527" t="s">
        <v>773</v>
      </c>
      <c r="D527" s="24">
        <f>VLOOKUP(Pag_Inicio_Corr_mas_casos[[#This Row],[Corregimiento]],Hoja3!$A$2:$D$676,4,0)</f>
        <v>80826</v>
      </c>
      <c r="E527">
        <v>11</v>
      </c>
    </row>
    <row r="528" spans="1:5" x14ac:dyDescent="0.2">
      <c r="A528" s="22">
        <v>44013</v>
      </c>
      <c r="B528">
        <v>44013</v>
      </c>
      <c r="C528" t="s">
        <v>765</v>
      </c>
      <c r="D528" s="24">
        <f>VLOOKUP(Pag_Inicio_Corr_mas_casos[[#This Row],[Corregimiento]],Hoja3!$A$2:$D$676,4,0)</f>
        <v>80501</v>
      </c>
      <c r="E528">
        <v>10</v>
      </c>
    </row>
    <row r="529" spans="1:5" x14ac:dyDescent="0.2">
      <c r="A529" s="22">
        <v>44013</v>
      </c>
      <c r="B529">
        <v>44013</v>
      </c>
      <c r="C529" t="s">
        <v>817</v>
      </c>
      <c r="D529" s="24">
        <f>VLOOKUP(Pag_Inicio_Corr_mas_casos[[#This Row],[Corregimiento]],Hoja3!$A$2:$D$676,4,0)</f>
        <v>120801</v>
      </c>
      <c r="E529">
        <v>10</v>
      </c>
    </row>
    <row r="530" spans="1:5" x14ac:dyDescent="0.2">
      <c r="A530" s="22">
        <v>44013</v>
      </c>
      <c r="B530">
        <v>44013</v>
      </c>
      <c r="C530" t="s">
        <v>781</v>
      </c>
      <c r="D530" s="24">
        <f>VLOOKUP(Pag_Inicio_Corr_mas_casos[[#This Row],[Corregimiento]],Hoja3!$A$2:$D$676,4,0)</f>
        <v>130717</v>
      </c>
      <c r="E530">
        <v>10</v>
      </c>
    </row>
    <row r="531" spans="1:5" x14ac:dyDescent="0.2">
      <c r="A531" s="22">
        <v>44014</v>
      </c>
      <c r="B531">
        <v>44014</v>
      </c>
      <c r="C531" t="s">
        <v>747</v>
      </c>
      <c r="D531" s="24">
        <f>VLOOKUP(Pag_Inicio_Corr_mas_casos[[#This Row],[Corregimiento]],Hoja3!$A$2:$D$676,4,0)</f>
        <v>80822</v>
      </c>
      <c r="E531">
        <v>40</v>
      </c>
    </row>
    <row r="532" spans="1:5" x14ac:dyDescent="0.2">
      <c r="A532" s="22">
        <v>44014</v>
      </c>
      <c r="B532">
        <v>44014</v>
      </c>
      <c r="C532" t="s">
        <v>795</v>
      </c>
      <c r="D532" s="24">
        <f>VLOOKUP(Pag_Inicio_Corr_mas_casos[[#This Row],[Corregimiento]],Hoja3!$A$2:$D$676,4,0)</f>
        <v>99999</v>
      </c>
      <c r="E532">
        <v>38</v>
      </c>
    </row>
    <row r="533" spans="1:5" x14ac:dyDescent="0.2">
      <c r="A533" s="22">
        <v>44014</v>
      </c>
      <c r="B533">
        <v>44014</v>
      </c>
      <c r="C533" t="s">
        <v>739</v>
      </c>
      <c r="D533" s="24">
        <f>VLOOKUP(Pag_Inicio_Corr_mas_casos[[#This Row],[Corregimiento]],Hoja3!$A$2:$D$676,4,0)</f>
        <v>130106</v>
      </c>
      <c r="E533">
        <v>31</v>
      </c>
    </row>
    <row r="534" spans="1:5" x14ac:dyDescent="0.2">
      <c r="A534" s="22">
        <v>44014</v>
      </c>
      <c r="B534">
        <v>44014</v>
      </c>
      <c r="C534" t="s">
        <v>742</v>
      </c>
      <c r="D534" s="24">
        <f>VLOOKUP(Pag_Inicio_Corr_mas_casos[[#This Row],[Corregimiento]],Hoja3!$A$2:$D$676,4,0)</f>
        <v>80821</v>
      </c>
      <c r="E534">
        <v>27</v>
      </c>
    </row>
    <row r="535" spans="1:5" x14ac:dyDescent="0.2">
      <c r="A535" s="22">
        <v>44014</v>
      </c>
      <c r="B535">
        <v>44014</v>
      </c>
      <c r="C535" t="s">
        <v>746</v>
      </c>
      <c r="D535" s="24">
        <f>VLOOKUP(Pag_Inicio_Corr_mas_casos[[#This Row],[Corregimiento]],Hoja3!$A$2:$D$676,4,0)</f>
        <v>80817</v>
      </c>
      <c r="E535">
        <v>27</v>
      </c>
    </row>
    <row r="536" spans="1:5" x14ac:dyDescent="0.2">
      <c r="A536" s="22">
        <v>44014</v>
      </c>
      <c r="B536">
        <v>44014</v>
      </c>
      <c r="C536" t="s">
        <v>750</v>
      </c>
      <c r="D536" s="24">
        <f>VLOOKUP(Pag_Inicio_Corr_mas_casos[[#This Row],[Corregimiento]],Hoja3!$A$2:$D$676,4,0)</f>
        <v>80819</v>
      </c>
      <c r="E536">
        <v>26</v>
      </c>
    </row>
    <row r="537" spans="1:5" x14ac:dyDescent="0.2">
      <c r="A537" s="22">
        <v>44014</v>
      </c>
      <c r="B537">
        <v>44014</v>
      </c>
      <c r="C537" t="s">
        <v>753</v>
      </c>
      <c r="D537" s="24">
        <f>VLOOKUP(Pag_Inicio_Corr_mas_casos[[#This Row],[Corregimiento]],Hoja3!$A$2:$D$676,4,0)</f>
        <v>80812</v>
      </c>
      <c r="E537">
        <v>23</v>
      </c>
    </row>
    <row r="538" spans="1:5" x14ac:dyDescent="0.2">
      <c r="A538" s="22">
        <v>44014</v>
      </c>
      <c r="B538">
        <v>44014</v>
      </c>
      <c r="C538" t="s">
        <v>749</v>
      </c>
      <c r="D538" s="24">
        <f>VLOOKUP(Pag_Inicio_Corr_mas_casos[[#This Row],[Corregimiento]],Hoja3!$A$2:$D$676,4,0)</f>
        <v>81001</v>
      </c>
      <c r="E538">
        <v>22</v>
      </c>
    </row>
    <row r="539" spans="1:5" x14ac:dyDescent="0.2">
      <c r="A539" s="22">
        <v>44014</v>
      </c>
      <c r="B539">
        <v>44014</v>
      </c>
      <c r="C539" t="s">
        <v>745</v>
      </c>
      <c r="D539" s="24">
        <f>VLOOKUP(Pag_Inicio_Corr_mas_casos[[#This Row],[Corregimiento]],Hoja3!$A$2:$D$676,4,0)</f>
        <v>80816</v>
      </c>
      <c r="E539">
        <v>22</v>
      </c>
    </row>
    <row r="540" spans="1:5" x14ac:dyDescent="0.2">
      <c r="A540" s="22">
        <v>44014</v>
      </c>
      <c r="B540">
        <v>44014</v>
      </c>
      <c r="C540" t="s">
        <v>743</v>
      </c>
      <c r="D540" s="24">
        <f>VLOOKUP(Pag_Inicio_Corr_mas_casos[[#This Row],[Corregimiento]],Hoja3!$A$2:$D$676,4,0)</f>
        <v>81007</v>
      </c>
      <c r="E540">
        <v>20</v>
      </c>
    </row>
    <row r="541" spans="1:5" x14ac:dyDescent="0.2">
      <c r="A541" s="22">
        <v>44014</v>
      </c>
      <c r="B541">
        <v>44014</v>
      </c>
      <c r="C541" t="s">
        <v>738</v>
      </c>
      <c r="D541" s="24">
        <f>VLOOKUP(Pag_Inicio_Corr_mas_casos[[#This Row],[Corregimiento]],Hoja3!$A$2:$D$676,4,0)</f>
        <v>81002</v>
      </c>
      <c r="E541">
        <v>18</v>
      </c>
    </row>
    <row r="542" spans="1:5" x14ac:dyDescent="0.2">
      <c r="A542" s="22">
        <v>44014</v>
      </c>
      <c r="B542">
        <v>44014</v>
      </c>
      <c r="C542" t="s">
        <v>751</v>
      </c>
      <c r="D542" s="24">
        <f>VLOOKUP(Pag_Inicio_Corr_mas_casos[[#This Row],[Corregimiento]],Hoja3!$A$2:$D$676,4,0)</f>
        <v>130107</v>
      </c>
      <c r="E542">
        <v>18</v>
      </c>
    </row>
    <row r="543" spans="1:5" x14ac:dyDescent="0.2">
      <c r="A543" s="22">
        <v>44014</v>
      </c>
      <c r="B543">
        <v>44014</v>
      </c>
      <c r="C543" t="s">
        <v>763</v>
      </c>
      <c r="D543" s="24">
        <f>VLOOKUP(Pag_Inicio_Corr_mas_casos[[#This Row],[Corregimiento]],Hoja3!$A$2:$D$676,4,0)</f>
        <v>80813</v>
      </c>
      <c r="E543">
        <v>18</v>
      </c>
    </row>
    <row r="544" spans="1:5" x14ac:dyDescent="0.2">
      <c r="A544" s="22">
        <v>44014</v>
      </c>
      <c r="B544">
        <v>44014</v>
      </c>
      <c r="C544" t="s">
        <v>767</v>
      </c>
      <c r="D544" s="24">
        <f>VLOOKUP(Pag_Inicio_Corr_mas_casos[[#This Row],[Corregimiento]],Hoja3!$A$2:$D$676,4,0)</f>
        <v>80820</v>
      </c>
      <c r="E544">
        <v>17</v>
      </c>
    </row>
    <row r="545" spans="1:5" x14ac:dyDescent="0.2">
      <c r="A545" s="22">
        <v>44014</v>
      </c>
      <c r="B545">
        <v>44014</v>
      </c>
      <c r="C545" t="s">
        <v>737</v>
      </c>
      <c r="D545" s="24">
        <f>VLOOKUP(Pag_Inicio_Corr_mas_casos[[#This Row],[Corregimiento]],Hoja3!$A$2:$D$676,4,0)</f>
        <v>130101</v>
      </c>
      <c r="E545">
        <v>16</v>
      </c>
    </row>
    <row r="546" spans="1:5" x14ac:dyDescent="0.2">
      <c r="A546" s="22">
        <v>44014</v>
      </c>
      <c r="B546">
        <v>44014</v>
      </c>
      <c r="C546" t="s">
        <v>748</v>
      </c>
      <c r="D546" s="24">
        <f>VLOOKUP(Pag_Inicio_Corr_mas_casos[[#This Row],[Corregimiento]],Hoja3!$A$2:$D$676,4,0)</f>
        <v>80823</v>
      </c>
      <c r="E546">
        <v>15</v>
      </c>
    </row>
    <row r="547" spans="1:5" x14ac:dyDescent="0.2">
      <c r="A547" s="22">
        <v>44014</v>
      </c>
      <c r="B547">
        <v>44014</v>
      </c>
      <c r="C547" t="s">
        <v>759</v>
      </c>
      <c r="D547" s="24">
        <f>VLOOKUP(Pag_Inicio_Corr_mas_casos[[#This Row],[Corregimiento]],Hoja3!$A$2:$D$676,4,0)</f>
        <v>30107</v>
      </c>
      <c r="E547">
        <v>14</v>
      </c>
    </row>
    <row r="548" spans="1:5" x14ac:dyDescent="0.2">
      <c r="A548" s="22">
        <v>44014</v>
      </c>
      <c r="B548">
        <v>44014</v>
      </c>
      <c r="C548" t="s">
        <v>755</v>
      </c>
      <c r="D548" s="24">
        <f>VLOOKUP(Pag_Inicio_Corr_mas_casos[[#This Row],[Corregimiento]],Hoja3!$A$2:$D$676,4,0)</f>
        <v>40601</v>
      </c>
      <c r="E548">
        <v>14</v>
      </c>
    </row>
    <row r="549" spans="1:5" x14ac:dyDescent="0.2">
      <c r="A549" s="22">
        <v>44014</v>
      </c>
      <c r="B549">
        <v>44014</v>
      </c>
      <c r="C549" t="s">
        <v>770</v>
      </c>
      <c r="D549" s="24">
        <f>VLOOKUP(Pag_Inicio_Corr_mas_casos[[#This Row],[Corregimiento]],Hoja3!$A$2:$D$676,4,0)</f>
        <v>80811</v>
      </c>
      <c r="E549">
        <v>13</v>
      </c>
    </row>
    <row r="550" spans="1:5" x14ac:dyDescent="0.2">
      <c r="A550" s="22">
        <v>44014</v>
      </c>
      <c r="B550">
        <v>44014</v>
      </c>
      <c r="C550" t="s">
        <v>752</v>
      </c>
      <c r="D550" s="24">
        <f>VLOOKUP(Pag_Inicio_Corr_mas_casos[[#This Row],[Corregimiento]],Hoja3!$A$2:$D$676,4,0)</f>
        <v>81006</v>
      </c>
      <c r="E550">
        <v>12</v>
      </c>
    </row>
    <row r="551" spans="1:5" x14ac:dyDescent="0.2">
      <c r="A551" s="22">
        <v>44014</v>
      </c>
      <c r="B551">
        <v>44014</v>
      </c>
      <c r="C551" t="s">
        <v>773</v>
      </c>
      <c r="D551" s="24">
        <f>VLOOKUP(Pag_Inicio_Corr_mas_casos[[#This Row],[Corregimiento]],Hoja3!$A$2:$D$676,4,0)</f>
        <v>80826</v>
      </c>
      <c r="E551">
        <v>12</v>
      </c>
    </row>
    <row r="552" spans="1:5" x14ac:dyDescent="0.2">
      <c r="A552" s="22">
        <v>44014</v>
      </c>
      <c r="B552">
        <v>44014</v>
      </c>
      <c r="C552" t="s">
        <v>758</v>
      </c>
      <c r="D552" s="24">
        <f>VLOOKUP(Pag_Inicio_Corr_mas_casos[[#This Row],[Corregimiento]],Hoja3!$A$2:$D$676,4,0)</f>
        <v>80810</v>
      </c>
      <c r="E552">
        <v>12</v>
      </c>
    </row>
    <row r="553" spans="1:5" x14ac:dyDescent="0.2">
      <c r="A553" s="22">
        <v>44014</v>
      </c>
      <c r="B553">
        <v>44014</v>
      </c>
      <c r="C553" t="s">
        <v>776</v>
      </c>
      <c r="D553" s="24">
        <f>VLOOKUP(Pag_Inicio_Corr_mas_casos[[#This Row],[Corregimiento]],Hoja3!$A$2:$D$676,4,0)</f>
        <v>130105</v>
      </c>
      <c r="E553">
        <v>12</v>
      </c>
    </row>
    <row r="554" spans="1:5" x14ac:dyDescent="0.2">
      <c r="A554" s="22">
        <v>44014</v>
      </c>
      <c r="B554">
        <v>44014</v>
      </c>
      <c r="C554" t="s">
        <v>768</v>
      </c>
      <c r="D554" s="24">
        <f>VLOOKUP(Pag_Inicio_Corr_mas_casos[[#This Row],[Corregimiento]],Hoja3!$A$2:$D$676,4,0)</f>
        <v>80815</v>
      </c>
      <c r="E554">
        <v>11</v>
      </c>
    </row>
    <row r="555" spans="1:5" x14ac:dyDescent="0.2">
      <c r="A555" s="22">
        <v>44014</v>
      </c>
      <c r="B555">
        <v>44014</v>
      </c>
      <c r="C555" t="s">
        <v>780</v>
      </c>
      <c r="D555" s="24">
        <f>VLOOKUP(Pag_Inicio_Corr_mas_casos[[#This Row],[Corregimiento]],Hoja3!$A$2:$D$676,4,0)</f>
        <v>80805</v>
      </c>
      <c r="E555">
        <v>11</v>
      </c>
    </row>
    <row r="556" spans="1:5" x14ac:dyDescent="0.2">
      <c r="A556" s="22">
        <v>44015</v>
      </c>
      <c r="B556">
        <v>44015</v>
      </c>
      <c r="C556" t="s">
        <v>737</v>
      </c>
      <c r="D556" s="24">
        <f>VLOOKUP(Pag_Inicio_Corr_mas_casos[[#This Row],[Corregimiento]],Hoja3!$A$2:$D$676,4,0)</f>
        <v>130101</v>
      </c>
      <c r="E556">
        <v>32</v>
      </c>
    </row>
    <row r="557" spans="1:5" x14ac:dyDescent="0.2">
      <c r="A557" s="22">
        <v>44015</v>
      </c>
      <c r="B557">
        <v>44015</v>
      </c>
      <c r="C557" t="s">
        <v>747</v>
      </c>
      <c r="D557" s="24">
        <f>VLOOKUP(Pag_Inicio_Corr_mas_casos[[#This Row],[Corregimiento]],Hoja3!$A$2:$D$676,4,0)</f>
        <v>80822</v>
      </c>
      <c r="E557">
        <v>31</v>
      </c>
    </row>
    <row r="558" spans="1:5" x14ac:dyDescent="0.2">
      <c r="A558" s="22">
        <v>44015</v>
      </c>
      <c r="B558">
        <v>44015</v>
      </c>
      <c r="C558" t="s">
        <v>740</v>
      </c>
      <c r="D558" s="24">
        <f>VLOOKUP(Pag_Inicio_Corr_mas_casos[[#This Row],[Corregimiento]],Hoja3!$A$2:$D$676,4,0)</f>
        <v>80802</v>
      </c>
      <c r="E558">
        <v>26</v>
      </c>
    </row>
    <row r="559" spans="1:5" x14ac:dyDescent="0.2">
      <c r="A559" s="22">
        <v>44015</v>
      </c>
      <c r="B559">
        <v>44015</v>
      </c>
      <c r="C559" t="s">
        <v>763</v>
      </c>
      <c r="D559" s="24">
        <f>VLOOKUP(Pag_Inicio_Corr_mas_casos[[#This Row],[Corregimiento]],Hoja3!$A$2:$D$676,4,0)</f>
        <v>80813</v>
      </c>
      <c r="E559">
        <v>25</v>
      </c>
    </row>
    <row r="560" spans="1:5" x14ac:dyDescent="0.2">
      <c r="A560" s="22">
        <v>44015</v>
      </c>
      <c r="B560">
        <v>44015</v>
      </c>
      <c r="C560" t="s">
        <v>739</v>
      </c>
      <c r="D560" s="24">
        <f>VLOOKUP(Pag_Inicio_Corr_mas_casos[[#This Row],[Corregimiento]],Hoja3!$A$2:$D$676,4,0)</f>
        <v>130106</v>
      </c>
      <c r="E560">
        <v>25</v>
      </c>
    </row>
    <row r="561" spans="1:5" x14ac:dyDescent="0.2">
      <c r="A561" s="22">
        <v>44015</v>
      </c>
      <c r="B561">
        <v>44015</v>
      </c>
      <c r="C561" t="s">
        <v>743</v>
      </c>
      <c r="D561" s="24">
        <f>VLOOKUP(Pag_Inicio_Corr_mas_casos[[#This Row],[Corregimiento]],Hoja3!$A$2:$D$676,4,0)</f>
        <v>81007</v>
      </c>
      <c r="E561">
        <v>24</v>
      </c>
    </row>
    <row r="562" spans="1:5" x14ac:dyDescent="0.2">
      <c r="A562" s="22">
        <v>44015</v>
      </c>
      <c r="B562">
        <v>44015</v>
      </c>
      <c r="C562" t="s">
        <v>750</v>
      </c>
      <c r="D562" s="24">
        <f>VLOOKUP(Pag_Inicio_Corr_mas_casos[[#This Row],[Corregimiento]],Hoja3!$A$2:$D$676,4,0)</f>
        <v>80819</v>
      </c>
      <c r="E562">
        <v>22</v>
      </c>
    </row>
    <row r="563" spans="1:5" x14ac:dyDescent="0.2">
      <c r="A563" s="22">
        <v>44015</v>
      </c>
      <c r="B563">
        <v>44015</v>
      </c>
      <c r="C563" t="s">
        <v>745</v>
      </c>
      <c r="D563" s="24">
        <f>VLOOKUP(Pag_Inicio_Corr_mas_casos[[#This Row],[Corregimiento]],Hoja3!$A$2:$D$676,4,0)</f>
        <v>80816</v>
      </c>
      <c r="E563">
        <v>21</v>
      </c>
    </row>
    <row r="564" spans="1:5" x14ac:dyDescent="0.2">
      <c r="A564" s="22">
        <v>44015</v>
      </c>
      <c r="B564">
        <v>44015</v>
      </c>
      <c r="C564" t="s">
        <v>767</v>
      </c>
      <c r="D564" s="24">
        <f>VLOOKUP(Pag_Inicio_Corr_mas_casos[[#This Row],[Corregimiento]],Hoja3!$A$2:$D$676,4,0)</f>
        <v>80820</v>
      </c>
      <c r="E564">
        <v>21</v>
      </c>
    </row>
    <row r="565" spans="1:5" x14ac:dyDescent="0.2">
      <c r="A565" s="22">
        <v>44015</v>
      </c>
      <c r="B565">
        <v>44015</v>
      </c>
      <c r="C565" t="s">
        <v>742</v>
      </c>
      <c r="D565" s="24">
        <f>VLOOKUP(Pag_Inicio_Corr_mas_casos[[#This Row],[Corregimiento]],Hoja3!$A$2:$D$676,4,0)</f>
        <v>80821</v>
      </c>
      <c r="E565">
        <v>20</v>
      </c>
    </row>
    <row r="566" spans="1:5" x14ac:dyDescent="0.2">
      <c r="A566" s="22">
        <v>44015</v>
      </c>
      <c r="B566">
        <v>44015</v>
      </c>
      <c r="C566" t="s">
        <v>749</v>
      </c>
      <c r="D566" s="24">
        <f>VLOOKUP(Pag_Inicio_Corr_mas_casos[[#This Row],[Corregimiento]],Hoja3!$A$2:$D$676,4,0)</f>
        <v>81001</v>
      </c>
      <c r="E566">
        <v>19</v>
      </c>
    </row>
    <row r="567" spans="1:5" x14ac:dyDescent="0.2">
      <c r="A567" s="22">
        <v>44015</v>
      </c>
      <c r="B567">
        <v>44015</v>
      </c>
      <c r="C567" t="s">
        <v>738</v>
      </c>
      <c r="D567" s="24">
        <f>VLOOKUP(Pag_Inicio_Corr_mas_casos[[#This Row],[Corregimiento]],Hoja3!$A$2:$D$676,4,0)</f>
        <v>81002</v>
      </c>
      <c r="E567">
        <v>19</v>
      </c>
    </row>
    <row r="568" spans="1:5" x14ac:dyDescent="0.2">
      <c r="A568" s="22">
        <v>44015</v>
      </c>
      <c r="B568">
        <v>44015</v>
      </c>
      <c r="C568" t="s">
        <v>791</v>
      </c>
      <c r="D568" s="24">
        <f>VLOOKUP(Pag_Inicio_Corr_mas_casos[[#This Row],[Corregimiento]],Hoja3!$A$2:$D$676,4,0)</f>
        <v>30111</v>
      </c>
      <c r="E568">
        <v>19</v>
      </c>
    </row>
    <row r="569" spans="1:5" x14ac:dyDescent="0.2">
      <c r="A569" s="22">
        <v>44015</v>
      </c>
      <c r="B569">
        <v>44015</v>
      </c>
      <c r="C569" t="s">
        <v>752</v>
      </c>
      <c r="D569" s="24">
        <f>VLOOKUP(Pag_Inicio_Corr_mas_casos[[#This Row],[Corregimiento]],Hoja3!$A$2:$D$676,4,0)</f>
        <v>81006</v>
      </c>
      <c r="E569">
        <v>18</v>
      </c>
    </row>
    <row r="570" spans="1:5" x14ac:dyDescent="0.2">
      <c r="A570" s="22">
        <v>44015</v>
      </c>
      <c r="B570">
        <v>44015</v>
      </c>
      <c r="C570" t="s">
        <v>746</v>
      </c>
      <c r="D570" s="24">
        <f>VLOOKUP(Pag_Inicio_Corr_mas_casos[[#This Row],[Corregimiento]],Hoja3!$A$2:$D$676,4,0)</f>
        <v>80817</v>
      </c>
      <c r="E570">
        <v>18</v>
      </c>
    </row>
    <row r="571" spans="1:5" x14ac:dyDescent="0.2">
      <c r="A571" s="22">
        <v>44015</v>
      </c>
      <c r="B571">
        <v>44015</v>
      </c>
      <c r="C571" t="s">
        <v>753</v>
      </c>
      <c r="D571" s="24">
        <f>VLOOKUP(Pag_Inicio_Corr_mas_casos[[#This Row],[Corregimiento]],Hoja3!$A$2:$D$676,4,0)</f>
        <v>80812</v>
      </c>
      <c r="E571">
        <v>16</v>
      </c>
    </row>
    <row r="572" spans="1:5" x14ac:dyDescent="0.2">
      <c r="A572" s="22">
        <v>44015</v>
      </c>
      <c r="B572">
        <v>44015</v>
      </c>
      <c r="C572" t="s">
        <v>779</v>
      </c>
      <c r="D572" s="24">
        <f>VLOOKUP(Pag_Inicio_Corr_mas_casos[[#This Row],[Corregimiento]],Hoja3!$A$2:$D$676,4,0)</f>
        <v>40201</v>
      </c>
      <c r="E572">
        <v>15</v>
      </c>
    </row>
    <row r="573" spans="1:5" x14ac:dyDescent="0.2">
      <c r="A573" s="22">
        <v>44015</v>
      </c>
      <c r="B573">
        <v>44015</v>
      </c>
      <c r="C573" t="s">
        <v>756</v>
      </c>
      <c r="D573" s="24">
        <f>VLOOKUP(Pag_Inicio_Corr_mas_casos[[#This Row],[Corregimiento]],Hoja3!$A$2:$D$676,4,0)</f>
        <v>80806</v>
      </c>
      <c r="E573">
        <v>14</v>
      </c>
    </row>
    <row r="574" spans="1:5" x14ac:dyDescent="0.2">
      <c r="A574" s="22">
        <v>44015</v>
      </c>
      <c r="B574">
        <v>44015</v>
      </c>
      <c r="C574" t="s">
        <v>773</v>
      </c>
      <c r="D574" s="24">
        <f>VLOOKUP(Pag_Inicio_Corr_mas_casos[[#This Row],[Corregimiento]],Hoja3!$A$2:$D$676,4,0)</f>
        <v>80826</v>
      </c>
      <c r="E574">
        <v>14</v>
      </c>
    </row>
    <row r="575" spans="1:5" x14ac:dyDescent="0.2">
      <c r="A575" s="22">
        <v>44015</v>
      </c>
      <c r="B575">
        <v>44015</v>
      </c>
      <c r="C575" t="s">
        <v>748</v>
      </c>
      <c r="D575" s="24">
        <f>VLOOKUP(Pag_Inicio_Corr_mas_casos[[#This Row],[Corregimiento]],Hoja3!$A$2:$D$676,4,0)</f>
        <v>80823</v>
      </c>
      <c r="E575">
        <v>14</v>
      </c>
    </row>
    <row r="576" spans="1:5" x14ac:dyDescent="0.2">
      <c r="A576" s="22">
        <v>44015</v>
      </c>
      <c r="B576">
        <v>44015</v>
      </c>
      <c r="C576" t="s">
        <v>759</v>
      </c>
      <c r="D576" s="24">
        <f>VLOOKUP(Pag_Inicio_Corr_mas_casos[[#This Row],[Corregimiento]],Hoja3!$A$2:$D$676,4,0)</f>
        <v>30107</v>
      </c>
      <c r="E576">
        <v>13</v>
      </c>
    </row>
    <row r="577" spans="1:5" x14ac:dyDescent="0.2">
      <c r="A577" s="22">
        <v>44015</v>
      </c>
      <c r="B577">
        <v>44015</v>
      </c>
      <c r="C577" t="s">
        <v>741</v>
      </c>
      <c r="D577" s="24">
        <f>VLOOKUP(Pag_Inicio_Corr_mas_casos[[#This Row],[Corregimiento]],Hoja3!$A$2:$D$676,4,0)</f>
        <v>130102</v>
      </c>
      <c r="E577">
        <v>12</v>
      </c>
    </row>
    <row r="578" spans="1:5" x14ac:dyDescent="0.2">
      <c r="A578" s="22">
        <v>44015</v>
      </c>
      <c r="B578">
        <v>44015</v>
      </c>
      <c r="C578" t="s">
        <v>768</v>
      </c>
      <c r="D578" s="24">
        <f>VLOOKUP(Pag_Inicio_Corr_mas_casos[[#This Row],[Corregimiento]],Hoja3!$A$2:$D$676,4,0)</f>
        <v>80815</v>
      </c>
      <c r="E578">
        <v>11</v>
      </c>
    </row>
    <row r="579" spans="1:5" x14ac:dyDescent="0.2">
      <c r="A579" s="22">
        <v>44015</v>
      </c>
      <c r="B579">
        <v>44015</v>
      </c>
      <c r="C579" t="s">
        <v>772</v>
      </c>
      <c r="D579" s="24">
        <f>VLOOKUP(Pag_Inicio_Corr_mas_casos[[#This Row],[Corregimiento]],Hoja3!$A$2:$D$676,4,0)</f>
        <v>130708</v>
      </c>
      <c r="E579">
        <v>10</v>
      </c>
    </row>
    <row r="580" spans="1:5" x14ac:dyDescent="0.2">
      <c r="A580" s="22">
        <v>44015</v>
      </c>
      <c r="B580">
        <v>44015</v>
      </c>
      <c r="C580" t="s">
        <v>781</v>
      </c>
      <c r="D580" s="24">
        <f>VLOOKUP(Pag_Inicio_Corr_mas_casos[[#This Row],[Corregimiento]],Hoja3!$A$2:$D$676,4,0)</f>
        <v>130717</v>
      </c>
      <c r="E580">
        <v>10</v>
      </c>
    </row>
    <row r="581" spans="1:5" x14ac:dyDescent="0.2">
      <c r="A581" s="22">
        <v>44016</v>
      </c>
      <c r="B581">
        <v>44016</v>
      </c>
      <c r="C581" t="s">
        <v>737</v>
      </c>
      <c r="D581" s="24">
        <f>VLOOKUP(Pag_Inicio_Corr_mas_casos[[#This Row],[Corregimiento]],Hoja3!$A$2:$D$676,4,0)</f>
        <v>130101</v>
      </c>
      <c r="E581">
        <v>50</v>
      </c>
    </row>
    <row r="582" spans="1:5" x14ac:dyDescent="0.2">
      <c r="A582" s="22">
        <v>44016</v>
      </c>
      <c r="B582">
        <v>44016</v>
      </c>
      <c r="C582" t="s">
        <v>742</v>
      </c>
      <c r="D582" s="24">
        <f>VLOOKUP(Pag_Inicio_Corr_mas_casos[[#This Row],[Corregimiento]],Hoja3!$A$2:$D$676,4,0)</f>
        <v>80821</v>
      </c>
      <c r="E582">
        <v>45</v>
      </c>
    </row>
    <row r="583" spans="1:5" x14ac:dyDescent="0.2">
      <c r="A583" s="22">
        <v>44016</v>
      </c>
      <c r="B583">
        <v>44016</v>
      </c>
      <c r="C583" t="s">
        <v>749</v>
      </c>
      <c r="D583" s="24">
        <f>VLOOKUP(Pag_Inicio_Corr_mas_casos[[#This Row],[Corregimiento]],Hoja3!$A$2:$D$676,4,0)</f>
        <v>81001</v>
      </c>
      <c r="E583">
        <v>37</v>
      </c>
    </row>
    <row r="584" spans="1:5" x14ac:dyDescent="0.2">
      <c r="A584" s="22">
        <v>44016</v>
      </c>
      <c r="B584">
        <v>44016</v>
      </c>
      <c r="C584" t="s">
        <v>747</v>
      </c>
      <c r="D584" s="24">
        <f>VLOOKUP(Pag_Inicio_Corr_mas_casos[[#This Row],[Corregimiento]],Hoja3!$A$2:$D$676,4,0)</f>
        <v>80822</v>
      </c>
      <c r="E584">
        <v>34</v>
      </c>
    </row>
    <row r="585" spans="1:5" x14ac:dyDescent="0.2">
      <c r="A585" s="22">
        <v>44016</v>
      </c>
      <c r="B585">
        <v>44016</v>
      </c>
      <c r="C585" t="s">
        <v>745</v>
      </c>
      <c r="D585" s="24">
        <f>VLOOKUP(Pag_Inicio_Corr_mas_casos[[#This Row],[Corregimiento]],Hoja3!$A$2:$D$676,4,0)</f>
        <v>80816</v>
      </c>
      <c r="E585">
        <v>32</v>
      </c>
    </row>
    <row r="586" spans="1:5" x14ac:dyDescent="0.2">
      <c r="A586" s="22">
        <v>44016</v>
      </c>
      <c r="B586">
        <v>44016</v>
      </c>
      <c r="C586" t="s">
        <v>739</v>
      </c>
      <c r="D586" s="24">
        <f>VLOOKUP(Pag_Inicio_Corr_mas_casos[[#This Row],[Corregimiento]],Hoja3!$A$2:$D$676,4,0)</f>
        <v>130106</v>
      </c>
      <c r="E586">
        <v>31</v>
      </c>
    </row>
    <row r="587" spans="1:5" x14ac:dyDescent="0.2">
      <c r="A587" s="22">
        <v>44016</v>
      </c>
      <c r="B587">
        <v>44016</v>
      </c>
      <c r="C587" t="s">
        <v>791</v>
      </c>
      <c r="D587" s="24">
        <f>VLOOKUP(Pag_Inicio_Corr_mas_casos[[#This Row],[Corregimiento]],Hoja3!$A$2:$D$676,4,0)</f>
        <v>30111</v>
      </c>
      <c r="E587">
        <v>29</v>
      </c>
    </row>
    <row r="588" spans="1:5" x14ac:dyDescent="0.2">
      <c r="A588" s="22">
        <v>44016</v>
      </c>
      <c r="B588">
        <v>44016</v>
      </c>
      <c r="C588" t="s">
        <v>744</v>
      </c>
      <c r="D588" s="24">
        <f>VLOOKUP(Pag_Inicio_Corr_mas_casos[[#This Row],[Corregimiento]],Hoja3!$A$2:$D$676,4,0)</f>
        <v>81008</v>
      </c>
      <c r="E588">
        <v>27</v>
      </c>
    </row>
    <row r="589" spans="1:5" x14ac:dyDescent="0.2">
      <c r="A589" s="22">
        <v>44016</v>
      </c>
      <c r="B589">
        <v>44016</v>
      </c>
      <c r="C589" t="s">
        <v>738</v>
      </c>
      <c r="D589" s="24">
        <f>VLOOKUP(Pag_Inicio_Corr_mas_casos[[#This Row],[Corregimiento]],Hoja3!$A$2:$D$676,4,0)</f>
        <v>81002</v>
      </c>
      <c r="E589">
        <v>24</v>
      </c>
    </row>
    <row r="590" spans="1:5" x14ac:dyDescent="0.2">
      <c r="A590" s="22">
        <v>44016</v>
      </c>
      <c r="B590">
        <v>44016</v>
      </c>
      <c r="C590" t="s">
        <v>756</v>
      </c>
      <c r="D590" s="24">
        <f>VLOOKUP(Pag_Inicio_Corr_mas_casos[[#This Row],[Corregimiento]],Hoja3!$A$2:$D$676,4,0)</f>
        <v>80806</v>
      </c>
      <c r="E590">
        <v>19</v>
      </c>
    </row>
    <row r="591" spans="1:5" x14ac:dyDescent="0.2">
      <c r="A591" s="22">
        <v>44016</v>
      </c>
      <c r="B591">
        <v>44016</v>
      </c>
      <c r="C591" t="s">
        <v>772</v>
      </c>
      <c r="D591" s="24">
        <f>VLOOKUP(Pag_Inicio_Corr_mas_casos[[#This Row],[Corregimiento]],Hoja3!$A$2:$D$676,4,0)</f>
        <v>130708</v>
      </c>
      <c r="E591">
        <v>17</v>
      </c>
    </row>
    <row r="592" spans="1:5" x14ac:dyDescent="0.2">
      <c r="A592" s="22">
        <v>44016</v>
      </c>
      <c r="B592">
        <v>44016</v>
      </c>
      <c r="C592" t="s">
        <v>768</v>
      </c>
      <c r="D592" s="24">
        <f>VLOOKUP(Pag_Inicio_Corr_mas_casos[[#This Row],[Corregimiento]],Hoja3!$A$2:$D$676,4,0)</f>
        <v>80815</v>
      </c>
      <c r="E592">
        <v>15</v>
      </c>
    </row>
    <row r="593" spans="1:5" x14ac:dyDescent="0.2">
      <c r="A593" s="22">
        <v>44016</v>
      </c>
      <c r="B593">
        <v>44016</v>
      </c>
      <c r="C593" t="s">
        <v>767</v>
      </c>
      <c r="D593" s="24">
        <f>VLOOKUP(Pag_Inicio_Corr_mas_casos[[#This Row],[Corregimiento]],Hoja3!$A$2:$D$676,4,0)</f>
        <v>80820</v>
      </c>
      <c r="E593">
        <v>14</v>
      </c>
    </row>
    <row r="594" spans="1:5" x14ac:dyDescent="0.2">
      <c r="A594" s="22">
        <v>44016</v>
      </c>
      <c r="B594">
        <v>44016</v>
      </c>
      <c r="C594" t="s">
        <v>758</v>
      </c>
      <c r="D594" s="24">
        <f>VLOOKUP(Pag_Inicio_Corr_mas_casos[[#This Row],[Corregimiento]],Hoja3!$A$2:$D$676,4,0)</f>
        <v>80810</v>
      </c>
      <c r="E594">
        <v>14</v>
      </c>
    </row>
    <row r="595" spans="1:5" x14ac:dyDescent="0.2">
      <c r="A595" s="22">
        <v>44016</v>
      </c>
      <c r="B595">
        <v>44016</v>
      </c>
      <c r="C595" t="s">
        <v>750</v>
      </c>
      <c r="D595" s="24">
        <f>VLOOKUP(Pag_Inicio_Corr_mas_casos[[#This Row],[Corregimiento]],Hoja3!$A$2:$D$676,4,0)</f>
        <v>80819</v>
      </c>
      <c r="E595">
        <v>14</v>
      </c>
    </row>
    <row r="596" spans="1:5" x14ac:dyDescent="0.2">
      <c r="A596" s="22">
        <v>44016</v>
      </c>
      <c r="B596">
        <v>44016</v>
      </c>
      <c r="C596" t="s">
        <v>751</v>
      </c>
      <c r="D596" s="24">
        <f>VLOOKUP(Pag_Inicio_Corr_mas_casos[[#This Row],[Corregimiento]],Hoja3!$A$2:$D$676,4,0)</f>
        <v>130107</v>
      </c>
      <c r="E596">
        <v>13</v>
      </c>
    </row>
    <row r="597" spans="1:5" x14ac:dyDescent="0.2">
      <c r="A597" s="22">
        <v>44016</v>
      </c>
      <c r="B597">
        <v>44016</v>
      </c>
      <c r="C597" t="s">
        <v>746</v>
      </c>
      <c r="D597" s="24">
        <f>VLOOKUP(Pag_Inicio_Corr_mas_casos[[#This Row],[Corregimiento]],Hoja3!$A$2:$D$676,4,0)</f>
        <v>80817</v>
      </c>
      <c r="E597">
        <v>13</v>
      </c>
    </row>
    <row r="598" spans="1:5" x14ac:dyDescent="0.2">
      <c r="A598" s="22">
        <v>44016</v>
      </c>
      <c r="B598">
        <v>44016</v>
      </c>
      <c r="C598" t="s">
        <v>779</v>
      </c>
      <c r="D598" s="24">
        <f>VLOOKUP(Pag_Inicio_Corr_mas_casos[[#This Row],[Corregimiento]],Hoja3!$A$2:$D$676,4,0)</f>
        <v>40201</v>
      </c>
      <c r="E598">
        <v>13</v>
      </c>
    </row>
    <row r="599" spans="1:5" x14ac:dyDescent="0.2">
      <c r="A599" s="22">
        <v>44016</v>
      </c>
      <c r="B599">
        <v>44016</v>
      </c>
      <c r="C599" t="s">
        <v>752</v>
      </c>
      <c r="D599" s="24">
        <f>VLOOKUP(Pag_Inicio_Corr_mas_casos[[#This Row],[Corregimiento]],Hoja3!$A$2:$D$676,4,0)</f>
        <v>81006</v>
      </c>
      <c r="E599">
        <v>12</v>
      </c>
    </row>
    <row r="600" spans="1:5" x14ac:dyDescent="0.2">
      <c r="A600" s="22">
        <v>44016</v>
      </c>
      <c r="B600">
        <v>44016</v>
      </c>
      <c r="C600" t="s">
        <v>818</v>
      </c>
      <c r="D600" s="24">
        <f>VLOOKUP(Pag_Inicio_Corr_mas_casos[[#This Row],[Corregimiento]],Hoja3!$A$2:$D$676,4,0)</f>
        <v>10206</v>
      </c>
      <c r="E600">
        <v>12</v>
      </c>
    </row>
    <row r="601" spans="1:5" x14ac:dyDescent="0.2">
      <c r="A601" s="22">
        <v>44016</v>
      </c>
      <c r="B601">
        <v>44016</v>
      </c>
      <c r="C601" t="s">
        <v>763</v>
      </c>
      <c r="D601" s="24">
        <f>VLOOKUP(Pag_Inicio_Corr_mas_casos[[#This Row],[Corregimiento]],Hoja3!$A$2:$D$676,4,0)</f>
        <v>80813</v>
      </c>
      <c r="E601">
        <v>12</v>
      </c>
    </row>
    <row r="602" spans="1:5" x14ac:dyDescent="0.2">
      <c r="A602" s="22">
        <v>44016</v>
      </c>
      <c r="B602">
        <v>44016</v>
      </c>
      <c r="C602" t="s">
        <v>807</v>
      </c>
      <c r="D602" s="24">
        <f>VLOOKUP(Pag_Inicio_Corr_mas_casos[[#This Row],[Corregimiento]],Hoja3!$A$2:$D$676,4,0)</f>
        <v>40503</v>
      </c>
      <c r="E602">
        <v>11</v>
      </c>
    </row>
    <row r="603" spans="1:5" x14ac:dyDescent="0.2">
      <c r="A603" s="22">
        <v>44016</v>
      </c>
      <c r="B603">
        <v>44016</v>
      </c>
      <c r="C603" t="s">
        <v>773</v>
      </c>
      <c r="D603" s="24">
        <f>VLOOKUP(Pag_Inicio_Corr_mas_casos[[#This Row],[Corregimiento]],Hoja3!$A$2:$D$676,4,0)</f>
        <v>80826</v>
      </c>
      <c r="E603">
        <v>11</v>
      </c>
    </row>
    <row r="604" spans="1:5" x14ac:dyDescent="0.2">
      <c r="A604" s="22">
        <v>44016</v>
      </c>
      <c r="B604">
        <v>44016</v>
      </c>
      <c r="C604" t="s">
        <v>748</v>
      </c>
      <c r="D604" s="24">
        <f>VLOOKUP(Pag_Inicio_Corr_mas_casos[[#This Row],[Corregimiento]],Hoja3!$A$2:$D$676,4,0)</f>
        <v>80823</v>
      </c>
      <c r="E604">
        <v>11</v>
      </c>
    </row>
    <row r="605" spans="1:5" x14ac:dyDescent="0.2">
      <c r="A605" s="22">
        <v>44016</v>
      </c>
      <c r="B605">
        <v>44016</v>
      </c>
      <c r="C605" t="s">
        <v>766</v>
      </c>
      <c r="D605" s="24">
        <f>VLOOKUP(Pag_Inicio_Corr_mas_casos[[#This Row],[Corregimiento]],Hoja3!$A$2:$D$676,4,0)</f>
        <v>80808</v>
      </c>
      <c r="E605">
        <v>11</v>
      </c>
    </row>
    <row r="606" spans="1:5" x14ac:dyDescent="0.2">
      <c r="A606" s="22">
        <v>44016</v>
      </c>
      <c r="B606">
        <v>44016</v>
      </c>
      <c r="C606" t="s">
        <v>783</v>
      </c>
      <c r="D606" s="24">
        <f>VLOOKUP(Pag_Inicio_Corr_mas_casos[[#This Row],[Corregimiento]],Hoja3!$A$2:$D$676,4,0)</f>
        <v>81009</v>
      </c>
      <c r="E606">
        <v>11</v>
      </c>
    </row>
    <row r="607" spans="1:5" x14ac:dyDescent="0.2">
      <c r="A607" s="22">
        <v>44016</v>
      </c>
      <c r="B607">
        <v>44016</v>
      </c>
      <c r="C607" t="s">
        <v>743</v>
      </c>
      <c r="D607" s="24">
        <f>VLOOKUP(Pag_Inicio_Corr_mas_casos[[#This Row],[Corregimiento]],Hoja3!$A$2:$D$676,4,0)</f>
        <v>81007</v>
      </c>
      <c r="E607">
        <v>10</v>
      </c>
    </row>
    <row r="608" spans="1:5" x14ac:dyDescent="0.2">
      <c r="A608" s="22">
        <v>44016</v>
      </c>
      <c r="B608">
        <v>44016</v>
      </c>
      <c r="C608" t="s">
        <v>755</v>
      </c>
      <c r="D608" s="24">
        <f>VLOOKUP(Pag_Inicio_Corr_mas_casos[[#This Row],[Corregimiento]],Hoja3!$A$2:$D$676,4,0)</f>
        <v>40601</v>
      </c>
      <c r="E608">
        <v>10</v>
      </c>
    </row>
    <row r="609" spans="1:5" x14ac:dyDescent="0.2">
      <c r="A609" s="22">
        <v>44016</v>
      </c>
      <c r="B609">
        <v>44016</v>
      </c>
      <c r="C609" t="s">
        <v>778</v>
      </c>
      <c r="D609" s="24">
        <f>VLOOKUP(Pag_Inicio_Corr_mas_casos[[#This Row],[Corregimiento]],Hoja3!$A$2:$D$676,4,0)</f>
        <v>80809</v>
      </c>
      <c r="E609">
        <v>10</v>
      </c>
    </row>
    <row r="610" spans="1:5" x14ac:dyDescent="0.2">
      <c r="A610" s="22">
        <v>44016</v>
      </c>
      <c r="B610">
        <v>44016</v>
      </c>
      <c r="C610" t="s">
        <v>793</v>
      </c>
      <c r="D610" s="24">
        <f>VLOOKUP(Pag_Inicio_Corr_mas_casos[[#This Row],[Corregimiento]],Hoja3!$A$2:$D$676,4,0)</f>
        <v>91001</v>
      </c>
      <c r="E610">
        <v>10</v>
      </c>
    </row>
    <row r="611" spans="1:5" x14ac:dyDescent="0.2">
      <c r="A611" s="22">
        <v>44017</v>
      </c>
      <c r="B611">
        <v>44017</v>
      </c>
      <c r="C611" t="s">
        <v>746</v>
      </c>
      <c r="D611" s="24">
        <f>VLOOKUP(Pag_Inicio_Corr_mas_casos[[#This Row],[Corregimiento]],Hoja3!$A$2:$D$676,4,0)</f>
        <v>80817</v>
      </c>
      <c r="E611">
        <v>49</v>
      </c>
    </row>
    <row r="612" spans="1:5" x14ac:dyDescent="0.2">
      <c r="A612" s="22">
        <v>44017</v>
      </c>
      <c r="B612">
        <v>44017</v>
      </c>
      <c r="C612" t="s">
        <v>738</v>
      </c>
      <c r="D612" s="24">
        <f>VLOOKUP(Pag_Inicio_Corr_mas_casos[[#This Row],[Corregimiento]],Hoja3!$A$2:$D$676,4,0)</f>
        <v>81002</v>
      </c>
      <c r="E612">
        <v>41</v>
      </c>
    </row>
    <row r="613" spans="1:5" x14ac:dyDescent="0.2">
      <c r="A613" s="22">
        <v>44017</v>
      </c>
      <c r="B613">
        <v>44017</v>
      </c>
      <c r="C613" t="s">
        <v>739</v>
      </c>
      <c r="D613" s="24">
        <f>VLOOKUP(Pag_Inicio_Corr_mas_casos[[#This Row],[Corregimiento]],Hoja3!$A$2:$D$676,4,0)</f>
        <v>130106</v>
      </c>
      <c r="E613">
        <v>40</v>
      </c>
    </row>
    <row r="614" spans="1:5" x14ac:dyDescent="0.2">
      <c r="A614" s="22">
        <v>44017</v>
      </c>
      <c r="B614">
        <v>44017</v>
      </c>
      <c r="C614" t="s">
        <v>763</v>
      </c>
      <c r="D614" s="24">
        <f>VLOOKUP(Pag_Inicio_Corr_mas_casos[[#This Row],[Corregimiento]],Hoja3!$A$2:$D$676,4,0)</f>
        <v>80813</v>
      </c>
      <c r="E614">
        <v>39</v>
      </c>
    </row>
    <row r="615" spans="1:5" x14ac:dyDescent="0.2">
      <c r="A615" s="22">
        <v>44017</v>
      </c>
      <c r="B615">
        <v>44017</v>
      </c>
      <c r="C615" t="s">
        <v>743</v>
      </c>
      <c r="D615" s="24">
        <f>VLOOKUP(Pag_Inicio_Corr_mas_casos[[#This Row],[Corregimiento]],Hoja3!$A$2:$D$676,4,0)</f>
        <v>81007</v>
      </c>
      <c r="E615">
        <v>37</v>
      </c>
    </row>
    <row r="616" spans="1:5" x14ac:dyDescent="0.2">
      <c r="A616" s="22">
        <v>44017</v>
      </c>
      <c r="B616">
        <v>44017</v>
      </c>
      <c r="C616" t="s">
        <v>750</v>
      </c>
      <c r="D616" s="24">
        <f>VLOOKUP(Pag_Inicio_Corr_mas_casos[[#This Row],[Corregimiento]],Hoja3!$A$2:$D$676,4,0)</f>
        <v>80819</v>
      </c>
      <c r="E616">
        <v>37</v>
      </c>
    </row>
    <row r="617" spans="1:5" x14ac:dyDescent="0.2">
      <c r="A617" s="22">
        <v>44017</v>
      </c>
      <c r="B617">
        <v>44017</v>
      </c>
      <c r="C617" t="s">
        <v>759</v>
      </c>
      <c r="D617" s="24">
        <f>VLOOKUP(Pag_Inicio_Corr_mas_casos[[#This Row],[Corregimiento]],Hoja3!$A$2:$D$676,4,0)</f>
        <v>30107</v>
      </c>
      <c r="E617">
        <v>35</v>
      </c>
    </row>
    <row r="618" spans="1:5" x14ac:dyDescent="0.2">
      <c r="A618" s="22">
        <v>44017</v>
      </c>
      <c r="B618">
        <v>44017</v>
      </c>
      <c r="C618" t="s">
        <v>747</v>
      </c>
      <c r="D618" s="24">
        <f>VLOOKUP(Pag_Inicio_Corr_mas_casos[[#This Row],[Corregimiento]],Hoja3!$A$2:$D$676,4,0)</f>
        <v>80822</v>
      </c>
      <c r="E618">
        <v>33</v>
      </c>
    </row>
    <row r="619" spans="1:5" x14ac:dyDescent="0.2">
      <c r="A619" s="22">
        <v>44017</v>
      </c>
      <c r="B619">
        <v>44017</v>
      </c>
      <c r="C619" t="s">
        <v>752</v>
      </c>
      <c r="D619" s="24">
        <f>VLOOKUP(Pag_Inicio_Corr_mas_casos[[#This Row],[Corregimiento]],Hoja3!$A$2:$D$676,4,0)</f>
        <v>81006</v>
      </c>
      <c r="E619">
        <v>33</v>
      </c>
    </row>
    <row r="620" spans="1:5" x14ac:dyDescent="0.2">
      <c r="A620" s="22">
        <v>44017</v>
      </c>
      <c r="B620">
        <v>44017</v>
      </c>
      <c r="C620" t="s">
        <v>742</v>
      </c>
      <c r="D620" s="24">
        <f>VLOOKUP(Pag_Inicio_Corr_mas_casos[[#This Row],[Corregimiento]],Hoja3!$A$2:$D$676,4,0)</f>
        <v>80821</v>
      </c>
      <c r="E620">
        <v>30</v>
      </c>
    </row>
    <row r="621" spans="1:5" x14ac:dyDescent="0.2">
      <c r="A621" s="22">
        <v>44017</v>
      </c>
      <c r="B621">
        <v>44017</v>
      </c>
      <c r="C621" t="s">
        <v>753</v>
      </c>
      <c r="D621" s="24">
        <f>VLOOKUP(Pag_Inicio_Corr_mas_casos[[#This Row],[Corregimiento]],Hoja3!$A$2:$D$676,4,0)</f>
        <v>80812</v>
      </c>
      <c r="E621">
        <v>30</v>
      </c>
    </row>
    <row r="622" spans="1:5" x14ac:dyDescent="0.2">
      <c r="A622" s="22">
        <v>44017</v>
      </c>
      <c r="B622">
        <v>44017</v>
      </c>
      <c r="C622" t="s">
        <v>767</v>
      </c>
      <c r="D622" s="24">
        <f>VLOOKUP(Pag_Inicio_Corr_mas_casos[[#This Row],[Corregimiento]],Hoja3!$A$2:$D$676,4,0)</f>
        <v>80820</v>
      </c>
      <c r="E622">
        <v>27</v>
      </c>
    </row>
    <row r="623" spans="1:5" x14ac:dyDescent="0.2">
      <c r="A623" s="22">
        <v>44017</v>
      </c>
      <c r="B623">
        <v>44017</v>
      </c>
      <c r="C623" t="s">
        <v>791</v>
      </c>
      <c r="D623" s="24">
        <f>VLOOKUP(Pag_Inicio_Corr_mas_casos[[#This Row],[Corregimiento]],Hoja3!$A$2:$D$676,4,0)</f>
        <v>30111</v>
      </c>
      <c r="E623">
        <v>26</v>
      </c>
    </row>
    <row r="624" spans="1:5" x14ac:dyDescent="0.2">
      <c r="A624" s="22">
        <v>44017</v>
      </c>
      <c r="B624">
        <v>44017</v>
      </c>
      <c r="C624" t="s">
        <v>737</v>
      </c>
      <c r="D624" s="24">
        <f>VLOOKUP(Pag_Inicio_Corr_mas_casos[[#This Row],[Corregimiento]],Hoja3!$A$2:$D$676,4,0)</f>
        <v>130101</v>
      </c>
      <c r="E624">
        <v>24</v>
      </c>
    </row>
    <row r="625" spans="1:5" x14ac:dyDescent="0.2">
      <c r="A625" s="22">
        <v>44017</v>
      </c>
      <c r="B625">
        <v>44017</v>
      </c>
      <c r="C625" t="s">
        <v>768</v>
      </c>
      <c r="D625" s="24">
        <f>VLOOKUP(Pag_Inicio_Corr_mas_casos[[#This Row],[Corregimiento]],Hoja3!$A$2:$D$676,4,0)</f>
        <v>80815</v>
      </c>
      <c r="E625">
        <v>24</v>
      </c>
    </row>
    <row r="626" spans="1:5" x14ac:dyDescent="0.2">
      <c r="A626" s="22">
        <v>44017</v>
      </c>
      <c r="B626">
        <v>44017</v>
      </c>
      <c r="C626" t="s">
        <v>744</v>
      </c>
      <c r="D626" s="24">
        <f>VLOOKUP(Pag_Inicio_Corr_mas_casos[[#This Row],[Corregimiento]],Hoja3!$A$2:$D$676,4,0)</f>
        <v>81008</v>
      </c>
      <c r="E626">
        <v>24</v>
      </c>
    </row>
    <row r="627" spans="1:5" x14ac:dyDescent="0.2">
      <c r="A627" s="22">
        <v>44017</v>
      </c>
      <c r="B627">
        <v>44017</v>
      </c>
      <c r="C627" t="s">
        <v>749</v>
      </c>
      <c r="D627" s="24">
        <f>VLOOKUP(Pag_Inicio_Corr_mas_casos[[#This Row],[Corregimiento]],Hoja3!$A$2:$D$676,4,0)</f>
        <v>81001</v>
      </c>
      <c r="E627">
        <v>21</v>
      </c>
    </row>
    <row r="628" spans="1:5" x14ac:dyDescent="0.2">
      <c r="A628" s="22">
        <v>44017</v>
      </c>
      <c r="B628">
        <v>44017</v>
      </c>
      <c r="C628" t="s">
        <v>751</v>
      </c>
      <c r="D628" s="24">
        <f>VLOOKUP(Pag_Inicio_Corr_mas_casos[[#This Row],[Corregimiento]],Hoja3!$A$2:$D$676,4,0)</f>
        <v>130107</v>
      </c>
      <c r="E628">
        <v>21</v>
      </c>
    </row>
    <row r="629" spans="1:5" x14ac:dyDescent="0.2">
      <c r="A629" s="22">
        <v>44017</v>
      </c>
      <c r="B629">
        <v>44017</v>
      </c>
      <c r="C629" t="s">
        <v>745</v>
      </c>
      <c r="D629" s="24">
        <f>VLOOKUP(Pag_Inicio_Corr_mas_casos[[#This Row],[Corregimiento]],Hoja3!$A$2:$D$676,4,0)</f>
        <v>80816</v>
      </c>
      <c r="E629">
        <v>21</v>
      </c>
    </row>
    <row r="630" spans="1:5" x14ac:dyDescent="0.2">
      <c r="A630" s="22">
        <v>44017</v>
      </c>
      <c r="B630">
        <v>44017</v>
      </c>
      <c r="C630" t="s">
        <v>787</v>
      </c>
      <c r="D630" s="24">
        <f>VLOOKUP(Pag_Inicio_Corr_mas_casos[[#This Row],[Corregimiento]],Hoja3!$A$2:$D$676,4,0)</f>
        <v>80508</v>
      </c>
      <c r="E630">
        <v>20</v>
      </c>
    </row>
    <row r="631" spans="1:5" x14ac:dyDescent="0.2">
      <c r="A631" s="22">
        <v>44017</v>
      </c>
      <c r="B631">
        <v>44017</v>
      </c>
      <c r="C631" t="s">
        <v>784</v>
      </c>
      <c r="D631" s="24">
        <f>VLOOKUP(Pag_Inicio_Corr_mas_casos[[#This Row],[Corregimiento]],Hoja3!$A$2:$D$676,4,0)</f>
        <v>30104</v>
      </c>
      <c r="E631">
        <v>17</v>
      </c>
    </row>
    <row r="632" spans="1:5" x14ac:dyDescent="0.2">
      <c r="A632" s="22">
        <v>44017</v>
      </c>
      <c r="B632">
        <v>44017</v>
      </c>
      <c r="C632" t="s">
        <v>755</v>
      </c>
      <c r="D632" s="24">
        <f>VLOOKUP(Pag_Inicio_Corr_mas_casos[[#This Row],[Corregimiento]],Hoja3!$A$2:$D$676,4,0)</f>
        <v>40601</v>
      </c>
      <c r="E632">
        <v>16</v>
      </c>
    </row>
    <row r="633" spans="1:5" x14ac:dyDescent="0.2">
      <c r="A633" s="22">
        <v>44017</v>
      </c>
      <c r="B633">
        <v>44017</v>
      </c>
      <c r="C633" t="s">
        <v>758</v>
      </c>
      <c r="D633" s="24">
        <f>VLOOKUP(Pag_Inicio_Corr_mas_casos[[#This Row],[Corregimiento]],Hoja3!$A$2:$D$676,4,0)</f>
        <v>80810</v>
      </c>
      <c r="E633">
        <v>16</v>
      </c>
    </row>
    <row r="634" spans="1:5" x14ac:dyDescent="0.2">
      <c r="A634" s="22">
        <v>44017</v>
      </c>
      <c r="B634">
        <v>44017</v>
      </c>
      <c r="C634" t="s">
        <v>783</v>
      </c>
      <c r="D634" s="24">
        <f>VLOOKUP(Pag_Inicio_Corr_mas_casos[[#This Row],[Corregimiento]],Hoja3!$A$2:$D$676,4,0)</f>
        <v>81009</v>
      </c>
      <c r="E634">
        <v>16</v>
      </c>
    </row>
    <row r="635" spans="1:5" x14ac:dyDescent="0.2">
      <c r="A635" s="22">
        <v>44017</v>
      </c>
      <c r="B635">
        <v>44017</v>
      </c>
      <c r="C635" t="s">
        <v>772</v>
      </c>
      <c r="D635" s="24">
        <f>VLOOKUP(Pag_Inicio_Corr_mas_casos[[#This Row],[Corregimiento]],Hoja3!$A$2:$D$676,4,0)</f>
        <v>130708</v>
      </c>
      <c r="E635">
        <v>15</v>
      </c>
    </row>
    <row r="636" spans="1:5" x14ac:dyDescent="0.2">
      <c r="A636" s="22">
        <v>44017</v>
      </c>
      <c r="B636">
        <v>44017</v>
      </c>
      <c r="C636" t="s">
        <v>760</v>
      </c>
      <c r="D636" s="24">
        <f>VLOOKUP(Pag_Inicio_Corr_mas_casos[[#This Row],[Corregimiento]],Hoja3!$A$2:$D$676,4,0)</f>
        <v>30113</v>
      </c>
      <c r="E636">
        <v>15</v>
      </c>
    </row>
    <row r="637" spans="1:5" x14ac:dyDescent="0.2">
      <c r="A637" s="22">
        <v>44017</v>
      </c>
      <c r="B637">
        <v>44017</v>
      </c>
      <c r="C637" t="s">
        <v>800</v>
      </c>
      <c r="D637" s="24">
        <f>VLOOKUP(Pag_Inicio_Corr_mas_casos[[#This Row],[Corregimiento]],Hoja3!$A$2:$D$676,4,0)</f>
        <v>130716</v>
      </c>
      <c r="E637">
        <v>14</v>
      </c>
    </row>
    <row r="638" spans="1:5" x14ac:dyDescent="0.2">
      <c r="A638" s="22">
        <v>44017</v>
      </c>
      <c r="B638">
        <v>44017</v>
      </c>
      <c r="C638" t="s">
        <v>776</v>
      </c>
      <c r="D638" s="24">
        <f>VLOOKUP(Pag_Inicio_Corr_mas_casos[[#This Row],[Corregimiento]],Hoja3!$A$2:$D$676,4,0)</f>
        <v>130105</v>
      </c>
      <c r="E638">
        <v>14</v>
      </c>
    </row>
    <row r="639" spans="1:5" x14ac:dyDescent="0.2">
      <c r="A639" s="22">
        <v>44017</v>
      </c>
      <c r="B639">
        <v>44017</v>
      </c>
      <c r="C639" t="s">
        <v>765</v>
      </c>
      <c r="D639" s="24">
        <f>VLOOKUP(Pag_Inicio_Corr_mas_casos[[#This Row],[Corregimiento]],Hoja3!$A$2:$D$676,4,0)</f>
        <v>80501</v>
      </c>
      <c r="E639">
        <v>13</v>
      </c>
    </row>
    <row r="640" spans="1:5" x14ac:dyDescent="0.2">
      <c r="A640" s="22">
        <v>44017</v>
      </c>
      <c r="B640">
        <v>44017</v>
      </c>
      <c r="C640" t="s">
        <v>741</v>
      </c>
      <c r="D640" s="24">
        <f>VLOOKUP(Pag_Inicio_Corr_mas_casos[[#This Row],[Corregimiento]],Hoja3!$A$2:$D$676,4,0)</f>
        <v>130102</v>
      </c>
      <c r="E640">
        <v>13</v>
      </c>
    </row>
    <row r="641" spans="1:5" x14ac:dyDescent="0.2">
      <c r="A641" s="22">
        <v>44017</v>
      </c>
      <c r="B641">
        <v>44017</v>
      </c>
      <c r="C641" t="s">
        <v>778</v>
      </c>
      <c r="D641" s="24">
        <f>VLOOKUP(Pag_Inicio_Corr_mas_casos[[#This Row],[Corregimiento]],Hoja3!$A$2:$D$676,4,0)</f>
        <v>80809</v>
      </c>
      <c r="E641">
        <v>13</v>
      </c>
    </row>
    <row r="642" spans="1:5" x14ac:dyDescent="0.2">
      <c r="A642" s="22">
        <v>44017</v>
      </c>
      <c r="B642">
        <v>44017</v>
      </c>
      <c r="C642" t="s">
        <v>757</v>
      </c>
      <c r="D642" s="24">
        <f>VLOOKUP(Pag_Inicio_Corr_mas_casos[[#This Row],[Corregimiento]],Hoja3!$A$2:$D$676,4,0)</f>
        <v>130108</v>
      </c>
      <c r="E642">
        <v>12</v>
      </c>
    </row>
    <row r="643" spans="1:5" x14ac:dyDescent="0.2">
      <c r="A643" s="22">
        <v>44017</v>
      </c>
      <c r="B643">
        <v>44017</v>
      </c>
      <c r="C643" t="s">
        <v>740</v>
      </c>
      <c r="D643" s="24">
        <f>VLOOKUP(Pag_Inicio_Corr_mas_casos[[#This Row],[Corregimiento]],Hoja3!$A$2:$D$676,4,0)</f>
        <v>80802</v>
      </c>
      <c r="E643">
        <v>12</v>
      </c>
    </row>
    <row r="644" spans="1:5" x14ac:dyDescent="0.2">
      <c r="A644" s="22">
        <v>44017</v>
      </c>
      <c r="B644">
        <v>44017</v>
      </c>
      <c r="C644" t="s">
        <v>748</v>
      </c>
      <c r="D644" s="24">
        <f>VLOOKUP(Pag_Inicio_Corr_mas_casos[[#This Row],[Corregimiento]],Hoja3!$A$2:$D$676,4,0)</f>
        <v>80823</v>
      </c>
      <c r="E644">
        <v>12</v>
      </c>
    </row>
    <row r="645" spans="1:5" x14ac:dyDescent="0.2">
      <c r="A645" s="22">
        <v>44017</v>
      </c>
      <c r="B645">
        <v>44017</v>
      </c>
      <c r="C645" t="s">
        <v>819</v>
      </c>
      <c r="D645" s="24">
        <f>VLOOKUP(Pag_Inicio_Corr_mas_casos[[#This Row],[Corregimiento]],Hoja3!$A$2:$D$676,4,0)</f>
        <v>30101</v>
      </c>
      <c r="E645">
        <v>11</v>
      </c>
    </row>
    <row r="646" spans="1:5" x14ac:dyDescent="0.2">
      <c r="A646" s="22">
        <v>44017</v>
      </c>
      <c r="B646">
        <v>44017</v>
      </c>
      <c r="C646" t="s">
        <v>773</v>
      </c>
      <c r="D646" s="24">
        <f>VLOOKUP(Pag_Inicio_Corr_mas_casos[[#This Row],[Corregimiento]],Hoja3!$A$2:$D$676,4,0)</f>
        <v>80826</v>
      </c>
      <c r="E646">
        <v>11</v>
      </c>
    </row>
    <row r="647" spans="1:5" x14ac:dyDescent="0.2">
      <c r="A647" s="22">
        <v>44017</v>
      </c>
      <c r="B647">
        <v>44017</v>
      </c>
      <c r="C647" t="s">
        <v>781</v>
      </c>
      <c r="D647" s="24">
        <f>VLOOKUP(Pag_Inicio_Corr_mas_casos[[#This Row],[Corregimiento]],Hoja3!$A$2:$D$676,4,0)</f>
        <v>130717</v>
      </c>
      <c r="E647">
        <v>11</v>
      </c>
    </row>
    <row r="648" spans="1:5" x14ac:dyDescent="0.2">
      <c r="A648" s="22">
        <v>44017</v>
      </c>
      <c r="B648">
        <v>44017</v>
      </c>
      <c r="C648" t="s">
        <v>789</v>
      </c>
      <c r="D648" s="24">
        <f>VLOOKUP(Pag_Inicio_Corr_mas_casos[[#This Row],[Corregimiento]],Hoja3!$A$2:$D$676,4,0)</f>
        <v>80814</v>
      </c>
      <c r="E648">
        <v>10</v>
      </c>
    </row>
    <row r="649" spans="1:5" x14ac:dyDescent="0.2">
      <c r="A649" s="22">
        <v>44017</v>
      </c>
      <c r="B649">
        <v>44017</v>
      </c>
      <c r="C649" t="s">
        <v>786</v>
      </c>
      <c r="D649" s="24">
        <f>VLOOKUP(Pag_Inicio_Corr_mas_casos[[#This Row],[Corregimiento]],Hoja3!$A$2:$D$676,4,0)</f>
        <v>80804</v>
      </c>
      <c r="E649">
        <v>10</v>
      </c>
    </row>
    <row r="650" spans="1:5" x14ac:dyDescent="0.2">
      <c r="A650" s="22">
        <v>44017</v>
      </c>
      <c r="B650">
        <v>44017</v>
      </c>
      <c r="C650" t="s">
        <v>815</v>
      </c>
      <c r="D650" s="24">
        <f>VLOOKUP(Pag_Inicio_Corr_mas_casos[[#This Row],[Corregimiento]],Hoja3!$A$2:$D$676,4,0)</f>
        <v>120301</v>
      </c>
      <c r="E650">
        <v>10</v>
      </c>
    </row>
    <row r="651" spans="1:5" x14ac:dyDescent="0.2">
      <c r="A651" s="22">
        <v>44018</v>
      </c>
      <c r="B651">
        <v>44018</v>
      </c>
      <c r="C651" t="s">
        <v>761</v>
      </c>
      <c r="D651" s="24">
        <f>VLOOKUP(Pag_Inicio_Corr_mas_casos[[#This Row],[Corregimiento]],Hoja3!$A$2:$D$676,4,0)</f>
        <v>10201</v>
      </c>
      <c r="E651">
        <v>52</v>
      </c>
    </row>
    <row r="652" spans="1:5" x14ac:dyDescent="0.2">
      <c r="A652" s="22">
        <v>44018</v>
      </c>
      <c r="B652">
        <v>44018</v>
      </c>
      <c r="C652" t="s">
        <v>750</v>
      </c>
      <c r="D652" s="24">
        <f>VLOOKUP(Pag_Inicio_Corr_mas_casos[[#This Row],[Corregimiento]],Hoja3!$A$2:$D$676,4,0)</f>
        <v>80819</v>
      </c>
      <c r="E652">
        <v>49</v>
      </c>
    </row>
    <row r="653" spans="1:5" x14ac:dyDescent="0.2">
      <c r="A653" s="22">
        <v>44018</v>
      </c>
      <c r="B653">
        <v>44018</v>
      </c>
      <c r="C653" t="s">
        <v>742</v>
      </c>
      <c r="D653" s="24">
        <f>VLOOKUP(Pag_Inicio_Corr_mas_casos[[#This Row],[Corregimiento]],Hoja3!$A$2:$D$676,4,0)</f>
        <v>80821</v>
      </c>
      <c r="E653">
        <v>39</v>
      </c>
    </row>
    <row r="654" spans="1:5" x14ac:dyDescent="0.2">
      <c r="A654" s="22">
        <v>44018</v>
      </c>
      <c r="B654">
        <v>44018</v>
      </c>
      <c r="C654" t="s">
        <v>737</v>
      </c>
      <c r="D654" s="24">
        <f>VLOOKUP(Pag_Inicio_Corr_mas_casos[[#This Row],[Corregimiento]],Hoja3!$A$2:$D$676,4,0)</f>
        <v>130101</v>
      </c>
      <c r="E654">
        <v>39</v>
      </c>
    </row>
    <row r="655" spans="1:5" x14ac:dyDescent="0.2">
      <c r="A655" s="22">
        <v>44018</v>
      </c>
      <c r="B655">
        <v>44018</v>
      </c>
      <c r="C655" t="s">
        <v>765</v>
      </c>
      <c r="D655" s="24">
        <f>VLOOKUP(Pag_Inicio_Corr_mas_casos[[#This Row],[Corregimiento]],Hoja3!$A$2:$D$676,4,0)</f>
        <v>80501</v>
      </c>
      <c r="E655">
        <v>39</v>
      </c>
    </row>
    <row r="656" spans="1:5" x14ac:dyDescent="0.2">
      <c r="A656" s="22">
        <v>44018</v>
      </c>
      <c r="B656">
        <v>44018</v>
      </c>
      <c r="C656" t="s">
        <v>747</v>
      </c>
      <c r="D656" s="24">
        <f>VLOOKUP(Pag_Inicio_Corr_mas_casos[[#This Row],[Corregimiento]],Hoja3!$A$2:$D$676,4,0)</f>
        <v>80822</v>
      </c>
      <c r="E656">
        <v>37</v>
      </c>
    </row>
    <row r="657" spans="1:5" x14ac:dyDescent="0.2">
      <c r="A657" s="22">
        <v>44018</v>
      </c>
      <c r="B657">
        <v>44018</v>
      </c>
      <c r="C657" t="s">
        <v>739</v>
      </c>
      <c r="D657" s="24">
        <f>VLOOKUP(Pag_Inicio_Corr_mas_casos[[#This Row],[Corregimiento]],Hoja3!$A$2:$D$676,4,0)</f>
        <v>130106</v>
      </c>
      <c r="E657">
        <v>33</v>
      </c>
    </row>
    <row r="658" spans="1:5" x14ac:dyDescent="0.2">
      <c r="A658" s="22">
        <v>44018</v>
      </c>
      <c r="B658">
        <v>44018</v>
      </c>
      <c r="C658" t="s">
        <v>738</v>
      </c>
      <c r="D658" s="24">
        <f>VLOOKUP(Pag_Inicio_Corr_mas_casos[[#This Row],[Corregimiento]],Hoja3!$A$2:$D$676,4,0)</f>
        <v>81002</v>
      </c>
      <c r="E658">
        <v>31</v>
      </c>
    </row>
    <row r="659" spans="1:5" x14ac:dyDescent="0.2">
      <c r="A659" s="22">
        <v>44018</v>
      </c>
      <c r="B659">
        <v>44018</v>
      </c>
      <c r="C659" t="s">
        <v>748</v>
      </c>
      <c r="D659" s="24">
        <f>VLOOKUP(Pag_Inicio_Corr_mas_casos[[#This Row],[Corregimiento]],Hoja3!$A$2:$D$676,4,0)</f>
        <v>80823</v>
      </c>
      <c r="E659">
        <v>28</v>
      </c>
    </row>
    <row r="660" spans="1:5" x14ac:dyDescent="0.2">
      <c r="A660" s="22">
        <v>44018</v>
      </c>
      <c r="B660">
        <v>44018</v>
      </c>
      <c r="C660" t="s">
        <v>759</v>
      </c>
      <c r="D660" s="24">
        <f>VLOOKUP(Pag_Inicio_Corr_mas_casos[[#This Row],[Corregimiento]],Hoja3!$A$2:$D$676,4,0)</f>
        <v>30107</v>
      </c>
      <c r="E660">
        <v>25</v>
      </c>
    </row>
    <row r="661" spans="1:5" x14ac:dyDescent="0.2">
      <c r="A661" s="22">
        <v>44018</v>
      </c>
      <c r="B661">
        <v>44018</v>
      </c>
      <c r="C661" t="s">
        <v>746</v>
      </c>
      <c r="D661" s="24">
        <f>VLOOKUP(Pag_Inicio_Corr_mas_casos[[#This Row],[Corregimiento]],Hoja3!$A$2:$D$676,4,0)</f>
        <v>80817</v>
      </c>
      <c r="E661">
        <v>36</v>
      </c>
    </row>
    <row r="662" spans="1:5" x14ac:dyDescent="0.2">
      <c r="A662" s="22">
        <v>44018</v>
      </c>
      <c r="B662">
        <v>44018</v>
      </c>
      <c r="C662" t="s">
        <v>749</v>
      </c>
      <c r="D662" s="24">
        <f>VLOOKUP(Pag_Inicio_Corr_mas_casos[[#This Row],[Corregimiento]],Hoja3!$A$2:$D$676,4,0)</f>
        <v>81001</v>
      </c>
      <c r="E662">
        <v>23</v>
      </c>
    </row>
    <row r="663" spans="1:5" x14ac:dyDescent="0.2">
      <c r="A663" s="22">
        <v>44018</v>
      </c>
      <c r="B663">
        <v>44018</v>
      </c>
      <c r="C663" t="s">
        <v>753</v>
      </c>
      <c r="D663" s="24">
        <f>VLOOKUP(Pag_Inicio_Corr_mas_casos[[#This Row],[Corregimiento]],Hoja3!$A$2:$D$676,4,0)</f>
        <v>80812</v>
      </c>
      <c r="E663">
        <v>23</v>
      </c>
    </row>
    <row r="664" spans="1:5" x14ac:dyDescent="0.2">
      <c r="A664" s="22">
        <v>44018</v>
      </c>
      <c r="B664">
        <v>44018</v>
      </c>
      <c r="C664" t="s">
        <v>791</v>
      </c>
      <c r="D664" s="24">
        <f>VLOOKUP(Pag_Inicio_Corr_mas_casos[[#This Row],[Corregimiento]],Hoja3!$A$2:$D$676,4,0)</f>
        <v>30111</v>
      </c>
      <c r="E664">
        <v>23</v>
      </c>
    </row>
    <row r="665" spans="1:5" x14ac:dyDescent="0.2">
      <c r="A665" s="22">
        <v>44018</v>
      </c>
      <c r="B665">
        <v>44018</v>
      </c>
      <c r="C665" t="s">
        <v>745</v>
      </c>
      <c r="D665" s="24">
        <f>VLOOKUP(Pag_Inicio_Corr_mas_casos[[#This Row],[Corregimiento]],Hoja3!$A$2:$D$676,4,0)</f>
        <v>80816</v>
      </c>
      <c r="E665">
        <v>22</v>
      </c>
    </row>
    <row r="666" spans="1:5" x14ac:dyDescent="0.2">
      <c r="A666" s="22">
        <v>44018</v>
      </c>
      <c r="B666">
        <v>44018</v>
      </c>
      <c r="C666" t="s">
        <v>743</v>
      </c>
      <c r="D666" s="24">
        <f>VLOOKUP(Pag_Inicio_Corr_mas_casos[[#This Row],[Corregimiento]],Hoja3!$A$2:$D$676,4,0)</f>
        <v>81007</v>
      </c>
      <c r="E666">
        <v>21</v>
      </c>
    </row>
    <row r="667" spans="1:5" x14ac:dyDescent="0.2">
      <c r="A667" s="22">
        <v>44018</v>
      </c>
      <c r="B667">
        <v>44018</v>
      </c>
      <c r="C667" t="s">
        <v>744</v>
      </c>
      <c r="D667" s="24">
        <f>VLOOKUP(Pag_Inicio_Corr_mas_casos[[#This Row],[Corregimiento]],Hoja3!$A$2:$D$676,4,0)</f>
        <v>81008</v>
      </c>
      <c r="E667">
        <v>21</v>
      </c>
    </row>
    <row r="668" spans="1:5" x14ac:dyDescent="0.2">
      <c r="A668" s="22">
        <v>44018</v>
      </c>
      <c r="B668">
        <v>44018</v>
      </c>
      <c r="C668" t="s">
        <v>763</v>
      </c>
      <c r="D668" s="24">
        <f>VLOOKUP(Pag_Inicio_Corr_mas_casos[[#This Row],[Corregimiento]],Hoja3!$A$2:$D$676,4,0)</f>
        <v>80813</v>
      </c>
      <c r="E668">
        <v>21</v>
      </c>
    </row>
    <row r="669" spans="1:5" x14ac:dyDescent="0.2">
      <c r="A669" s="22">
        <v>44018</v>
      </c>
      <c r="B669">
        <v>44018</v>
      </c>
      <c r="C669" t="s">
        <v>772</v>
      </c>
      <c r="D669" s="24">
        <f>VLOOKUP(Pag_Inicio_Corr_mas_casos[[#This Row],[Corregimiento]],Hoja3!$A$2:$D$676,4,0)</f>
        <v>130708</v>
      </c>
      <c r="E669">
        <v>20</v>
      </c>
    </row>
    <row r="670" spans="1:5" x14ac:dyDescent="0.2">
      <c r="A670" s="22">
        <v>44018</v>
      </c>
      <c r="B670">
        <v>44018</v>
      </c>
      <c r="C670" t="s">
        <v>768</v>
      </c>
      <c r="D670" s="24">
        <f>VLOOKUP(Pag_Inicio_Corr_mas_casos[[#This Row],[Corregimiento]],Hoja3!$A$2:$D$676,4,0)</f>
        <v>80815</v>
      </c>
      <c r="E670">
        <v>19</v>
      </c>
    </row>
    <row r="671" spans="1:5" x14ac:dyDescent="0.2">
      <c r="A671" s="22">
        <v>44018</v>
      </c>
      <c r="B671">
        <v>44018</v>
      </c>
      <c r="C671" t="s">
        <v>780</v>
      </c>
      <c r="D671" s="24">
        <f>VLOOKUP(Pag_Inicio_Corr_mas_casos[[#This Row],[Corregimiento]],Hoja3!$A$2:$D$676,4,0)</f>
        <v>80805</v>
      </c>
      <c r="E671">
        <v>19</v>
      </c>
    </row>
    <row r="672" spans="1:5" x14ac:dyDescent="0.2">
      <c r="A672" s="22">
        <v>44018</v>
      </c>
      <c r="B672">
        <v>44018</v>
      </c>
      <c r="C672" t="s">
        <v>752</v>
      </c>
      <c r="D672" s="24">
        <f>VLOOKUP(Pag_Inicio_Corr_mas_casos[[#This Row],[Corregimiento]],Hoja3!$A$2:$D$676,4,0)</f>
        <v>81006</v>
      </c>
      <c r="E672">
        <v>18</v>
      </c>
    </row>
    <row r="673" spans="1:5" x14ac:dyDescent="0.2">
      <c r="A673" s="22">
        <v>44018</v>
      </c>
      <c r="B673">
        <v>44018</v>
      </c>
      <c r="C673" t="s">
        <v>767</v>
      </c>
      <c r="D673" s="24">
        <f>VLOOKUP(Pag_Inicio_Corr_mas_casos[[#This Row],[Corregimiento]],Hoja3!$A$2:$D$676,4,0)</f>
        <v>80820</v>
      </c>
      <c r="E673">
        <v>17</v>
      </c>
    </row>
    <row r="674" spans="1:5" x14ac:dyDescent="0.2">
      <c r="A674" s="22">
        <v>44018</v>
      </c>
      <c r="B674">
        <v>44018</v>
      </c>
      <c r="C674" t="s">
        <v>754</v>
      </c>
      <c r="D674" s="24">
        <f>VLOOKUP(Pag_Inicio_Corr_mas_casos[[#This Row],[Corregimiento]],Hoja3!$A$2:$D$676,4,0)</f>
        <v>130702</v>
      </c>
      <c r="E674">
        <v>16</v>
      </c>
    </row>
    <row r="675" spans="1:5" x14ac:dyDescent="0.2">
      <c r="A675" s="22">
        <v>44018</v>
      </c>
      <c r="B675">
        <v>44018</v>
      </c>
      <c r="C675" t="s">
        <v>755</v>
      </c>
      <c r="D675" s="24">
        <f>VLOOKUP(Pag_Inicio_Corr_mas_casos[[#This Row],[Corregimiento]],Hoja3!$A$2:$D$676,4,0)</f>
        <v>40601</v>
      </c>
      <c r="E675">
        <v>16</v>
      </c>
    </row>
    <row r="676" spans="1:5" x14ac:dyDescent="0.2">
      <c r="A676" s="22">
        <v>44018</v>
      </c>
      <c r="B676">
        <v>44018</v>
      </c>
      <c r="C676" t="s">
        <v>740</v>
      </c>
      <c r="D676" s="24">
        <f>VLOOKUP(Pag_Inicio_Corr_mas_casos[[#This Row],[Corregimiento]],Hoja3!$A$2:$D$676,4,0)</f>
        <v>80802</v>
      </c>
      <c r="E676">
        <v>16</v>
      </c>
    </row>
    <row r="677" spans="1:5" x14ac:dyDescent="0.2">
      <c r="A677" s="22">
        <v>44018</v>
      </c>
      <c r="B677">
        <v>44018</v>
      </c>
      <c r="C677" t="s">
        <v>729</v>
      </c>
      <c r="D677" s="24">
        <f>VLOOKUP(Pag_Inicio_Corr_mas_casos[[#This Row],[Corregimiento]],Hoja3!$A$2:$D$676,4,0)</f>
        <v>130709</v>
      </c>
      <c r="E677">
        <v>16</v>
      </c>
    </row>
    <row r="678" spans="1:5" x14ac:dyDescent="0.2">
      <c r="A678" s="22">
        <v>44018</v>
      </c>
      <c r="B678">
        <v>44018</v>
      </c>
      <c r="C678" t="s">
        <v>741</v>
      </c>
      <c r="D678" s="24">
        <f>VLOOKUP(Pag_Inicio_Corr_mas_casos[[#This Row],[Corregimiento]],Hoja3!$A$2:$D$676,4,0)</f>
        <v>130102</v>
      </c>
      <c r="E678">
        <v>16</v>
      </c>
    </row>
    <row r="679" spans="1:5" x14ac:dyDescent="0.2">
      <c r="A679" s="22">
        <v>44018</v>
      </c>
      <c r="B679">
        <v>44018</v>
      </c>
      <c r="C679" t="s">
        <v>760</v>
      </c>
      <c r="D679" s="24">
        <f>VLOOKUP(Pag_Inicio_Corr_mas_casos[[#This Row],[Corregimiento]],Hoja3!$A$2:$D$676,4,0)</f>
        <v>30113</v>
      </c>
      <c r="E679">
        <v>16</v>
      </c>
    </row>
    <row r="680" spans="1:5" x14ac:dyDescent="0.2">
      <c r="A680" s="22">
        <v>44018</v>
      </c>
      <c r="B680">
        <v>44018</v>
      </c>
      <c r="C680" t="s">
        <v>751</v>
      </c>
      <c r="D680" s="24">
        <f>VLOOKUP(Pag_Inicio_Corr_mas_casos[[#This Row],[Corregimiento]],Hoja3!$A$2:$D$676,4,0)</f>
        <v>130107</v>
      </c>
      <c r="E680">
        <v>15</v>
      </c>
    </row>
    <row r="681" spans="1:5" x14ac:dyDescent="0.2">
      <c r="A681" s="22">
        <v>44018</v>
      </c>
      <c r="B681">
        <v>44018</v>
      </c>
      <c r="C681" t="s">
        <v>799</v>
      </c>
      <c r="D681" s="24">
        <f>VLOOKUP(Pag_Inicio_Corr_mas_casos[[#This Row],[Corregimiento]],Hoja3!$A$2:$D$676,4,0)</f>
        <v>81005</v>
      </c>
      <c r="E681">
        <v>15</v>
      </c>
    </row>
    <row r="682" spans="1:5" x14ac:dyDescent="0.2">
      <c r="A682" s="22">
        <v>44018</v>
      </c>
      <c r="B682">
        <v>44018</v>
      </c>
      <c r="C682" t="s">
        <v>779</v>
      </c>
      <c r="D682" s="24">
        <f>VLOOKUP(Pag_Inicio_Corr_mas_casos[[#This Row],[Corregimiento]],Hoja3!$A$2:$D$676,4,0)</f>
        <v>40201</v>
      </c>
      <c r="E682">
        <v>13</v>
      </c>
    </row>
    <row r="683" spans="1:5" x14ac:dyDescent="0.2">
      <c r="A683" s="22">
        <v>44018</v>
      </c>
      <c r="B683">
        <v>44018</v>
      </c>
      <c r="C683" t="s">
        <v>820</v>
      </c>
      <c r="D683" s="24">
        <f>VLOOKUP(Pag_Inicio_Corr_mas_casos[[#This Row],[Corregimiento]],Hoja3!$A$2:$D$676,4,0)</f>
        <v>30103</v>
      </c>
      <c r="E683">
        <v>13</v>
      </c>
    </row>
    <row r="684" spans="1:5" x14ac:dyDescent="0.2">
      <c r="A684" s="22">
        <v>44018</v>
      </c>
      <c r="B684">
        <v>44018</v>
      </c>
      <c r="C684" t="s">
        <v>773</v>
      </c>
      <c r="D684" s="24">
        <f>VLOOKUP(Pag_Inicio_Corr_mas_casos[[#This Row],[Corregimiento]],Hoja3!$A$2:$D$676,4,0)</f>
        <v>80826</v>
      </c>
      <c r="E684">
        <v>13</v>
      </c>
    </row>
    <row r="685" spans="1:5" x14ac:dyDescent="0.2">
      <c r="A685" s="22">
        <v>44018</v>
      </c>
      <c r="B685">
        <v>44018</v>
      </c>
      <c r="C685" t="s">
        <v>782</v>
      </c>
      <c r="D685" s="24">
        <f>VLOOKUP(Pag_Inicio_Corr_mas_casos[[#This Row],[Corregimiento]],Hoja3!$A$2:$D$676,4,0)</f>
        <v>81003</v>
      </c>
      <c r="E685">
        <v>13</v>
      </c>
    </row>
    <row r="686" spans="1:5" x14ac:dyDescent="0.2">
      <c r="A686" s="22">
        <v>44018</v>
      </c>
      <c r="B686">
        <v>44018</v>
      </c>
      <c r="C686" t="s">
        <v>758</v>
      </c>
      <c r="D686" s="24">
        <f>VLOOKUP(Pag_Inicio_Corr_mas_casos[[#This Row],[Corregimiento]],Hoja3!$A$2:$D$676,4,0)</f>
        <v>80810</v>
      </c>
      <c r="E686">
        <v>12</v>
      </c>
    </row>
    <row r="687" spans="1:5" x14ac:dyDescent="0.2">
      <c r="A687" s="22">
        <v>44018</v>
      </c>
      <c r="B687">
        <v>44018</v>
      </c>
      <c r="C687" t="s">
        <v>781</v>
      </c>
      <c r="D687" s="24">
        <f>VLOOKUP(Pag_Inicio_Corr_mas_casos[[#This Row],[Corregimiento]],Hoja3!$A$2:$D$676,4,0)</f>
        <v>130717</v>
      </c>
      <c r="E687">
        <v>12</v>
      </c>
    </row>
    <row r="688" spans="1:5" x14ac:dyDescent="0.2">
      <c r="A688" s="22">
        <v>44018</v>
      </c>
      <c r="B688">
        <v>44018</v>
      </c>
      <c r="C688" t="s">
        <v>800</v>
      </c>
      <c r="D688" s="24">
        <f>VLOOKUP(Pag_Inicio_Corr_mas_casos[[#This Row],[Corregimiento]],Hoja3!$A$2:$D$676,4,0)</f>
        <v>130716</v>
      </c>
      <c r="E688">
        <v>11</v>
      </c>
    </row>
    <row r="689" spans="1:5" x14ac:dyDescent="0.2">
      <c r="A689" s="22">
        <v>44018</v>
      </c>
      <c r="B689">
        <v>44018</v>
      </c>
      <c r="C689" t="s">
        <v>793</v>
      </c>
      <c r="D689" s="24">
        <f>VLOOKUP(Pag_Inicio_Corr_mas_casos[[#This Row],[Corregimiento]],Hoja3!$A$2:$D$676,4,0)</f>
        <v>91001</v>
      </c>
      <c r="E689">
        <v>11</v>
      </c>
    </row>
    <row r="690" spans="1:5" x14ac:dyDescent="0.2">
      <c r="A690" s="22">
        <v>44018</v>
      </c>
      <c r="B690">
        <v>44018</v>
      </c>
      <c r="C690" t="s">
        <v>784</v>
      </c>
      <c r="D690" s="24">
        <f>VLOOKUP(Pag_Inicio_Corr_mas_casos[[#This Row],[Corregimiento]],Hoja3!$A$2:$D$676,4,0)</f>
        <v>30104</v>
      </c>
      <c r="E690">
        <v>10</v>
      </c>
    </row>
    <row r="691" spans="1:5" x14ac:dyDescent="0.2">
      <c r="A691" s="22">
        <v>44018</v>
      </c>
      <c r="B691">
        <v>44018</v>
      </c>
      <c r="C691" t="s">
        <v>757</v>
      </c>
      <c r="D691" s="24">
        <f>VLOOKUP(Pag_Inicio_Corr_mas_casos[[#This Row],[Corregimiento]],Hoja3!$A$2:$D$676,4,0)</f>
        <v>130108</v>
      </c>
      <c r="E691">
        <v>10</v>
      </c>
    </row>
    <row r="692" spans="1:5" x14ac:dyDescent="0.2">
      <c r="A692" s="22">
        <v>44018</v>
      </c>
      <c r="B692">
        <v>44018</v>
      </c>
      <c r="C692" t="s">
        <v>770</v>
      </c>
      <c r="D692" s="24">
        <f>VLOOKUP(Pag_Inicio_Corr_mas_casos[[#This Row],[Corregimiento]],Hoja3!$A$2:$D$676,4,0)</f>
        <v>80811</v>
      </c>
      <c r="E692">
        <v>10</v>
      </c>
    </row>
    <row r="693" spans="1:5" x14ac:dyDescent="0.2">
      <c r="A693" s="22">
        <v>44018</v>
      </c>
      <c r="B693">
        <v>44018</v>
      </c>
      <c r="C693" t="s">
        <v>778</v>
      </c>
      <c r="D693" s="24">
        <f>VLOOKUP(Pag_Inicio_Corr_mas_casos[[#This Row],[Corregimiento]],Hoja3!$A$2:$D$676,4,0)</f>
        <v>80809</v>
      </c>
      <c r="E693">
        <v>10</v>
      </c>
    </row>
    <row r="694" spans="1:5" x14ac:dyDescent="0.2">
      <c r="A694" s="22">
        <v>44019</v>
      </c>
      <c r="B694">
        <v>44019</v>
      </c>
      <c r="C694" t="s">
        <v>737</v>
      </c>
      <c r="D694" s="24">
        <f>VLOOKUP(Pag_Inicio_Corr_mas_casos[[#This Row],[Corregimiento]],Hoja3!$A$2:$D$676,4,0)</f>
        <v>130101</v>
      </c>
      <c r="E694">
        <v>53</v>
      </c>
    </row>
    <row r="695" spans="1:5" x14ac:dyDescent="0.2">
      <c r="A695" s="22">
        <v>44019</v>
      </c>
      <c r="B695">
        <v>44019</v>
      </c>
      <c r="C695" t="s">
        <v>750</v>
      </c>
      <c r="D695" s="24">
        <f>VLOOKUP(Pag_Inicio_Corr_mas_casos[[#This Row],[Corregimiento]],Hoja3!$A$2:$D$676,4,0)</f>
        <v>80819</v>
      </c>
      <c r="E695">
        <v>52</v>
      </c>
    </row>
    <row r="696" spans="1:5" x14ac:dyDescent="0.2">
      <c r="A696" s="22">
        <v>44019</v>
      </c>
      <c r="B696">
        <v>44019</v>
      </c>
      <c r="C696" t="s">
        <v>763</v>
      </c>
      <c r="D696" s="24">
        <f>VLOOKUP(Pag_Inicio_Corr_mas_casos[[#This Row],[Corregimiento]],Hoja3!$A$2:$D$676,4,0)</f>
        <v>80813</v>
      </c>
      <c r="E696">
        <v>44</v>
      </c>
    </row>
    <row r="697" spans="1:5" x14ac:dyDescent="0.2">
      <c r="A697" s="22">
        <v>44019</v>
      </c>
      <c r="B697">
        <v>44019</v>
      </c>
      <c r="C697" t="s">
        <v>773</v>
      </c>
      <c r="D697" s="24">
        <f>VLOOKUP(Pag_Inicio_Corr_mas_casos[[#This Row],[Corregimiento]],Hoja3!$A$2:$D$676,4,0)</f>
        <v>80826</v>
      </c>
      <c r="E697">
        <v>29</v>
      </c>
    </row>
    <row r="698" spans="1:5" x14ac:dyDescent="0.2">
      <c r="A698" s="22">
        <v>44019</v>
      </c>
      <c r="B698">
        <v>44019</v>
      </c>
      <c r="C698" t="s">
        <v>746</v>
      </c>
      <c r="D698" s="24">
        <f>VLOOKUP(Pag_Inicio_Corr_mas_casos[[#This Row],[Corregimiento]],Hoja3!$A$2:$D$676,4,0)</f>
        <v>80817</v>
      </c>
      <c r="E698">
        <v>29</v>
      </c>
    </row>
    <row r="699" spans="1:5" x14ac:dyDescent="0.2">
      <c r="A699" s="22">
        <v>44019</v>
      </c>
      <c r="B699">
        <v>44019</v>
      </c>
      <c r="C699" t="s">
        <v>753</v>
      </c>
      <c r="D699" s="24">
        <f>VLOOKUP(Pag_Inicio_Corr_mas_casos[[#This Row],[Corregimiento]],Hoja3!$A$2:$D$676,4,0)</f>
        <v>80812</v>
      </c>
      <c r="E699">
        <v>29</v>
      </c>
    </row>
    <row r="700" spans="1:5" x14ac:dyDescent="0.2">
      <c r="A700" s="22">
        <v>44019</v>
      </c>
      <c r="B700">
        <v>44019</v>
      </c>
      <c r="C700" t="s">
        <v>742</v>
      </c>
      <c r="D700" s="24">
        <f>VLOOKUP(Pag_Inicio_Corr_mas_casos[[#This Row],[Corregimiento]],Hoja3!$A$2:$D$676,4,0)</f>
        <v>80821</v>
      </c>
      <c r="E700">
        <v>25</v>
      </c>
    </row>
    <row r="701" spans="1:5" x14ac:dyDescent="0.2">
      <c r="A701" s="22">
        <v>44019</v>
      </c>
      <c r="B701">
        <v>44019</v>
      </c>
      <c r="C701" t="s">
        <v>767</v>
      </c>
      <c r="D701" s="24">
        <f>VLOOKUP(Pag_Inicio_Corr_mas_casos[[#This Row],[Corregimiento]],Hoja3!$A$2:$D$676,4,0)</f>
        <v>80820</v>
      </c>
      <c r="E701">
        <v>24</v>
      </c>
    </row>
    <row r="702" spans="1:5" x14ac:dyDescent="0.2">
      <c r="A702" s="22">
        <v>44019</v>
      </c>
      <c r="B702">
        <v>44019</v>
      </c>
      <c r="C702" t="s">
        <v>758</v>
      </c>
      <c r="D702" s="24">
        <f>VLOOKUP(Pag_Inicio_Corr_mas_casos[[#This Row],[Corregimiento]],Hoja3!$A$2:$D$676,4,0)</f>
        <v>80810</v>
      </c>
      <c r="E702">
        <v>23</v>
      </c>
    </row>
    <row r="703" spans="1:5" x14ac:dyDescent="0.2">
      <c r="A703" s="22">
        <v>44019</v>
      </c>
      <c r="B703">
        <v>44019</v>
      </c>
      <c r="C703" t="s">
        <v>743</v>
      </c>
      <c r="D703" s="24">
        <f>VLOOKUP(Pag_Inicio_Corr_mas_casos[[#This Row],[Corregimiento]],Hoja3!$A$2:$D$676,4,0)</f>
        <v>81007</v>
      </c>
      <c r="E703">
        <v>22</v>
      </c>
    </row>
    <row r="704" spans="1:5" x14ac:dyDescent="0.2">
      <c r="A704" s="22">
        <v>44019</v>
      </c>
      <c r="B704">
        <v>44019</v>
      </c>
      <c r="C704" t="s">
        <v>795</v>
      </c>
      <c r="D704" s="24">
        <f>VLOOKUP(Pag_Inicio_Corr_mas_casos[[#This Row],[Corregimiento]],Hoja3!$A$2:$D$676,4,0)</f>
        <v>99999</v>
      </c>
      <c r="E704">
        <v>22</v>
      </c>
    </row>
    <row r="705" spans="1:5" x14ac:dyDescent="0.2">
      <c r="A705" s="22">
        <v>44019</v>
      </c>
      <c r="B705">
        <v>44019</v>
      </c>
      <c r="C705" t="s">
        <v>791</v>
      </c>
      <c r="D705" s="24">
        <f>VLOOKUP(Pag_Inicio_Corr_mas_casos[[#This Row],[Corregimiento]],Hoja3!$A$2:$D$676,4,0)</f>
        <v>30111</v>
      </c>
      <c r="E705">
        <v>19</v>
      </c>
    </row>
    <row r="706" spans="1:5" x14ac:dyDescent="0.2">
      <c r="A706" s="22">
        <v>44019</v>
      </c>
      <c r="B706">
        <v>44019</v>
      </c>
      <c r="C706" t="s">
        <v>778</v>
      </c>
      <c r="D706" s="24">
        <f>VLOOKUP(Pag_Inicio_Corr_mas_casos[[#This Row],[Corregimiento]],Hoja3!$A$2:$D$676,4,0)</f>
        <v>80809</v>
      </c>
      <c r="E706">
        <v>18</v>
      </c>
    </row>
    <row r="707" spans="1:5" x14ac:dyDescent="0.2">
      <c r="A707" s="22">
        <v>44019</v>
      </c>
      <c r="B707">
        <v>44019</v>
      </c>
      <c r="C707" t="s">
        <v>747</v>
      </c>
      <c r="D707" s="24">
        <f>VLOOKUP(Pag_Inicio_Corr_mas_casos[[#This Row],[Corregimiento]],Hoja3!$A$2:$D$676,4,0)</f>
        <v>80822</v>
      </c>
      <c r="E707">
        <v>17</v>
      </c>
    </row>
    <row r="708" spans="1:5" x14ac:dyDescent="0.2">
      <c r="A708" s="22">
        <v>44019</v>
      </c>
      <c r="B708">
        <v>44019</v>
      </c>
      <c r="C708" t="s">
        <v>749</v>
      </c>
      <c r="D708" s="24">
        <f>VLOOKUP(Pag_Inicio_Corr_mas_casos[[#This Row],[Corregimiento]],Hoja3!$A$2:$D$676,4,0)</f>
        <v>81001</v>
      </c>
      <c r="E708">
        <v>17</v>
      </c>
    </row>
    <row r="709" spans="1:5" x14ac:dyDescent="0.2">
      <c r="A709" s="22">
        <v>44019</v>
      </c>
      <c r="B709">
        <v>44019</v>
      </c>
      <c r="C709" t="s">
        <v>738</v>
      </c>
      <c r="D709" s="24">
        <f>VLOOKUP(Pag_Inicio_Corr_mas_casos[[#This Row],[Corregimiento]],Hoja3!$A$2:$D$676,4,0)</f>
        <v>81002</v>
      </c>
      <c r="E709">
        <v>17</v>
      </c>
    </row>
    <row r="710" spans="1:5" x14ac:dyDescent="0.2">
      <c r="A710" s="22">
        <v>44019</v>
      </c>
      <c r="B710">
        <v>44019</v>
      </c>
      <c r="C710" t="s">
        <v>744</v>
      </c>
      <c r="D710" s="24">
        <f>VLOOKUP(Pag_Inicio_Corr_mas_casos[[#This Row],[Corregimiento]],Hoja3!$A$2:$D$676,4,0)</f>
        <v>81008</v>
      </c>
      <c r="E710">
        <v>17</v>
      </c>
    </row>
    <row r="711" spans="1:5" x14ac:dyDescent="0.2">
      <c r="A711" s="22">
        <v>44019</v>
      </c>
      <c r="B711">
        <v>44019</v>
      </c>
      <c r="C711" t="s">
        <v>745</v>
      </c>
      <c r="D711" s="24">
        <f>VLOOKUP(Pag_Inicio_Corr_mas_casos[[#This Row],[Corregimiento]],Hoja3!$A$2:$D$676,4,0)</f>
        <v>80816</v>
      </c>
      <c r="E711">
        <v>16</v>
      </c>
    </row>
    <row r="712" spans="1:5" x14ac:dyDescent="0.2">
      <c r="A712" s="22">
        <v>44019</v>
      </c>
      <c r="B712">
        <v>44019</v>
      </c>
      <c r="C712" t="s">
        <v>756</v>
      </c>
      <c r="D712" s="24">
        <f>VLOOKUP(Pag_Inicio_Corr_mas_casos[[#This Row],[Corregimiento]],Hoja3!$A$2:$D$676,4,0)</f>
        <v>80806</v>
      </c>
      <c r="E712">
        <v>15</v>
      </c>
    </row>
    <row r="713" spans="1:5" x14ac:dyDescent="0.2">
      <c r="A713" s="22">
        <v>44019</v>
      </c>
      <c r="B713">
        <v>44019</v>
      </c>
      <c r="C713" t="s">
        <v>766</v>
      </c>
      <c r="D713" s="24">
        <f>VLOOKUP(Pag_Inicio_Corr_mas_casos[[#This Row],[Corregimiento]],Hoja3!$A$2:$D$676,4,0)</f>
        <v>80808</v>
      </c>
      <c r="E713">
        <v>14</v>
      </c>
    </row>
    <row r="714" spans="1:5" x14ac:dyDescent="0.2">
      <c r="A714" s="22">
        <v>44019</v>
      </c>
      <c r="B714">
        <v>44019</v>
      </c>
      <c r="C714" t="s">
        <v>751</v>
      </c>
      <c r="D714" s="24">
        <f>VLOOKUP(Pag_Inicio_Corr_mas_casos[[#This Row],[Corregimiento]],Hoja3!$A$2:$D$676,4,0)</f>
        <v>130107</v>
      </c>
      <c r="E714">
        <v>13</v>
      </c>
    </row>
    <row r="715" spans="1:5" x14ac:dyDescent="0.2">
      <c r="A715" s="22">
        <v>44019</v>
      </c>
      <c r="B715">
        <v>44019</v>
      </c>
      <c r="C715" t="s">
        <v>748</v>
      </c>
      <c r="D715" s="24">
        <f>VLOOKUP(Pag_Inicio_Corr_mas_casos[[#This Row],[Corregimiento]],Hoja3!$A$2:$D$676,4,0)</f>
        <v>80823</v>
      </c>
      <c r="E715">
        <v>13</v>
      </c>
    </row>
    <row r="716" spans="1:5" x14ac:dyDescent="0.2">
      <c r="A716" s="22">
        <v>44019</v>
      </c>
      <c r="B716">
        <v>44019</v>
      </c>
      <c r="C716" t="s">
        <v>783</v>
      </c>
      <c r="D716" s="24">
        <f>VLOOKUP(Pag_Inicio_Corr_mas_casos[[#This Row],[Corregimiento]],Hoja3!$A$2:$D$676,4,0)</f>
        <v>81009</v>
      </c>
      <c r="E716">
        <v>13</v>
      </c>
    </row>
    <row r="717" spans="1:5" x14ac:dyDescent="0.2">
      <c r="A717" s="22">
        <v>44019</v>
      </c>
      <c r="B717">
        <v>44019</v>
      </c>
      <c r="C717" t="s">
        <v>784</v>
      </c>
      <c r="D717" s="24">
        <f>VLOOKUP(Pag_Inicio_Corr_mas_casos[[#This Row],[Corregimiento]],Hoja3!$A$2:$D$676,4,0)</f>
        <v>30104</v>
      </c>
      <c r="E717">
        <v>12</v>
      </c>
    </row>
    <row r="718" spans="1:5" x14ac:dyDescent="0.2">
      <c r="A718" s="22">
        <v>44019</v>
      </c>
      <c r="B718">
        <v>44019</v>
      </c>
      <c r="C718" t="s">
        <v>752</v>
      </c>
      <c r="D718" s="24">
        <f>VLOOKUP(Pag_Inicio_Corr_mas_casos[[#This Row],[Corregimiento]],Hoja3!$A$2:$D$676,4,0)</f>
        <v>81006</v>
      </c>
      <c r="E718">
        <v>11</v>
      </c>
    </row>
    <row r="719" spans="1:5" x14ac:dyDescent="0.2">
      <c r="A719" s="22">
        <v>44019</v>
      </c>
      <c r="B719">
        <v>44019</v>
      </c>
      <c r="C719" t="s">
        <v>788</v>
      </c>
      <c r="D719" s="24">
        <f>VLOOKUP(Pag_Inicio_Corr_mas_casos[[#This Row],[Corregimiento]],Hoja3!$A$2:$D$676,4,0)</f>
        <v>80807</v>
      </c>
      <c r="E719">
        <v>11</v>
      </c>
    </row>
    <row r="720" spans="1:5" x14ac:dyDescent="0.2">
      <c r="A720" s="22">
        <v>44019</v>
      </c>
      <c r="B720">
        <v>44019</v>
      </c>
      <c r="C720" t="s">
        <v>759</v>
      </c>
      <c r="D720" s="24">
        <f>VLOOKUP(Pag_Inicio_Corr_mas_casos[[#This Row],[Corregimiento]],Hoja3!$A$2:$D$676,4,0)</f>
        <v>30107</v>
      </c>
      <c r="E720">
        <v>11</v>
      </c>
    </row>
    <row r="721" spans="1:5" x14ac:dyDescent="0.2">
      <c r="A721" s="22">
        <v>44019</v>
      </c>
      <c r="B721">
        <v>44019</v>
      </c>
      <c r="C721" t="s">
        <v>755</v>
      </c>
      <c r="D721" s="24">
        <f>VLOOKUP(Pag_Inicio_Corr_mas_casos[[#This Row],[Corregimiento]],Hoja3!$A$2:$D$676,4,0)</f>
        <v>40601</v>
      </c>
      <c r="E721">
        <v>11</v>
      </c>
    </row>
    <row r="722" spans="1:5" x14ac:dyDescent="0.2">
      <c r="A722" s="22">
        <v>44019</v>
      </c>
      <c r="B722">
        <v>44019</v>
      </c>
      <c r="C722" t="s">
        <v>799</v>
      </c>
      <c r="D722" s="24">
        <f>VLOOKUP(Pag_Inicio_Corr_mas_casos[[#This Row],[Corregimiento]],Hoja3!$A$2:$D$676,4,0)</f>
        <v>81005</v>
      </c>
      <c r="E722">
        <v>11</v>
      </c>
    </row>
    <row r="723" spans="1:5" x14ac:dyDescent="0.2">
      <c r="A723" s="22">
        <v>44019</v>
      </c>
      <c r="B723">
        <v>44019</v>
      </c>
      <c r="C723" t="s">
        <v>739</v>
      </c>
      <c r="D723" s="24">
        <f>VLOOKUP(Pag_Inicio_Corr_mas_casos[[#This Row],[Corregimiento]],Hoja3!$A$2:$D$676,4,0)</f>
        <v>130106</v>
      </c>
      <c r="E723">
        <v>11</v>
      </c>
    </row>
    <row r="724" spans="1:5" x14ac:dyDescent="0.2">
      <c r="A724" s="22">
        <v>44019</v>
      </c>
      <c r="B724">
        <v>44019</v>
      </c>
      <c r="C724" t="s">
        <v>768</v>
      </c>
      <c r="D724" s="24">
        <f>VLOOKUP(Pag_Inicio_Corr_mas_casos[[#This Row],[Corregimiento]],Hoja3!$A$2:$D$676,4,0)</f>
        <v>80815</v>
      </c>
      <c r="E724">
        <v>20</v>
      </c>
    </row>
    <row r="725" spans="1:5" x14ac:dyDescent="0.2">
      <c r="A725" s="22">
        <v>44019</v>
      </c>
      <c r="B725">
        <v>44019</v>
      </c>
      <c r="C725" t="s">
        <v>786</v>
      </c>
      <c r="D725" s="24">
        <f>VLOOKUP(Pag_Inicio_Corr_mas_casos[[#This Row],[Corregimiento]],Hoja3!$A$2:$D$676,4,0)</f>
        <v>80804</v>
      </c>
      <c r="E725">
        <v>10</v>
      </c>
    </row>
    <row r="726" spans="1:5" x14ac:dyDescent="0.2">
      <c r="A726" s="22">
        <v>44019</v>
      </c>
      <c r="B726">
        <v>44019</v>
      </c>
      <c r="C726" t="s">
        <v>757</v>
      </c>
      <c r="D726" s="24">
        <f>VLOOKUP(Pag_Inicio_Corr_mas_casos[[#This Row],[Corregimiento]],Hoja3!$A$2:$D$676,4,0)</f>
        <v>130108</v>
      </c>
      <c r="E726">
        <v>10</v>
      </c>
    </row>
    <row r="727" spans="1:5" x14ac:dyDescent="0.2">
      <c r="A727" s="22">
        <v>44019</v>
      </c>
      <c r="B727">
        <v>44019</v>
      </c>
      <c r="C727" t="s">
        <v>782</v>
      </c>
      <c r="D727" s="24">
        <f>VLOOKUP(Pag_Inicio_Corr_mas_casos[[#This Row],[Corregimiento]],Hoja3!$A$2:$D$676,4,0)</f>
        <v>81003</v>
      </c>
      <c r="E727">
        <v>10</v>
      </c>
    </row>
    <row r="728" spans="1:5" x14ac:dyDescent="0.2">
      <c r="A728" s="22">
        <v>44019</v>
      </c>
      <c r="B728">
        <v>44019</v>
      </c>
      <c r="C728" t="s">
        <v>741</v>
      </c>
      <c r="D728" s="24">
        <f>VLOOKUP(Pag_Inicio_Corr_mas_casos[[#This Row],[Corregimiento]],Hoja3!$A$2:$D$676,4,0)</f>
        <v>130102</v>
      </c>
      <c r="E728">
        <v>10</v>
      </c>
    </row>
    <row r="729" spans="1:5" x14ac:dyDescent="0.2">
      <c r="A729" s="22">
        <v>44020</v>
      </c>
      <c r="B729">
        <v>44020</v>
      </c>
      <c r="C729" t="s">
        <v>761</v>
      </c>
      <c r="D729" s="24">
        <f>VLOOKUP(Pag_Inicio_Corr_mas_casos[[#This Row],[Corregimiento]],Hoja3!$A$2:$D$676,4,0)</f>
        <v>10201</v>
      </c>
      <c r="E729">
        <v>72</v>
      </c>
    </row>
    <row r="730" spans="1:5" x14ac:dyDescent="0.2">
      <c r="A730" s="22">
        <v>44020</v>
      </c>
      <c r="B730">
        <v>44020</v>
      </c>
      <c r="C730" t="s">
        <v>744</v>
      </c>
      <c r="D730" s="24">
        <f>VLOOKUP(Pag_Inicio_Corr_mas_casos[[#This Row],[Corregimiento]],Hoja3!$A$2:$D$676,4,0)</f>
        <v>81008</v>
      </c>
      <c r="E730">
        <v>42</v>
      </c>
    </row>
    <row r="731" spans="1:5" x14ac:dyDescent="0.2">
      <c r="A731" s="22">
        <v>44020</v>
      </c>
      <c r="B731">
        <v>44020</v>
      </c>
      <c r="C731" t="s">
        <v>750</v>
      </c>
      <c r="D731" s="24">
        <f>VLOOKUP(Pag_Inicio_Corr_mas_casos[[#This Row],[Corregimiento]],Hoja3!$A$2:$D$676,4,0)</f>
        <v>80819</v>
      </c>
      <c r="E731">
        <v>35</v>
      </c>
    </row>
    <row r="732" spans="1:5" x14ac:dyDescent="0.2">
      <c r="A732" s="22">
        <v>44020</v>
      </c>
      <c r="B732">
        <v>44020</v>
      </c>
      <c r="C732" t="s">
        <v>737</v>
      </c>
      <c r="D732" s="24">
        <f>VLOOKUP(Pag_Inicio_Corr_mas_casos[[#This Row],[Corregimiento]],Hoja3!$A$2:$D$676,4,0)</f>
        <v>130101</v>
      </c>
      <c r="E732">
        <v>30</v>
      </c>
    </row>
    <row r="733" spans="1:5" x14ac:dyDescent="0.2">
      <c r="A733" s="22">
        <v>44020</v>
      </c>
      <c r="B733">
        <v>44020</v>
      </c>
      <c r="C733" t="s">
        <v>763</v>
      </c>
      <c r="D733" s="24">
        <f>VLOOKUP(Pag_Inicio_Corr_mas_casos[[#This Row],[Corregimiento]],Hoja3!$A$2:$D$676,4,0)</f>
        <v>80813</v>
      </c>
      <c r="E733">
        <v>29</v>
      </c>
    </row>
    <row r="734" spans="1:5" x14ac:dyDescent="0.2">
      <c r="A734" s="22">
        <v>44020</v>
      </c>
      <c r="B734">
        <v>44020</v>
      </c>
      <c r="C734" t="s">
        <v>745</v>
      </c>
      <c r="D734" s="24">
        <f>VLOOKUP(Pag_Inicio_Corr_mas_casos[[#This Row],[Corregimiento]],Hoja3!$A$2:$D$676,4,0)</f>
        <v>80816</v>
      </c>
      <c r="E734">
        <v>25</v>
      </c>
    </row>
    <row r="735" spans="1:5" x14ac:dyDescent="0.2">
      <c r="A735" s="22">
        <v>44020</v>
      </c>
      <c r="B735">
        <v>44020</v>
      </c>
      <c r="C735" t="s">
        <v>742</v>
      </c>
      <c r="D735" s="24">
        <f>VLOOKUP(Pag_Inicio_Corr_mas_casos[[#This Row],[Corregimiento]],Hoja3!$A$2:$D$676,4,0)</f>
        <v>80821</v>
      </c>
      <c r="E735">
        <v>24</v>
      </c>
    </row>
    <row r="736" spans="1:5" x14ac:dyDescent="0.2">
      <c r="A736" s="22">
        <v>44020</v>
      </c>
      <c r="B736">
        <v>44020</v>
      </c>
      <c r="C736" t="s">
        <v>767</v>
      </c>
      <c r="D736" s="24">
        <f>VLOOKUP(Pag_Inicio_Corr_mas_casos[[#This Row],[Corregimiento]],Hoja3!$A$2:$D$676,4,0)</f>
        <v>80820</v>
      </c>
      <c r="E736">
        <v>24</v>
      </c>
    </row>
    <row r="737" spans="1:5" x14ac:dyDescent="0.2">
      <c r="A737" s="22">
        <v>44020</v>
      </c>
      <c r="B737">
        <v>44020</v>
      </c>
      <c r="C737" t="s">
        <v>753</v>
      </c>
      <c r="D737" s="24">
        <f>VLOOKUP(Pag_Inicio_Corr_mas_casos[[#This Row],[Corregimiento]],Hoja3!$A$2:$D$676,4,0)</f>
        <v>80812</v>
      </c>
      <c r="E737">
        <v>23</v>
      </c>
    </row>
    <row r="738" spans="1:5" x14ac:dyDescent="0.2">
      <c r="A738" s="22">
        <v>44020</v>
      </c>
      <c r="B738">
        <v>44020</v>
      </c>
      <c r="C738" t="s">
        <v>809</v>
      </c>
      <c r="D738" s="24">
        <f>VLOOKUP(Pag_Inicio_Corr_mas_casos[[#This Row],[Corregimiento]],Hoja3!$A$2:$D$676,4,0)</f>
        <v>10401</v>
      </c>
      <c r="E738">
        <v>21</v>
      </c>
    </row>
    <row r="739" spans="1:5" x14ac:dyDescent="0.2">
      <c r="A739" s="22">
        <v>44020</v>
      </c>
      <c r="B739">
        <v>44020</v>
      </c>
      <c r="C739" t="s">
        <v>740</v>
      </c>
      <c r="D739" s="24">
        <f>VLOOKUP(Pag_Inicio_Corr_mas_casos[[#This Row],[Corregimiento]],Hoja3!$A$2:$D$676,4,0)</f>
        <v>80802</v>
      </c>
      <c r="E739">
        <v>21</v>
      </c>
    </row>
    <row r="740" spans="1:5" x14ac:dyDescent="0.2">
      <c r="A740" s="22">
        <v>44020</v>
      </c>
      <c r="B740">
        <v>44020</v>
      </c>
      <c r="C740" t="s">
        <v>739</v>
      </c>
      <c r="D740" s="24">
        <f>VLOOKUP(Pag_Inicio_Corr_mas_casos[[#This Row],[Corregimiento]],Hoja3!$A$2:$D$676,4,0)</f>
        <v>130106</v>
      </c>
      <c r="E740">
        <v>21</v>
      </c>
    </row>
    <row r="741" spans="1:5" x14ac:dyDescent="0.2">
      <c r="A741" s="22">
        <v>44020</v>
      </c>
      <c r="B741">
        <v>44020</v>
      </c>
      <c r="C741" t="s">
        <v>746</v>
      </c>
      <c r="D741" s="24">
        <f>VLOOKUP(Pag_Inicio_Corr_mas_casos[[#This Row],[Corregimiento]],Hoja3!$A$2:$D$676,4,0)</f>
        <v>80817</v>
      </c>
      <c r="E741">
        <v>20</v>
      </c>
    </row>
    <row r="742" spans="1:5" x14ac:dyDescent="0.2">
      <c r="A742" s="22">
        <v>44020</v>
      </c>
      <c r="B742">
        <v>44020</v>
      </c>
      <c r="C742" t="s">
        <v>738</v>
      </c>
      <c r="D742" s="24">
        <f>VLOOKUP(Pag_Inicio_Corr_mas_casos[[#This Row],[Corregimiento]],Hoja3!$A$2:$D$676,4,0)</f>
        <v>81002</v>
      </c>
      <c r="E742">
        <v>19</v>
      </c>
    </row>
    <row r="743" spans="1:5" x14ac:dyDescent="0.2">
      <c r="A743" s="22">
        <v>44020</v>
      </c>
      <c r="B743">
        <v>44020</v>
      </c>
      <c r="C743" t="s">
        <v>748</v>
      </c>
      <c r="D743" s="24">
        <f>VLOOKUP(Pag_Inicio_Corr_mas_casos[[#This Row],[Corregimiento]],Hoja3!$A$2:$D$676,4,0)</f>
        <v>80823</v>
      </c>
      <c r="E743">
        <v>16</v>
      </c>
    </row>
    <row r="744" spans="1:5" x14ac:dyDescent="0.2">
      <c r="A744" s="22">
        <v>44020</v>
      </c>
      <c r="B744">
        <v>44020</v>
      </c>
      <c r="C744" t="s">
        <v>784</v>
      </c>
      <c r="D744" s="24">
        <f>VLOOKUP(Pag_Inicio_Corr_mas_casos[[#This Row],[Corregimiento]],Hoja3!$A$2:$D$676,4,0)</f>
        <v>30104</v>
      </c>
      <c r="E744">
        <v>14</v>
      </c>
    </row>
    <row r="745" spans="1:5" x14ac:dyDescent="0.2">
      <c r="A745" s="22">
        <v>44020</v>
      </c>
      <c r="B745">
        <v>44020</v>
      </c>
      <c r="C745" t="s">
        <v>765</v>
      </c>
      <c r="D745" s="24">
        <f>VLOOKUP(Pag_Inicio_Corr_mas_casos[[#This Row],[Corregimiento]],Hoja3!$A$2:$D$676,4,0)</f>
        <v>80501</v>
      </c>
      <c r="E745">
        <v>14</v>
      </c>
    </row>
    <row r="746" spans="1:5" x14ac:dyDescent="0.2">
      <c r="A746" s="22">
        <v>44020</v>
      </c>
      <c r="B746">
        <v>44020</v>
      </c>
      <c r="C746" t="s">
        <v>749</v>
      </c>
      <c r="D746" s="24">
        <f>VLOOKUP(Pag_Inicio_Corr_mas_casos[[#This Row],[Corregimiento]],Hoja3!$A$2:$D$676,4,0)</f>
        <v>81001</v>
      </c>
      <c r="E746">
        <v>13</v>
      </c>
    </row>
    <row r="747" spans="1:5" x14ac:dyDescent="0.2">
      <c r="A747" s="22">
        <v>44020</v>
      </c>
      <c r="B747">
        <v>44020</v>
      </c>
      <c r="C747" t="s">
        <v>743</v>
      </c>
      <c r="D747" s="24">
        <f>VLOOKUP(Pag_Inicio_Corr_mas_casos[[#This Row],[Corregimiento]],Hoja3!$A$2:$D$676,4,0)</f>
        <v>81007</v>
      </c>
      <c r="E747">
        <v>13</v>
      </c>
    </row>
    <row r="748" spans="1:5" x14ac:dyDescent="0.2">
      <c r="A748" s="22">
        <v>44020</v>
      </c>
      <c r="B748">
        <v>44020</v>
      </c>
      <c r="C748" t="s">
        <v>773</v>
      </c>
      <c r="D748" s="24">
        <f>VLOOKUP(Pag_Inicio_Corr_mas_casos[[#This Row],[Corregimiento]],Hoja3!$A$2:$D$676,4,0)</f>
        <v>80826</v>
      </c>
      <c r="E748">
        <v>13</v>
      </c>
    </row>
    <row r="749" spans="1:5" x14ac:dyDescent="0.2">
      <c r="A749" s="22">
        <v>44020</v>
      </c>
      <c r="B749">
        <v>44020</v>
      </c>
      <c r="C749" t="s">
        <v>791</v>
      </c>
      <c r="D749" s="24">
        <f>VLOOKUP(Pag_Inicio_Corr_mas_casos[[#This Row],[Corregimiento]],Hoja3!$A$2:$D$676,4,0)</f>
        <v>30111</v>
      </c>
      <c r="E749">
        <v>13</v>
      </c>
    </row>
    <row r="750" spans="1:5" x14ac:dyDescent="0.2">
      <c r="A750" s="22">
        <v>44020</v>
      </c>
      <c r="B750">
        <v>44020</v>
      </c>
      <c r="C750" t="s">
        <v>758</v>
      </c>
      <c r="D750" s="24">
        <f>VLOOKUP(Pag_Inicio_Corr_mas_casos[[#This Row],[Corregimiento]],Hoja3!$A$2:$D$676,4,0)</f>
        <v>80810</v>
      </c>
      <c r="E750">
        <v>11</v>
      </c>
    </row>
    <row r="751" spans="1:5" x14ac:dyDescent="0.2">
      <c r="A751" s="22">
        <v>44020</v>
      </c>
      <c r="B751">
        <v>44020</v>
      </c>
      <c r="C751" t="s">
        <v>778</v>
      </c>
      <c r="D751" s="24">
        <f>VLOOKUP(Pag_Inicio_Corr_mas_casos[[#This Row],[Corregimiento]],Hoja3!$A$2:$D$676,4,0)</f>
        <v>80809</v>
      </c>
      <c r="E751">
        <v>11</v>
      </c>
    </row>
    <row r="752" spans="1:5" x14ac:dyDescent="0.2">
      <c r="A752" s="22">
        <v>44021</v>
      </c>
      <c r="B752">
        <v>44021</v>
      </c>
      <c r="C752" t="s">
        <v>763</v>
      </c>
      <c r="D752" s="24">
        <f>VLOOKUP(Pag_Inicio_Corr_mas_casos[[#This Row],[Corregimiento]],Hoja3!$A$2:$D$676,4,0)</f>
        <v>80813</v>
      </c>
      <c r="E752">
        <v>35</v>
      </c>
    </row>
    <row r="753" spans="1:5" x14ac:dyDescent="0.2">
      <c r="A753" s="22">
        <v>44021</v>
      </c>
      <c r="B753">
        <v>44021</v>
      </c>
      <c r="C753" t="s">
        <v>744</v>
      </c>
      <c r="D753" s="24">
        <f>VLOOKUP(Pag_Inicio_Corr_mas_casos[[#This Row],[Corregimiento]],Hoja3!$A$2:$D$676,4,0)</f>
        <v>81008</v>
      </c>
      <c r="E753">
        <v>33</v>
      </c>
    </row>
    <row r="754" spans="1:5" x14ac:dyDescent="0.2">
      <c r="A754" s="22">
        <v>44021</v>
      </c>
      <c r="B754">
        <v>44021</v>
      </c>
      <c r="C754" t="s">
        <v>747</v>
      </c>
      <c r="D754" s="24">
        <f>VLOOKUP(Pag_Inicio_Corr_mas_casos[[#This Row],[Corregimiento]],Hoja3!$A$2:$D$676,4,0)</f>
        <v>80822</v>
      </c>
      <c r="E754">
        <v>31</v>
      </c>
    </row>
    <row r="755" spans="1:5" x14ac:dyDescent="0.2">
      <c r="A755" s="22">
        <v>44021</v>
      </c>
      <c r="B755">
        <v>44021</v>
      </c>
      <c r="C755" t="s">
        <v>746</v>
      </c>
      <c r="D755" s="24">
        <f>VLOOKUP(Pag_Inicio_Corr_mas_casos[[#This Row],[Corregimiento]],Hoja3!$A$2:$D$676,4,0)</f>
        <v>80817</v>
      </c>
      <c r="E755">
        <v>29</v>
      </c>
    </row>
    <row r="756" spans="1:5" x14ac:dyDescent="0.2">
      <c r="A756" s="22">
        <v>44021</v>
      </c>
      <c r="B756">
        <v>44021</v>
      </c>
      <c r="C756" t="s">
        <v>750</v>
      </c>
      <c r="D756" s="24">
        <f>VLOOKUP(Pag_Inicio_Corr_mas_casos[[#This Row],[Corregimiento]],Hoja3!$A$2:$D$676,4,0)</f>
        <v>80819</v>
      </c>
      <c r="E756">
        <v>24</v>
      </c>
    </row>
    <row r="757" spans="1:5" x14ac:dyDescent="0.2">
      <c r="A757" s="22">
        <v>44021</v>
      </c>
      <c r="B757">
        <v>44021</v>
      </c>
      <c r="C757" t="s">
        <v>767</v>
      </c>
      <c r="D757" s="24">
        <f>VLOOKUP(Pag_Inicio_Corr_mas_casos[[#This Row],[Corregimiento]],Hoja3!$A$2:$D$676,4,0)</f>
        <v>80820</v>
      </c>
      <c r="E757">
        <v>22</v>
      </c>
    </row>
    <row r="758" spans="1:5" x14ac:dyDescent="0.2">
      <c r="A758" s="22">
        <v>44021</v>
      </c>
      <c r="B758">
        <v>44021</v>
      </c>
      <c r="C758" t="s">
        <v>758</v>
      </c>
      <c r="D758" s="24">
        <f>VLOOKUP(Pag_Inicio_Corr_mas_casos[[#This Row],[Corregimiento]],Hoja3!$A$2:$D$676,4,0)</f>
        <v>80810</v>
      </c>
      <c r="E758">
        <v>22</v>
      </c>
    </row>
    <row r="759" spans="1:5" x14ac:dyDescent="0.2">
      <c r="A759" s="22">
        <v>44021</v>
      </c>
      <c r="B759">
        <v>44021</v>
      </c>
      <c r="C759" t="s">
        <v>749</v>
      </c>
      <c r="D759" s="24">
        <f>VLOOKUP(Pag_Inicio_Corr_mas_casos[[#This Row],[Corregimiento]],Hoja3!$A$2:$D$676,4,0)</f>
        <v>81001</v>
      </c>
      <c r="E759">
        <v>20</v>
      </c>
    </row>
    <row r="760" spans="1:5" x14ac:dyDescent="0.2">
      <c r="A760" s="22">
        <v>44021</v>
      </c>
      <c r="B760">
        <v>44021</v>
      </c>
      <c r="C760" t="s">
        <v>742</v>
      </c>
      <c r="D760" s="24">
        <f>VLOOKUP(Pag_Inicio_Corr_mas_casos[[#This Row],[Corregimiento]],Hoja3!$A$2:$D$676,4,0)</f>
        <v>80821</v>
      </c>
      <c r="E760">
        <v>19</v>
      </c>
    </row>
    <row r="761" spans="1:5" x14ac:dyDescent="0.2">
      <c r="A761" s="22">
        <v>44021</v>
      </c>
      <c r="B761">
        <v>44021</v>
      </c>
      <c r="C761" t="s">
        <v>738</v>
      </c>
      <c r="D761" s="24">
        <f>VLOOKUP(Pag_Inicio_Corr_mas_casos[[#This Row],[Corregimiento]],Hoja3!$A$2:$D$676,4,0)</f>
        <v>81002</v>
      </c>
      <c r="E761">
        <v>19</v>
      </c>
    </row>
    <row r="762" spans="1:5" x14ac:dyDescent="0.2">
      <c r="A762" s="22">
        <v>44021</v>
      </c>
      <c r="B762">
        <v>44021</v>
      </c>
      <c r="C762" t="s">
        <v>739</v>
      </c>
      <c r="D762" s="24">
        <f>VLOOKUP(Pag_Inicio_Corr_mas_casos[[#This Row],[Corregimiento]],Hoja3!$A$2:$D$676,4,0)</f>
        <v>130106</v>
      </c>
      <c r="E762">
        <v>19</v>
      </c>
    </row>
    <row r="763" spans="1:5" x14ac:dyDescent="0.2">
      <c r="A763" s="22">
        <v>44021</v>
      </c>
      <c r="B763">
        <v>44021</v>
      </c>
      <c r="C763" t="s">
        <v>752</v>
      </c>
      <c r="D763" s="24">
        <f>VLOOKUP(Pag_Inicio_Corr_mas_casos[[#This Row],[Corregimiento]],Hoja3!$A$2:$D$676,4,0)</f>
        <v>81006</v>
      </c>
      <c r="E763">
        <v>18</v>
      </c>
    </row>
    <row r="764" spans="1:5" x14ac:dyDescent="0.2">
      <c r="A764" s="22">
        <v>44021</v>
      </c>
      <c r="B764">
        <v>44021</v>
      </c>
      <c r="C764" t="s">
        <v>755</v>
      </c>
      <c r="D764" s="24">
        <f>VLOOKUP(Pag_Inicio_Corr_mas_casos[[#This Row],[Corregimiento]],Hoja3!$A$2:$D$676,4,0)</f>
        <v>40601</v>
      </c>
      <c r="E764">
        <v>17</v>
      </c>
    </row>
    <row r="765" spans="1:5" x14ac:dyDescent="0.2">
      <c r="A765" s="22">
        <v>44021</v>
      </c>
      <c r="B765">
        <v>44021</v>
      </c>
      <c r="C765" t="s">
        <v>753</v>
      </c>
      <c r="D765" s="24">
        <f>VLOOKUP(Pag_Inicio_Corr_mas_casos[[#This Row],[Corregimiento]],Hoja3!$A$2:$D$676,4,0)</f>
        <v>80812</v>
      </c>
      <c r="E765">
        <v>16</v>
      </c>
    </row>
    <row r="766" spans="1:5" x14ac:dyDescent="0.2">
      <c r="A766" s="22">
        <v>44021</v>
      </c>
      <c r="B766">
        <v>44021</v>
      </c>
      <c r="C766" t="s">
        <v>759</v>
      </c>
      <c r="D766" s="24">
        <f>VLOOKUP(Pag_Inicio_Corr_mas_casos[[#This Row],[Corregimiento]],Hoja3!$A$2:$D$676,4,0)</f>
        <v>30107</v>
      </c>
      <c r="E766">
        <v>15</v>
      </c>
    </row>
    <row r="767" spans="1:5" x14ac:dyDescent="0.2">
      <c r="A767" s="22">
        <v>44021</v>
      </c>
      <c r="B767">
        <v>44021</v>
      </c>
      <c r="C767" t="s">
        <v>743</v>
      </c>
      <c r="D767" s="24">
        <f>VLOOKUP(Pag_Inicio_Corr_mas_casos[[#This Row],[Corregimiento]],Hoja3!$A$2:$D$676,4,0)</f>
        <v>81007</v>
      </c>
      <c r="E767">
        <v>14</v>
      </c>
    </row>
    <row r="768" spans="1:5" x14ac:dyDescent="0.2">
      <c r="A768" s="22">
        <v>44021</v>
      </c>
      <c r="B768">
        <v>44021</v>
      </c>
      <c r="C768" t="s">
        <v>786</v>
      </c>
      <c r="D768" s="24">
        <f>VLOOKUP(Pag_Inicio_Corr_mas_casos[[#This Row],[Corregimiento]],Hoja3!$A$2:$D$676,4,0)</f>
        <v>80804</v>
      </c>
      <c r="E768">
        <v>14</v>
      </c>
    </row>
    <row r="769" spans="1:5" x14ac:dyDescent="0.2">
      <c r="A769" s="22">
        <v>44021</v>
      </c>
      <c r="B769">
        <v>44021</v>
      </c>
      <c r="C769" t="s">
        <v>740</v>
      </c>
      <c r="D769" s="24">
        <f>VLOOKUP(Pag_Inicio_Corr_mas_casos[[#This Row],[Corregimiento]],Hoja3!$A$2:$D$676,4,0)</f>
        <v>80802</v>
      </c>
      <c r="E769">
        <v>14</v>
      </c>
    </row>
    <row r="770" spans="1:5" x14ac:dyDescent="0.2">
      <c r="A770" s="22">
        <v>44021</v>
      </c>
      <c r="B770">
        <v>44021</v>
      </c>
      <c r="C770" t="s">
        <v>782</v>
      </c>
      <c r="D770" s="24">
        <f>VLOOKUP(Pag_Inicio_Corr_mas_casos[[#This Row],[Corregimiento]],Hoja3!$A$2:$D$676,4,0)</f>
        <v>81003</v>
      </c>
      <c r="E770">
        <v>14</v>
      </c>
    </row>
    <row r="771" spans="1:5" x14ac:dyDescent="0.2">
      <c r="A771" s="22">
        <v>44021</v>
      </c>
      <c r="B771">
        <v>44021</v>
      </c>
      <c r="C771" t="s">
        <v>770</v>
      </c>
      <c r="D771" s="24">
        <f>VLOOKUP(Pag_Inicio_Corr_mas_casos[[#This Row],[Corregimiento]],Hoja3!$A$2:$D$676,4,0)</f>
        <v>80811</v>
      </c>
      <c r="E771">
        <v>14</v>
      </c>
    </row>
    <row r="772" spans="1:5" x14ac:dyDescent="0.2">
      <c r="A772" s="22">
        <v>44021</v>
      </c>
      <c r="B772">
        <v>44021</v>
      </c>
      <c r="C772" t="s">
        <v>756</v>
      </c>
      <c r="D772" s="24">
        <f>VLOOKUP(Pag_Inicio_Corr_mas_casos[[#This Row],[Corregimiento]],Hoja3!$A$2:$D$676,4,0)</f>
        <v>80806</v>
      </c>
      <c r="E772">
        <v>13</v>
      </c>
    </row>
    <row r="773" spans="1:5" x14ac:dyDescent="0.2">
      <c r="A773" s="22">
        <v>44021</v>
      </c>
      <c r="B773">
        <v>44021</v>
      </c>
      <c r="C773" t="s">
        <v>807</v>
      </c>
      <c r="D773" s="24">
        <f>VLOOKUP(Pag_Inicio_Corr_mas_casos[[#This Row],[Corregimiento]],Hoja3!$A$2:$D$676,4,0)</f>
        <v>40503</v>
      </c>
      <c r="E773">
        <v>13</v>
      </c>
    </row>
    <row r="774" spans="1:5" x14ac:dyDescent="0.2">
      <c r="A774" s="22">
        <v>44021</v>
      </c>
      <c r="B774">
        <v>44021</v>
      </c>
      <c r="C774" t="s">
        <v>768</v>
      </c>
      <c r="D774" s="24">
        <f>VLOOKUP(Pag_Inicio_Corr_mas_casos[[#This Row],[Corregimiento]],Hoja3!$A$2:$D$676,4,0)</f>
        <v>80815</v>
      </c>
      <c r="E774">
        <v>13</v>
      </c>
    </row>
    <row r="775" spans="1:5" x14ac:dyDescent="0.2">
      <c r="A775" s="22">
        <v>44021</v>
      </c>
      <c r="B775">
        <v>44021</v>
      </c>
      <c r="C775" t="s">
        <v>780</v>
      </c>
      <c r="D775" s="24">
        <f>VLOOKUP(Pag_Inicio_Corr_mas_casos[[#This Row],[Corregimiento]],Hoja3!$A$2:$D$676,4,0)</f>
        <v>80805</v>
      </c>
      <c r="E775">
        <v>13</v>
      </c>
    </row>
    <row r="776" spans="1:5" x14ac:dyDescent="0.2">
      <c r="A776" s="22">
        <v>44021</v>
      </c>
      <c r="B776">
        <v>44021</v>
      </c>
      <c r="C776" t="s">
        <v>820</v>
      </c>
      <c r="D776" s="24">
        <f>VLOOKUP(Pag_Inicio_Corr_mas_casos[[#This Row],[Corregimiento]],Hoja3!$A$2:$D$676,4,0)</f>
        <v>30103</v>
      </c>
      <c r="E776">
        <v>12</v>
      </c>
    </row>
    <row r="777" spans="1:5" x14ac:dyDescent="0.2">
      <c r="A777" s="22">
        <v>44021</v>
      </c>
      <c r="B777">
        <v>44021</v>
      </c>
      <c r="C777" t="s">
        <v>813</v>
      </c>
      <c r="D777" s="24">
        <f>VLOOKUP(Pag_Inicio_Corr_mas_casos[[#This Row],[Corregimiento]],Hoja3!$A$2:$D$676,4,0)</f>
        <v>30115</v>
      </c>
      <c r="E777">
        <v>12</v>
      </c>
    </row>
    <row r="778" spans="1:5" x14ac:dyDescent="0.2">
      <c r="A778" s="22">
        <v>44021</v>
      </c>
      <c r="B778">
        <v>44021</v>
      </c>
      <c r="C778" t="s">
        <v>821</v>
      </c>
      <c r="D778" s="24">
        <f>VLOOKUP(Pag_Inicio_Corr_mas_casos[[#This Row],[Corregimiento]],Hoja3!$A$2:$D$676,4,0)</f>
        <v>40701</v>
      </c>
      <c r="E778">
        <v>12</v>
      </c>
    </row>
    <row r="779" spans="1:5" x14ac:dyDescent="0.2">
      <c r="A779" s="22">
        <v>44021</v>
      </c>
      <c r="B779">
        <v>44021</v>
      </c>
      <c r="C779" t="s">
        <v>815</v>
      </c>
      <c r="D779" s="24">
        <f>VLOOKUP(Pag_Inicio_Corr_mas_casos[[#This Row],[Corregimiento]],Hoja3!$A$2:$D$676,4,0)</f>
        <v>120301</v>
      </c>
      <c r="E779">
        <v>12</v>
      </c>
    </row>
    <row r="780" spans="1:5" x14ac:dyDescent="0.2">
      <c r="A780" s="22">
        <v>44021</v>
      </c>
      <c r="B780">
        <v>44021</v>
      </c>
      <c r="C780" t="s">
        <v>819</v>
      </c>
      <c r="D780" s="24">
        <f>VLOOKUP(Pag_Inicio_Corr_mas_casos[[#This Row],[Corregimiento]],Hoja3!$A$2:$D$676,4,0)</f>
        <v>30101</v>
      </c>
      <c r="E780">
        <v>11</v>
      </c>
    </row>
    <row r="781" spans="1:5" x14ac:dyDescent="0.2">
      <c r="A781" s="22">
        <v>44021</v>
      </c>
      <c r="B781">
        <v>44021</v>
      </c>
      <c r="C781" t="s">
        <v>784</v>
      </c>
      <c r="D781" s="24">
        <f>VLOOKUP(Pag_Inicio_Corr_mas_casos[[#This Row],[Corregimiento]],Hoja3!$A$2:$D$676,4,0)</f>
        <v>30104</v>
      </c>
      <c r="E781">
        <v>11</v>
      </c>
    </row>
    <row r="782" spans="1:5" x14ac:dyDescent="0.2">
      <c r="A782" s="22">
        <v>44021</v>
      </c>
      <c r="B782">
        <v>44021</v>
      </c>
      <c r="C782" t="s">
        <v>745</v>
      </c>
      <c r="D782" s="24">
        <f>VLOOKUP(Pag_Inicio_Corr_mas_casos[[#This Row],[Corregimiento]],Hoja3!$A$2:$D$676,4,0)</f>
        <v>80816</v>
      </c>
      <c r="E782">
        <v>11</v>
      </c>
    </row>
    <row r="783" spans="1:5" x14ac:dyDescent="0.2">
      <c r="A783" s="22">
        <v>44021</v>
      </c>
      <c r="B783">
        <v>44021</v>
      </c>
      <c r="C783" t="s">
        <v>774</v>
      </c>
      <c r="D783" s="24">
        <f>VLOOKUP(Pag_Inicio_Corr_mas_casos[[#This Row],[Corregimiento]],Hoja3!$A$2:$D$676,4,0)</f>
        <v>50208</v>
      </c>
      <c r="E783">
        <v>11</v>
      </c>
    </row>
    <row r="784" spans="1:5" x14ac:dyDescent="0.2">
      <c r="A784" s="22">
        <v>44022</v>
      </c>
      <c r="B784">
        <v>44022</v>
      </c>
      <c r="C784" t="s">
        <v>742</v>
      </c>
      <c r="D784" s="24">
        <f>VLOOKUP(Pag_Inicio_Corr_mas_casos[[#This Row],[Corregimiento]],Hoja3!$A$2:$D$676,4,0)</f>
        <v>80821</v>
      </c>
      <c r="E784">
        <v>50</v>
      </c>
    </row>
    <row r="785" spans="1:5" x14ac:dyDescent="0.2">
      <c r="A785" s="22">
        <v>44022</v>
      </c>
      <c r="B785">
        <v>44022</v>
      </c>
      <c r="C785" t="s">
        <v>737</v>
      </c>
      <c r="D785" s="24">
        <f>VLOOKUP(Pag_Inicio_Corr_mas_casos[[#This Row],[Corregimiento]],Hoja3!$A$2:$D$676,4,0)</f>
        <v>130101</v>
      </c>
      <c r="E785">
        <v>48</v>
      </c>
    </row>
    <row r="786" spans="1:5" x14ac:dyDescent="0.2">
      <c r="A786" s="22">
        <v>44022</v>
      </c>
      <c r="B786">
        <v>44022</v>
      </c>
      <c r="C786" t="s">
        <v>761</v>
      </c>
      <c r="D786" s="24">
        <f>VLOOKUP(Pag_Inicio_Corr_mas_casos[[#This Row],[Corregimiento]],Hoja3!$A$2:$D$676,4,0)</f>
        <v>10201</v>
      </c>
      <c r="E786">
        <v>44</v>
      </c>
    </row>
    <row r="787" spans="1:5" x14ac:dyDescent="0.2">
      <c r="A787" s="22">
        <v>44022</v>
      </c>
      <c r="B787">
        <v>44022</v>
      </c>
      <c r="C787" t="s">
        <v>739</v>
      </c>
      <c r="D787" s="24">
        <f>VLOOKUP(Pag_Inicio_Corr_mas_casos[[#This Row],[Corregimiento]],Hoja3!$A$2:$D$676,4,0)</f>
        <v>130106</v>
      </c>
      <c r="E787">
        <v>43</v>
      </c>
    </row>
    <row r="788" spans="1:5" x14ac:dyDescent="0.2">
      <c r="A788" s="22">
        <v>44022</v>
      </c>
      <c r="B788">
        <v>44022</v>
      </c>
      <c r="C788" t="s">
        <v>763</v>
      </c>
      <c r="D788" s="24">
        <f>VLOOKUP(Pag_Inicio_Corr_mas_casos[[#This Row],[Corregimiento]],Hoja3!$A$2:$D$676,4,0)</f>
        <v>80813</v>
      </c>
      <c r="E788">
        <v>39</v>
      </c>
    </row>
    <row r="789" spans="1:5" x14ac:dyDescent="0.2">
      <c r="A789" s="22">
        <v>44022</v>
      </c>
      <c r="B789">
        <v>44022</v>
      </c>
      <c r="C789" t="s">
        <v>781</v>
      </c>
      <c r="D789" s="24">
        <f>VLOOKUP(Pag_Inicio_Corr_mas_casos[[#This Row],[Corregimiento]],Hoja3!$A$2:$D$676,4,0)</f>
        <v>130717</v>
      </c>
      <c r="E789">
        <v>39</v>
      </c>
    </row>
    <row r="790" spans="1:5" x14ac:dyDescent="0.2">
      <c r="A790" s="22">
        <v>44022</v>
      </c>
      <c r="B790">
        <v>44022</v>
      </c>
      <c r="C790" t="s">
        <v>750</v>
      </c>
      <c r="D790" s="24">
        <f>VLOOKUP(Pag_Inicio_Corr_mas_casos[[#This Row],[Corregimiento]],Hoja3!$A$2:$D$676,4,0)</f>
        <v>80819</v>
      </c>
      <c r="E790">
        <v>35</v>
      </c>
    </row>
    <row r="791" spans="1:5" x14ac:dyDescent="0.2">
      <c r="A791" s="22">
        <v>44022</v>
      </c>
      <c r="B791">
        <v>44022</v>
      </c>
      <c r="C791" t="s">
        <v>753</v>
      </c>
      <c r="D791" s="24">
        <f>VLOOKUP(Pag_Inicio_Corr_mas_casos[[#This Row],[Corregimiento]],Hoja3!$A$2:$D$676,4,0)</f>
        <v>80812</v>
      </c>
      <c r="E791">
        <v>33</v>
      </c>
    </row>
    <row r="792" spans="1:5" x14ac:dyDescent="0.2">
      <c r="A792" s="22">
        <v>44022</v>
      </c>
      <c r="B792">
        <v>44022</v>
      </c>
      <c r="C792" t="s">
        <v>738</v>
      </c>
      <c r="D792" s="24">
        <f>VLOOKUP(Pag_Inicio_Corr_mas_casos[[#This Row],[Corregimiento]],Hoja3!$A$2:$D$676,4,0)</f>
        <v>81002</v>
      </c>
      <c r="E792">
        <v>32</v>
      </c>
    </row>
    <row r="793" spans="1:5" x14ac:dyDescent="0.2">
      <c r="A793" s="22">
        <v>44022</v>
      </c>
      <c r="B793">
        <v>44022</v>
      </c>
      <c r="C793" t="s">
        <v>822</v>
      </c>
      <c r="D793" s="24">
        <f>VLOOKUP(Pag_Inicio_Corr_mas_casos[[#This Row],[Corregimiento]],Hoja3!$A$2:$D$676,4,0)</f>
        <v>41402</v>
      </c>
      <c r="E793">
        <v>31</v>
      </c>
    </row>
    <row r="794" spans="1:5" x14ac:dyDescent="0.2">
      <c r="A794" s="22">
        <v>44022</v>
      </c>
      <c r="B794">
        <v>44022</v>
      </c>
      <c r="C794" t="s">
        <v>747</v>
      </c>
      <c r="D794" s="24">
        <f>VLOOKUP(Pag_Inicio_Corr_mas_casos[[#This Row],[Corregimiento]],Hoja3!$A$2:$D$676,4,0)</f>
        <v>80822</v>
      </c>
      <c r="E794">
        <v>28</v>
      </c>
    </row>
    <row r="795" spans="1:5" x14ac:dyDescent="0.2">
      <c r="A795" s="22">
        <v>44022</v>
      </c>
      <c r="B795">
        <v>44022</v>
      </c>
      <c r="C795" t="s">
        <v>772</v>
      </c>
      <c r="D795" s="24">
        <f>VLOOKUP(Pag_Inicio_Corr_mas_casos[[#This Row],[Corregimiento]],Hoja3!$A$2:$D$676,4,0)</f>
        <v>130708</v>
      </c>
      <c r="E795">
        <v>28</v>
      </c>
    </row>
    <row r="796" spans="1:5" x14ac:dyDescent="0.2">
      <c r="A796" s="22">
        <v>44022</v>
      </c>
      <c r="B796">
        <v>44022</v>
      </c>
      <c r="C796" t="s">
        <v>746</v>
      </c>
      <c r="D796" s="24">
        <f>VLOOKUP(Pag_Inicio_Corr_mas_casos[[#This Row],[Corregimiento]],Hoja3!$A$2:$D$676,4,0)</f>
        <v>80817</v>
      </c>
      <c r="E796">
        <v>25</v>
      </c>
    </row>
    <row r="797" spans="1:5" x14ac:dyDescent="0.2">
      <c r="A797" s="22">
        <v>44022</v>
      </c>
      <c r="B797">
        <v>44022</v>
      </c>
      <c r="C797" t="s">
        <v>741</v>
      </c>
      <c r="D797" s="24">
        <f>VLOOKUP(Pag_Inicio_Corr_mas_casos[[#This Row],[Corregimiento]],Hoja3!$A$2:$D$676,4,0)</f>
        <v>130102</v>
      </c>
      <c r="E797">
        <v>23</v>
      </c>
    </row>
    <row r="798" spans="1:5" x14ac:dyDescent="0.2">
      <c r="A798" s="22">
        <v>44022</v>
      </c>
      <c r="B798">
        <v>44022</v>
      </c>
      <c r="C798" t="s">
        <v>745</v>
      </c>
      <c r="D798" s="24">
        <f>VLOOKUP(Pag_Inicio_Corr_mas_casos[[#This Row],[Corregimiento]],Hoja3!$A$2:$D$676,4,0)</f>
        <v>80816</v>
      </c>
      <c r="E798">
        <v>22</v>
      </c>
    </row>
    <row r="799" spans="1:5" x14ac:dyDescent="0.2">
      <c r="A799" s="22">
        <v>44022</v>
      </c>
      <c r="B799">
        <v>44022</v>
      </c>
      <c r="C799" t="s">
        <v>743</v>
      </c>
      <c r="D799" s="24">
        <f>VLOOKUP(Pag_Inicio_Corr_mas_casos[[#This Row],[Corregimiento]],Hoja3!$A$2:$D$676,4,0)</f>
        <v>81007</v>
      </c>
      <c r="E799">
        <v>19</v>
      </c>
    </row>
    <row r="800" spans="1:5" x14ac:dyDescent="0.2">
      <c r="A800" s="22">
        <v>44022</v>
      </c>
      <c r="B800">
        <v>44022</v>
      </c>
      <c r="C800" t="s">
        <v>767</v>
      </c>
      <c r="D800" s="24">
        <f>VLOOKUP(Pag_Inicio_Corr_mas_casos[[#This Row],[Corregimiento]],Hoja3!$A$2:$D$676,4,0)</f>
        <v>80820</v>
      </c>
      <c r="E800">
        <v>18</v>
      </c>
    </row>
    <row r="801" spans="1:5" x14ac:dyDescent="0.2">
      <c r="A801" s="22">
        <v>44022</v>
      </c>
      <c r="B801">
        <v>44022</v>
      </c>
      <c r="C801" t="s">
        <v>754</v>
      </c>
      <c r="D801" s="24">
        <f>VLOOKUP(Pag_Inicio_Corr_mas_casos[[#This Row],[Corregimiento]],Hoja3!$A$2:$D$676,4,0)</f>
        <v>130702</v>
      </c>
      <c r="E801">
        <v>17</v>
      </c>
    </row>
    <row r="802" spans="1:5" x14ac:dyDescent="0.2">
      <c r="A802" s="22">
        <v>44022</v>
      </c>
      <c r="B802">
        <v>44022</v>
      </c>
      <c r="C802" t="s">
        <v>778</v>
      </c>
      <c r="D802" s="24">
        <f>VLOOKUP(Pag_Inicio_Corr_mas_casos[[#This Row],[Corregimiento]],Hoja3!$A$2:$D$676,4,0)</f>
        <v>80809</v>
      </c>
      <c r="E802">
        <v>17</v>
      </c>
    </row>
    <row r="803" spans="1:5" x14ac:dyDescent="0.2">
      <c r="A803" s="22">
        <v>44022</v>
      </c>
      <c r="B803">
        <v>44022</v>
      </c>
      <c r="C803" t="s">
        <v>748</v>
      </c>
      <c r="D803" s="24">
        <f>VLOOKUP(Pag_Inicio_Corr_mas_casos[[#This Row],[Corregimiento]],Hoja3!$A$2:$D$676,4,0)</f>
        <v>80823</v>
      </c>
      <c r="E803">
        <v>16</v>
      </c>
    </row>
    <row r="804" spans="1:5" x14ac:dyDescent="0.2">
      <c r="A804" s="22">
        <v>44022</v>
      </c>
      <c r="B804">
        <v>44022</v>
      </c>
      <c r="C804" t="s">
        <v>785</v>
      </c>
      <c r="D804" s="24">
        <f>VLOOKUP(Pag_Inicio_Corr_mas_casos[[#This Row],[Corregimiento]],Hoja3!$A$2:$D$676,4,0)</f>
        <v>130701</v>
      </c>
      <c r="E804">
        <v>15</v>
      </c>
    </row>
    <row r="805" spans="1:5" x14ac:dyDescent="0.2">
      <c r="A805" s="22">
        <v>44022</v>
      </c>
      <c r="B805">
        <v>44022</v>
      </c>
      <c r="C805" t="s">
        <v>751</v>
      </c>
      <c r="D805" s="24">
        <f>VLOOKUP(Pag_Inicio_Corr_mas_casos[[#This Row],[Corregimiento]],Hoja3!$A$2:$D$676,4,0)</f>
        <v>130107</v>
      </c>
      <c r="E805">
        <v>15</v>
      </c>
    </row>
    <row r="806" spans="1:5" x14ac:dyDescent="0.2">
      <c r="A806" s="22">
        <v>44022</v>
      </c>
      <c r="B806">
        <v>44022</v>
      </c>
      <c r="C806" t="s">
        <v>773</v>
      </c>
      <c r="D806" s="24">
        <f>VLOOKUP(Pag_Inicio_Corr_mas_casos[[#This Row],[Corregimiento]],Hoja3!$A$2:$D$676,4,0)</f>
        <v>80826</v>
      </c>
      <c r="E806">
        <v>15</v>
      </c>
    </row>
    <row r="807" spans="1:5" x14ac:dyDescent="0.2">
      <c r="A807" s="22">
        <v>44022</v>
      </c>
      <c r="B807">
        <v>44022</v>
      </c>
      <c r="C807" t="s">
        <v>765</v>
      </c>
      <c r="D807" s="24">
        <f>VLOOKUP(Pag_Inicio_Corr_mas_casos[[#This Row],[Corregimiento]],Hoja3!$A$2:$D$676,4,0)</f>
        <v>80501</v>
      </c>
      <c r="E807">
        <v>14</v>
      </c>
    </row>
    <row r="808" spans="1:5" x14ac:dyDescent="0.2">
      <c r="A808" s="22">
        <v>44022</v>
      </c>
      <c r="B808">
        <v>44022</v>
      </c>
      <c r="C808" t="s">
        <v>758</v>
      </c>
      <c r="D808" s="24">
        <f>VLOOKUP(Pag_Inicio_Corr_mas_casos[[#This Row],[Corregimiento]],Hoja3!$A$2:$D$676,4,0)</f>
        <v>80810</v>
      </c>
      <c r="E808">
        <v>14</v>
      </c>
    </row>
    <row r="809" spans="1:5" x14ac:dyDescent="0.2">
      <c r="A809" s="22">
        <v>44022</v>
      </c>
      <c r="B809">
        <v>44022</v>
      </c>
      <c r="C809" t="s">
        <v>800</v>
      </c>
      <c r="D809" s="24">
        <f>VLOOKUP(Pag_Inicio_Corr_mas_casos[[#This Row],[Corregimiento]],Hoja3!$A$2:$D$676,4,0)</f>
        <v>130716</v>
      </c>
      <c r="E809">
        <v>14</v>
      </c>
    </row>
    <row r="810" spans="1:5" x14ac:dyDescent="0.2">
      <c r="A810" s="22">
        <v>44022</v>
      </c>
      <c r="B810">
        <v>44022</v>
      </c>
      <c r="C810" t="s">
        <v>729</v>
      </c>
      <c r="D810" s="24">
        <f>VLOOKUP(Pag_Inicio_Corr_mas_casos[[#This Row],[Corregimiento]],Hoja3!$A$2:$D$676,4,0)</f>
        <v>130709</v>
      </c>
      <c r="E810">
        <v>13</v>
      </c>
    </row>
    <row r="811" spans="1:5" x14ac:dyDescent="0.2">
      <c r="A811" s="22">
        <v>44022</v>
      </c>
      <c r="B811">
        <v>44022</v>
      </c>
      <c r="C811" t="s">
        <v>782</v>
      </c>
      <c r="D811" s="24">
        <f>VLOOKUP(Pag_Inicio_Corr_mas_casos[[#This Row],[Corregimiento]],Hoja3!$A$2:$D$676,4,0)</f>
        <v>81003</v>
      </c>
      <c r="E811">
        <v>13</v>
      </c>
    </row>
    <row r="812" spans="1:5" x14ac:dyDescent="0.2">
      <c r="A812" s="22">
        <v>44022</v>
      </c>
      <c r="B812">
        <v>44022</v>
      </c>
      <c r="C812" t="s">
        <v>823</v>
      </c>
      <c r="D812" s="24">
        <f>VLOOKUP(Pag_Inicio_Corr_mas_casos[[#This Row],[Corregimiento]],Hoja3!$A$2:$D$676,4,0)</f>
        <v>40203</v>
      </c>
      <c r="E812">
        <v>13</v>
      </c>
    </row>
    <row r="813" spans="1:5" x14ac:dyDescent="0.2">
      <c r="A813" s="22">
        <v>44022</v>
      </c>
      <c r="B813">
        <v>44022</v>
      </c>
      <c r="C813" t="s">
        <v>793</v>
      </c>
      <c r="D813" s="24">
        <f>VLOOKUP(Pag_Inicio_Corr_mas_casos[[#This Row],[Corregimiento]],Hoja3!$A$2:$D$676,4,0)</f>
        <v>91001</v>
      </c>
      <c r="E813">
        <v>13</v>
      </c>
    </row>
    <row r="814" spans="1:5" x14ac:dyDescent="0.2">
      <c r="A814" s="22">
        <v>44022</v>
      </c>
      <c r="B814">
        <v>44022</v>
      </c>
      <c r="C814" t="s">
        <v>788</v>
      </c>
      <c r="D814" s="24">
        <f>VLOOKUP(Pag_Inicio_Corr_mas_casos[[#This Row],[Corregimiento]],Hoja3!$A$2:$D$676,4,0)</f>
        <v>80807</v>
      </c>
      <c r="E814">
        <v>11</v>
      </c>
    </row>
    <row r="815" spans="1:5" x14ac:dyDescent="0.2">
      <c r="A815" s="22">
        <v>44022</v>
      </c>
      <c r="B815">
        <v>44022</v>
      </c>
      <c r="C815" t="s">
        <v>757</v>
      </c>
      <c r="D815" s="24">
        <f>VLOOKUP(Pag_Inicio_Corr_mas_casos[[#This Row],[Corregimiento]],Hoja3!$A$2:$D$676,4,0)</f>
        <v>130108</v>
      </c>
      <c r="E815">
        <v>11</v>
      </c>
    </row>
    <row r="816" spans="1:5" x14ac:dyDescent="0.2">
      <c r="A816" s="22">
        <v>44022</v>
      </c>
      <c r="B816">
        <v>44022</v>
      </c>
      <c r="C816" t="s">
        <v>783</v>
      </c>
      <c r="D816" s="24">
        <f>VLOOKUP(Pag_Inicio_Corr_mas_casos[[#This Row],[Corregimiento]],Hoja3!$A$2:$D$676,4,0)</f>
        <v>81009</v>
      </c>
      <c r="E816">
        <v>11</v>
      </c>
    </row>
    <row r="817" spans="1:5" x14ac:dyDescent="0.2">
      <c r="A817" s="22">
        <v>44023</v>
      </c>
      <c r="B817">
        <v>44023</v>
      </c>
      <c r="C817" t="s">
        <v>746</v>
      </c>
      <c r="D817" s="24">
        <f>VLOOKUP(Pag_Inicio_Corr_mas_casos[[#This Row],[Corregimiento]],Hoja3!$A$2:$D$676,4,0)</f>
        <v>80817</v>
      </c>
      <c r="E817">
        <v>50</v>
      </c>
    </row>
    <row r="818" spans="1:5" x14ac:dyDescent="0.2">
      <c r="A818" s="22">
        <v>44023</v>
      </c>
      <c r="B818">
        <v>44023</v>
      </c>
      <c r="C818" t="s">
        <v>750</v>
      </c>
      <c r="D818" s="24">
        <f>VLOOKUP(Pag_Inicio_Corr_mas_casos[[#This Row],[Corregimiento]],Hoja3!$A$2:$D$676,4,0)</f>
        <v>80819</v>
      </c>
      <c r="E818">
        <v>45</v>
      </c>
    </row>
    <row r="819" spans="1:5" x14ac:dyDescent="0.2">
      <c r="A819" s="22">
        <v>44023</v>
      </c>
      <c r="B819">
        <v>44023</v>
      </c>
      <c r="C819" t="s">
        <v>742</v>
      </c>
      <c r="D819" s="24">
        <f>VLOOKUP(Pag_Inicio_Corr_mas_casos[[#This Row],[Corregimiento]],Hoja3!$A$2:$D$676,4,0)</f>
        <v>80821</v>
      </c>
      <c r="E819">
        <v>44</v>
      </c>
    </row>
    <row r="820" spans="1:5" x14ac:dyDescent="0.2">
      <c r="A820" s="22">
        <v>44023</v>
      </c>
      <c r="B820">
        <v>44023</v>
      </c>
      <c r="C820" t="s">
        <v>767</v>
      </c>
      <c r="D820" s="24">
        <f>VLOOKUP(Pag_Inicio_Corr_mas_casos[[#This Row],[Corregimiento]],Hoja3!$A$2:$D$676,4,0)</f>
        <v>80820</v>
      </c>
      <c r="E820">
        <v>38</v>
      </c>
    </row>
    <row r="821" spans="1:5" x14ac:dyDescent="0.2">
      <c r="A821" s="22">
        <v>44023</v>
      </c>
      <c r="B821">
        <v>44023</v>
      </c>
      <c r="C821" t="s">
        <v>778</v>
      </c>
      <c r="D821" s="24">
        <f>VLOOKUP(Pag_Inicio_Corr_mas_casos[[#This Row],[Corregimiento]],Hoja3!$A$2:$D$676,4,0)</f>
        <v>80809</v>
      </c>
      <c r="E821">
        <v>36</v>
      </c>
    </row>
    <row r="822" spans="1:5" x14ac:dyDescent="0.2">
      <c r="A822" s="22">
        <v>44023</v>
      </c>
      <c r="B822">
        <v>44023</v>
      </c>
      <c r="C822" t="s">
        <v>739</v>
      </c>
      <c r="D822" s="24">
        <f>VLOOKUP(Pag_Inicio_Corr_mas_casos[[#This Row],[Corregimiento]],Hoja3!$A$2:$D$676,4,0)</f>
        <v>130106</v>
      </c>
      <c r="E822">
        <v>36</v>
      </c>
    </row>
    <row r="823" spans="1:5" x14ac:dyDescent="0.2">
      <c r="A823" s="22">
        <v>44023</v>
      </c>
      <c r="B823">
        <v>44023</v>
      </c>
      <c r="C823" t="s">
        <v>763</v>
      </c>
      <c r="D823" s="24">
        <f>VLOOKUP(Pag_Inicio_Corr_mas_casos[[#This Row],[Corregimiento]],Hoja3!$A$2:$D$676,4,0)</f>
        <v>80813</v>
      </c>
      <c r="E823">
        <v>30</v>
      </c>
    </row>
    <row r="824" spans="1:5" x14ac:dyDescent="0.2">
      <c r="A824" s="22">
        <v>44023</v>
      </c>
      <c r="B824">
        <v>44023</v>
      </c>
      <c r="C824" t="s">
        <v>753</v>
      </c>
      <c r="D824" s="24">
        <f>VLOOKUP(Pag_Inicio_Corr_mas_casos[[#This Row],[Corregimiento]],Hoja3!$A$2:$D$676,4,0)</f>
        <v>80812</v>
      </c>
      <c r="E824">
        <v>28</v>
      </c>
    </row>
    <row r="825" spans="1:5" x14ac:dyDescent="0.2">
      <c r="A825" s="22">
        <v>44023</v>
      </c>
      <c r="B825">
        <v>44023</v>
      </c>
      <c r="C825" t="s">
        <v>745</v>
      </c>
      <c r="D825" s="24">
        <f>VLOOKUP(Pag_Inicio_Corr_mas_casos[[#This Row],[Corregimiento]],Hoja3!$A$2:$D$676,4,0)</f>
        <v>80816</v>
      </c>
      <c r="E825">
        <v>21</v>
      </c>
    </row>
    <row r="826" spans="1:5" x14ac:dyDescent="0.2">
      <c r="A826" s="22">
        <v>44023</v>
      </c>
      <c r="B826">
        <v>44023</v>
      </c>
      <c r="C826" t="s">
        <v>758</v>
      </c>
      <c r="D826" s="24">
        <f>VLOOKUP(Pag_Inicio_Corr_mas_casos[[#This Row],[Corregimiento]],Hoja3!$A$2:$D$676,4,0)</f>
        <v>80810</v>
      </c>
      <c r="E826">
        <v>19</v>
      </c>
    </row>
    <row r="827" spans="1:5" x14ac:dyDescent="0.2">
      <c r="A827" s="22">
        <v>44023</v>
      </c>
      <c r="B827">
        <v>44023</v>
      </c>
      <c r="C827" t="s">
        <v>737</v>
      </c>
      <c r="D827" s="24">
        <f>VLOOKUP(Pag_Inicio_Corr_mas_casos[[#This Row],[Corregimiento]],Hoja3!$A$2:$D$676,4,0)</f>
        <v>130101</v>
      </c>
      <c r="E827">
        <v>17</v>
      </c>
    </row>
    <row r="828" spans="1:5" x14ac:dyDescent="0.2">
      <c r="A828" s="22">
        <v>44023</v>
      </c>
      <c r="B828">
        <v>44023</v>
      </c>
      <c r="C828" t="s">
        <v>756</v>
      </c>
      <c r="D828" s="24">
        <f>VLOOKUP(Pag_Inicio_Corr_mas_casos[[#This Row],[Corregimiento]],Hoja3!$A$2:$D$676,4,0)</f>
        <v>80806</v>
      </c>
      <c r="E828">
        <v>16</v>
      </c>
    </row>
    <row r="829" spans="1:5" x14ac:dyDescent="0.2">
      <c r="A829" s="22">
        <v>44023</v>
      </c>
      <c r="B829">
        <v>44023</v>
      </c>
      <c r="C829" t="s">
        <v>749</v>
      </c>
      <c r="D829" s="24">
        <f>VLOOKUP(Pag_Inicio_Corr_mas_casos[[#This Row],[Corregimiento]],Hoja3!$A$2:$D$676,4,0)</f>
        <v>81001</v>
      </c>
      <c r="E829">
        <v>15</v>
      </c>
    </row>
    <row r="830" spans="1:5" x14ac:dyDescent="0.2">
      <c r="A830" s="22">
        <v>44023</v>
      </c>
      <c r="B830">
        <v>44023</v>
      </c>
      <c r="C830" t="s">
        <v>743</v>
      </c>
      <c r="D830" s="24">
        <f>VLOOKUP(Pag_Inicio_Corr_mas_casos[[#This Row],[Corregimiento]],Hoja3!$A$2:$D$676,4,0)</f>
        <v>81007</v>
      </c>
      <c r="E830">
        <v>15</v>
      </c>
    </row>
    <row r="831" spans="1:5" x14ac:dyDescent="0.2">
      <c r="A831" s="22">
        <v>44023</v>
      </c>
      <c r="B831">
        <v>44023</v>
      </c>
      <c r="C831" t="s">
        <v>824</v>
      </c>
      <c r="D831" s="24">
        <f>VLOOKUP(Pag_Inicio_Corr_mas_casos[[#This Row],[Corregimiento]],Hoja3!$A$2:$D$676,4,0)</f>
        <v>41405</v>
      </c>
      <c r="E831">
        <v>15</v>
      </c>
    </row>
    <row r="832" spans="1:5" x14ac:dyDescent="0.2">
      <c r="A832" s="22">
        <v>44023</v>
      </c>
      <c r="B832">
        <v>44023</v>
      </c>
      <c r="C832" t="s">
        <v>747</v>
      </c>
      <c r="D832" s="24">
        <f>VLOOKUP(Pag_Inicio_Corr_mas_casos[[#This Row],[Corregimiento]],Hoja3!$A$2:$D$676,4,0)</f>
        <v>80822</v>
      </c>
      <c r="E832">
        <v>14</v>
      </c>
    </row>
    <row r="833" spans="1:5" x14ac:dyDescent="0.2">
      <c r="A833" s="22">
        <v>44023</v>
      </c>
      <c r="B833">
        <v>44023</v>
      </c>
      <c r="C833" t="s">
        <v>754</v>
      </c>
      <c r="D833" s="24">
        <f>VLOOKUP(Pag_Inicio_Corr_mas_casos[[#This Row],[Corregimiento]],Hoja3!$A$2:$D$676,4,0)</f>
        <v>130702</v>
      </c>
      <c r="E833">
        <v>14</v>
      </c>
    </row>
    <row r="834" spans="1:5" x14ac:dyDescent="0.2">
      <c r="A834" s="22">
        <v>44023</v>
      </c>
      <c r="B834">
        <v>44023</v>
      </c>
      <c r="C834" t="s">
        <v>770</v>
      </c>
      <c r="D834" s="24">
        <f>VLOOKUP(Pag_Inicio_Corr_mas_casos[[#This Row],[Corregimiento]],Hoja3!$A$2:$D$676,4,0)</f>
        <v>80811</v>
      </c>
      <c r="E834">
        <v>14</v>
      </c>
    </row>
    <row r="835" spans="1:5" x14ac:dyDescent="0.2">
      <c r="A835" s="22">
        <v>44023</v>
      </c>
      <c r="B835">
        <v>44023</v>
      </c>
      <c r="C835" t="s">
        <v>788</v>
      </c>
      <c r="D835" s="24">
        <f>VLOOKUP(Pag_Inicio_Corr_mas_casos[[#This Row],[Corregimiento]],Hoja3!$A$2:$D$676,4,0)</f>
        <v>80807</v>
      </c>
      <c r="E835">
        <v>13</v>
      </c>
    </row>
    <row r="836" spans="1:5" x14ac:dyDescent="0.2">
      <c r="A836" s="22">
        <v>44023</v>
      </c>
      <c r="B836">
        <v>44023</v>
      </c>
      <c r="C836" t="s">
        <v>768</v>
      </c>
      <c r="D836" s="24">
        <f>VLOOKUP(Pag_Inicio_Corr_mas_casos[[#This Row],[Corregimiento]],Hoja3!$A$2:$D$676,4,0)</f>
        <v>80815</v>
      </c>
      <c r="E836">
        <v>13</v>
      </c>
    </row>
    <row r="837" spans="1:5" x14ac:dyDescent="0.2">
      <c r="A837" s="22">
        <v>44023</v>
      </c>
      <c r="B837">
        <v>44023</v>
      </c>
      <c r="C837" t="s">
        <v>791</v>
      </c>
      <c r="D837" s="24">
        <f>VLOOKUP(Pag_Inicio_Corr_mas_casos[[#This Row],[Corregimiento]],Hoja3!$A$2:$D$676,4,0)</f>
        <v>30111</v>
      </c>
      <c r="E837">
        <v>13</v>
      </c>
    </row>
    <row r="838" spans="1:5" x14ac:dyDescent="0.2">
      <c r="A838" s="22">
        <v>44023</v>
      </c>
      <c r="B838">
        <v>44023</v>
      </c>
      <c r="C838" t="s">
        <v>786</v>
      </c>
      <c r="D838" s="24">
        <f>VLOOKUP(Pag_Inicio_Corr_mas_casos[[#This Row],[Corregimiento]],Hoja3!$A$2:$D$676,4,0)</f>
        <v>80804</v>
      </c>
      <c r="E838">
        <v>12</v>
      </c>
    </row>
    <row r="839" spans="1:5" x14ac:dyDescent="0.2">
      <c r="A839" s="22">
        <v>44023</v>
      </c>
      <c r="B839">
        <v>44023</v>
      </c>
      <c r="C839" t="s">
        <v>752</v>
      </c>
      <c r="D839" s="24">
        <f>VLOOKUP(Pag_Inicio_Corr_mas_casos[[#This Row],[Corregimiento]],Hoja3!$A$2:$D$676,4,0)</f>
        <v>81006</v>
      </c>
      <c r="E839">
        <v>11</v>
      </c>
    </row>
    <row r="840" spans="1:5" x14ac:dyDescent="0.2">
      <c r="A840" s="22">
        <v>44023</v>
      </c>
      <c r="B840">
        <v>44023</v>
      </c>
      <c r="C840" t="s">
        <v>738</v>
      </c>
      <c r="D840" s="24">
        <f>VLOOKUP(Pag_Inicio_Corr_mas_casos[[#This Row],[Corregimiento]],Hoja3!$A$2:$D$676,4,0)</f>
        <v>81002</v>
      </c>
      <c r="E840">
        <v>11</v>
      </c>
    </row>
    <row r="841" spans="1:5" x14ac:dyDescent="0.2">
      <c r="A841" s="22">
        <v>44023</v>
      </c>
      <c r="B841">
        <v>44023</v>
      </c>
      <c r="C841" t="s">
        <v>765</v>
      </c>
      <c r="D841" s="24">
        <f>VLOOKUP(Pag_Inicio_Corr_mas_casos[[#This Row],[Corregimiento]],Hoja3!$A$2:$D$676,4,0)</f>
        <v>80501</v>
      </c>
      <c r="E841">
        <v>11</v>
      </c>
    </row>
    <row r="842" spans="1:5" x14ac:dyDescent="0.2">
      <c r="A842" s="22">
        <v>44023</v>
      </c>
      <c r="B842">
        <v>44023</v>
      </c>
      <c r="C842" t="s">
        <v>755</v>
      </c>
      <c r="D842" s="24">
        <f>VLOOKUP(Pag_Inicio_Corr_mas_casos[[#This Row],[Corregimiento]],Hoja3!$A$2:$D$676,4,0)</f>
        <v>40601</v>
      </c>
      <c r="E842">
        <v>11</v>
      </c>
    </row>
    <row r="843" spans="1:5" x14ac:dyDescent="0.2">
      <c r="A843" s="22">
        <v>44023</v>
      </c>
      <c r="B843">
        <v>44023</v>
      </c>
      <c r="C843" t="s">
        <v>748</v>
      </c>
      <c r="D843" s="24">
        <f>VLOOKUP(Pag_Inicio_Corr_mas_casos[[#This Row],[Corregimiento]],Hoja3!$A$2:$D$676,4,0)</f>
        <v>80823</v>
      </c>
      <c r="E843">
        <v>11</v>
      </c>
    </row>
    <row r="844" spans="1:5" x14ac:dyDescent="0.2">
      <c r="A844" s="22">
        <v>44023</v>
      </c>
      <c r="B844">
        <v>44023</v>
      </c>
      <c r="C844" t="s">
        <v>783</v>
      </c>
      <c r="D844" s="24">
        <f>VLOOKUP(Pag_Inicio_Corr_mas_casos[[#This Row],[Corregimiento]],Hoja3!$A$2:$D$676,4,0)</f>
        <v>81009</v>
      </c>
      <c r="E844">
        <v>11</v>
      </c>
    </row>
    <row r="845" spans="1:5" x14ac:dyDescent="0.2">
      <c r="A845" s="22">
        <v>44024</v>
      </c>
      <c r="B845">
        <v>44024</v>
      </c>
      <c r="C845" t="s">
        <v>744</v>
      </c>
      <c r="D845" s="24">
        <f>VLOOKUP(Pag_Inicio_Corr_mas_casos[[#This Row],[Corregimiento]],Hoja3!$A$2:$D$676,4,0)</f>
        <v>81008</v>
      </c>
      <c r="E845">
        <v>78</v>
      </c>
    </row>
    <row r="846" spans="1:5" x14ac:dyDescent="0.2">
      <c r="A846" s="22">
        <v>44024</v>
      </c>
      <c r="B846">
        <v>44024</v>
      </c>
      <c r="C846" t="s">
        <v>737</v>
      </c>
      <c r="D846" s="24">
        <f>VLOOKUP(Pag_Inicio_Corr_mas_casos[[#This Row],[Corregimiento]],Hoja3!$A$2:$D$676,4,0)</f>
        <v>130101</v>
      </c>
      <c r="E846">
        <v>42</v>
      </c>
    </row>
    <row r="847" spans="1:5" x14ac:dyDescent="0.2">
      <c r="A847" s="22">
        <v>44024</v>
      </c>
      <c r="B847">
        <v>44024</v>
      </c>
      <c r="C847" t="s">
        <v>750</v>
      </c>
      <c r="D847" s="24">
        <f>VLOOKUP(Pag_Inicio_Corr_mas_casos[[#This Row],[Corregimiento]],Hoja3!$A$2:$D$676,4,0)</f>
        <v>80819</v>
      </c>
      <c r="E847">
        <v>42</v>
      </c>
    </row>
    <row r="848" spans="1:5" x14ac:dyDescent="0.2">
      <c r="A848" s="22">
        <v>44024</v>
      </c>
      <c r="B848">
        <v>44024</v>
      </c>
      <c r="C848" t="s">
        <v>763</v>
      </c>
      <c r="D848" s="24">
        <f>VLOOKUP(Pag_Inicio_Corr_mas_casos[[#This Row],[Corregimiento]],Hoja3!$A$2:$D$676,4,0)</f>
        <v>80813</v>
      </c>
      <c r="E848">
        <v>41</v>
      </c>
    </row>
    <row r="849" spans="1:5" x14ac:dyDescent="0.2">
      <c r="A849" s="22">
        <v>44024</v>
      </c>
      <c r="B849">
        <v>44024</v>
      </c>
      <c r="C849" t="s">
        <v>742</v>
      </c>
      <c r="D849" s="24">
        <f>VLOOKUP(Pag_Inicio_Corr_mas_casos[[#This Row],[Corregimiento]],Hoja3!$A$2:$D$676,4,0)</f>
        <v>80821</v>
      </c>
      <c r="E849">
        <v>38</v>
      </c>
    </row>
    <row r="850" spans="1:5" x14ac:dyDescent="0.2">
      <c r="A850" s="22">
        <v>44024</v>
      </c>
      <c r="B850">
        <v>44024</v>
      </c>
      <c r="C850" t="s">
        <v>781</v>
      </c>
      <c r="D850" s="24">
        <f>VLOOKUP(Pag_Inicio_Corr_mas_casos[[#This Row],[Corregimiento]],Hoja3!$A$2:$D$676,4,0)</f>
        <v>130717</v>
      </c>
      <c r="E850">
        <v>38</v>
      </c>
    </row>
    <row r="851" spans="1:5" x14ac:dyDescent="0.2">
      <c r="A851" s="22">
        <v>44024</v>
      </c>
      <c r="B851">
        <v>44024</v>
      </c>
      <c r="C851" t="s">
        <v>791</v>
      </c>
      <c r="D851" s="24">
        <f>VLOOKUP(Pag_Inicio_Corr_mas_casos[[#This Row],[Corregimiento]],Hoja3!$A$2:$D$676,4,0)</f>
        <v>30111</v>
      </c>
      <c r="E851">
        <v>36</v>
      </c>
    </row>
    <row r="852" spans="1:5" x14ac:dyDescent="0.2">
      <c r="A852" s="22">
        <v>44024</v>
      </c>
      <c r="B852">
        <v>44024</v>
      </c>
      <c r="C852" t="s">
        <v>746</v>
      </c>
      <c r="D852" s="24">
        <f>VLOOKUP(Pag_Inicio_Corr_mas_casos[[#This Row],[Corregimiento]],Hoja3!$A$2:$D$676,4,0)</f>
        <v>80817</v>
      </c>
      <c r="E852">
        <v>34</v>
      </c>
    </row>
    <row r="853" spans="1:5" x14ac:dyDescent="0.2">
      <c r="A853" s="22">
        <v>44024</v>
      </c>
      <c r="B853">
        <v>44024</v>
      </c>
      <c r="C853" t="s">
        <v>739</v>
      </c>
      <c r="D853" s="24">
        <f>VLOOKUP(Pag_Inicio_Corr_mas_casos[[#This Row],[Corregimiento]],Hoja3!$A$2:$D$676,4,0)</f>
        <v>130106</v>
      </c>
      <c r="E853">
        <v>32</v>
      </c>
    </row>
    <row r="854" spans="1:5" x14ac:dyDescent="0.2">
      <c r="A854" s="22">
        <v>44024</v>
      </c>
      <c r="B854">
        <v>44024</v>
      </c>
      <c r="C854" t="s">
        <v>753</v>
      </c>
      <c r="D854" s="24">
        <f>VLOOKUP(Pag_Inicio_Corr_mas_casos[[#This Row],[Corregimiento]],Hoja3!$A$2:$D$676,4,0)</f>
        <v>80812</v>
      </c>
      <c r="E854">
        <v>31</v>
      </c>
    </row>
    <row r="855" spans="1:5" x14ac:dyDescent="0.2">
      <c r="A855" s="22">
        <v>44024</v>
      </c>
      <c r="B855">
        <v>44024</v>
      </c>
      <c r="C855" t="s">
        <v>743</v>
      </c>
      <c r="D855" s="24">
        <f>VLOOKUP(Pag_Inicio_Corr_mas_casos[[#This Row],[Corregimiento]],Hoja3!$A$2:$D$676,4,0)</f>
        <v>81007</v>
      </c>
      <c r="E855">
        <v>27</v>
      </c>
    </row>
    <row r="856" spans="1:5" x14ac:dyDescent="0.2">
      <c r="A856" s="22">
        <v>44024</v>
      </c>
      <c r="B856">
        <v>44024</v>
      </c>
      <c r="C856" t="s">
        <v>784</v>
      </c>
      <c r="D856" s="24">
        <f>VLOOKUP(Pag_Inicio_Corr_mas_casos[[#This Row],[Corregimiento]],Hoja3!$A$2:$D$676,4,0)</f>
        <v>30104</v>
      </c>
      <c r="E856">
        <v>25</v>
      </c>
    </row>
    <row r="857" spans="1:5" x14ac:dyDescent="0.2">
      <c r="A857" s="22">
        <v>44024</v>
      </c>
      <c r="B857">
        <v>44024</v>
      </c>
      <c r="C857" t="s">
        <v>800</v>
      </c>
      <c r="D857" s="24">
        <f>VLOOKUP(Pag_Inicio_Corr_mas_casos[[#This Row],[Corregimiento]],Hoja3!$A$2:$D$676,4,0)</f>
        <v>130716</v>
      </c>
      <c r="E857">
        <v>25</v>
      </c>
    </row>
    <row r="858" spans="1:5" x14ac:dyDescent="0.2">
      <c r="A858" s="22">
        <v>44024</v>
      </c>
      <c r="B858">
        <v>44024</v>
      </c>
      <c r="C858" t="s">
        <v>729</v>
      </c>
      <c r="D858" s="24">
        <f>VLOOKUP(Pag_Inicio_Corr_mas_casos[[#This Row],[Corregimiento]],Hoja3!$A$2:$D$676,4,0)</f>
        <v>130709</v>
      </c>
      <c r="E858">
        <v>23</v>
      </c>
    </row>
    <row r="859" spans="1:5" x14ac:dyDescent="0.2">
      <c r="A859" s="22">
        <v>44024</v>
      </c>
      <c r="B859">
        <v>44024</v>
      </c>
      <c r="C859" t="s">
        <v>817</v>
      </c>
      <c r="D859" s="24">
        <f>VLOOKUP(Pag_Inicio_Corr_mas_casos[[#This Row],[Corregimiento]],Hoja3!$A$2:$D$676,4,0)</f>
        <v>120801</v>
      </c>
      <c r="E859">
        <v>23</v>
      </c>
    </row>
    <row r="860" spans="1:5" x14ac:dyDescent="0.2">
      <c r="A860" s="22">
        <v>44024</v>
      </c>
      <c r="B860">
        <v>44024</v>
      </c>
      <c r="C860" t="s">
        <v>772</v>
      </c>
      <c r="D860" s="24">
        <f>VLOOKUP(Pag_Inicio_Corr_mas_casos[[#This Row],[Corregimiento]],Hoja3!$A$2:$D$676,4,0)</f>
        <v>130708</v>
      </c>
      <c r="E860">
        <v>22</v>
      </c>
    </row>
    <row r="861" spans="1:5" x14ac:dyDescent="0.2">
      <c r="A861" s="22">
        <v>44024</v>
      </c>
      <c r="B861">
        <v>44024</v>
      </c>
      <c r="C861" t="s">
        <v>738</v>
      </c>
      <c r="D861" s="24">
        <f>VLOOKUP(Pag_Inicio_Corr_mas_casos[[#This Row],[Corregimiento]],Hoja3!$A$2:$D$676,4,0)</f>
        <v>81002</v>
      </c>
      <c r="E861">
        <v>21</v>
      </c>
    </row>
    <row r="862" spans="1:5" x14ac:dyDescent="0.2">
      <c r="A862" s="22">
        <v>44024</v>
      </c>
      <c r="B862">
        <v>44024</v>
      </c>
      <c r="C862" t="s">
        <v>825</v>
      </c>
      <c r="D862" s="24">
        <f>VLOOKUP(Pag_Inicio_Corr_mas_casos[[#This Row],[Corregimiento]],Hoja3!$A$2:$D$676,4,0)</f>
        <v>80502</v>
      </c>
      <c r="E862">
        <v>21</v>
      </c>
    </row>
    <row r="863" spans="1:5" x14ac:dyDescent="0.2">
      <c r="A863" s="22">
        <v>44024</v>
      </c>
      <c r="B863">
        <v>44024</v>
      </c>
      <c r="C863" t="s">
        <v>759</v>
      </c>
      <c r="D863" s="24">
        <f>VLOOKUP(Pag_Inicio_Corr_mas_casos[[#This Row],[Corregimiento]],Hoja3!$A$2:$D$676,4,0)</f>
        <v>30107</v>
      </c>
      <c r="E863">
        <v>21</v>
      </c>
    </row>
    <row r="864" spans="1:5" x14ac:dyDescent="0.2">
      <c r="A864" s="22">
        <v>44024</v>
      </c>
      <c r="B864">
        <v>44024</v>
      </c>
      <c r="C864" t="s">
        <v>813</v>
      </c>
      <c r="D864" s="24">
        <f>VLOOKUP(Pag_Inicio_Corr_mas_casos[[#This Row],[Corregimiento]],Hoja3!$A$2:$D$676,4,0)</f>
        <v>30115</v>
      </c>
      <c r="E864">
        <v>21</v>
      </c>
    </row>
    <row r="865" spans="1:5" x14ac:dyDescent="0.2">
      <c r="A865" s="22">
        <v>44024</v>
      </c>
      <c r="B865">
        <v>44024</v>
      </c>
      <c r="C865" t="s">
        <v>740</v>
      </c>
      <c r="D865" s="24">
        <f>VLOOKUP(Pag_Inicio_Corr_mas_casos[[#This Row],[Corregimiento]],Hoja3!$A$2:$D$676,4,0)</f>
        <v>80802</v>
      </c>
      <c r="E865">
        <v>21</v>
      </c>
    </row>
    <row r="866" spans="1:5" x14ac:dyDescent="0.2">
      <c r="A866" s="22">
        <v>44024</v>
      </c>
      <c r="B866">
        <v>44024</v>
      </c>
      <c r="C866" t="s">
        <v>815</v>
      </c>
      <c r="D866" s="24">
        <f>VLOOKUP(Pag_Inicio_Corr_mas_casos[[#This Row],[Corregimiento]],Hoja3!$A$2:$D$676,4,0)</f>
        <v>120301</v>
      </c>
      <c r="E866">
        <v>21</v>
      </c>
    </row>
    <row r="867" spans="1:5" x14ac:dyDescent="0.2">
      <c r="A867" s="22">
        <v>44024</v>
      </c>
      <c r="B867">
        <v>44024</v>
      </c>
      <c r="C867" t="s">
        <v>758</v>
      </c>
      <c r="D867" s="24">
        <f>VLOOKUP(Pag_Inicio_Corr_mas_casos[[#This Row],[Corregimiento]],Hoja3!$A$2:$D$676,4,0)</f>
        <v>80810</v>
      </c>
      <c r="E867">
        <v>20</v>
      </c>
    </row>
    <row r="868" spans="1:5" x14ac:dyDescent="0.2">
      <c r="A868" s="22">
        <v>44024</v>
      </c>
      <c r="B868">
        <v>44024</v>
      </c>
      <c r="C868" t="s">
        <v>752</v>
      </c>
      <c r="D868" s="24">
        <f>VLOOKUP(Pag_Inicio_Corr_mas_casos[[#This Row],[Corregimiento]],Hoja3!$A$2:$D$676,4,0)</f>
        <v>81006</v>
      </c>
      <c r="E868">
        <v>19</v>
      </c>
    </row>
    <row r="869" spans="1:5" x14ac:dyDescent="0.2">
      <c r="A869" s="22">
        <v>44024</v>
      </c>
      <c r="B869">
        <v>44024</v>
      </c>
      <c r="C869" t="s">
        <v>754</v>
      </c>
      <c r="D869" s="24">
        <f>VLOOKUP(Pag_Inicio_Corr_mas_casos[[#This Row],[Corregimiento]],Hoja3!$A$2:$D$676,4,0)</f>
        <v>130702</v>
      </c>
      <c r="E869">
        <v>19</v>
      </c>
    </row>
    <row r="870" spans="1:5" x14ac:dyDescent="0.2">
      <c r="A870" s="22">
        <v>44024</v>
      </c>
      <c r="B870">
        <v>44024</v>
      </c>
      <c r="C870" t="s">
        <v>767</v>
      </c>
      <c r="D870" s="24">
        <f>VLOOKUP(Pag_Inicio_Corr_mas_casos[[#This Row],[Corregimiento]],Hoja3!$A$2:$D$676,4,0)</f>
        <v>80820</v>
      </c>
      <c r="E870">
        <v>19</v>
      </c>
    </row>
    <row r="871" spans="1:5" x14ac:dyDescent="0.2">
      <c r="A871" s="22">
        <v>44024</v>
      </c>
      <c r="B871">
        <v>44024</v>
      </c>
      <c r="C871" t="s">
        <v>820</v>
      </c>
      <c r="D871" s="24">
        <f>VLOOKUP(Pag_Inicio_Corr_mas_casos[[#This Row],[Corregimiento]],Hoja3!$A$2:$D$676,4,0)</f>
        <v>30103</v>
      </c>
      <c r="E871">
        <v>17</v>
      </c>
    </row>
    <row r="872" spans="1:5" x14ac:dyDescent="0.2">
      <c r="A872" s="22">
        <v>44024</v>
      </c>
      <c r="B872">
        <v>44024</v>
      </c>
      <c r="C872" t="s">
        <v>768</v>
      </c>
      <c r="D872" s="24">
        <f>VLOOKUP(Pag_Inicio_Corr_mas_casos[[#This Row],[Corregimiento]],Hoja3!$A$2:$D$676,4,0)</f>
        <v>80815</v>
      </c>
      <c r="E872">
        <v>16</v>
      </c>
    </row>
    <row r="873" spans="1:5" x14ac:dyDescent="0.2">
      <c r="A873" s="22">
        <v>44024</v>
      </c>
      <c r="B873">
        <v>44024</v>
      </c>
      <c r="C873" t="s">
        <v>748</v>
      </c>
      <c r="D873" s="24">
        <f>VLOOKUP(Pag_Inicio_Corr_mas_casos[[#This Row],[Corregimiento]],Hoja3!$A$2:$D$676,4,0)</f>
        <v>80823</v>
      </c>
      <c r="E873">
        <v>16</v>
      </c>
    </row>
    <row r="874" spans="1:5" x14ac:dyDescent="0.2">
      <c r="A874" s="22">
        <v>44024</v>
      </c>
      <c r="B874">
        <v>44024</v>
      </c>
      <c r="C874" t="s">
        <v>745</v>
      </c>
      <c r="D874" s="24">
        <f>VLOOKUP(Pag_Inicio_Corr_mas_casos[[#This Row],[Corregimiento]],Hoja3!$A$2:$D$676,4,0)</f>
        <v>80816</v>
      </c>
      <c r="E874">
        <v>15</v>
      </c>
    </row>
    <row r="875" spans="1:5" x14ac:dyDescent="0.2">
      <c r="A875" s="22">
        <v>44024</v>
      </c>
      <c r="B875">
        <v>44024</v>
      </c>
      <c r="C875" t="s">
        <v>773</v>
      </c>
      <c r="D875" s="24">
        <f>VLOOKUP(Pag_Inicio_Corr_mas_casos[[#This Row],[Corregimiento]],Hoja3!$A$2:$D$676,4,0)</f>
        <v>80826</v>
      </c>
      <c r="E875">
        <v>14</v>
      </c>
    </row>
    <row r="876" spans="1:5" x14ac:dyDescent="0.2">
      <c r="A876" s="22">
        <v>44024</v>
      </c>
      <c r="B876">
        <v>44024</v>
      </c>
      <c r="C876" t="s">
        <v>788</v>
      </c>
      <c r="D876" s="24">
        <f>VLOOKUP(Pag_Inicio_Corr_mas_casos[[#This Row],[Corregimiento]],Hoja3!$A$2:$D$676,4,0)</f>
        <v>80807</v>
      </c>
      <c r="E876">
        <v>13</v>
      </c>
    </row>
    <row r="877" spans="1:5" x14ac:dyDescent="0.2">
      <c r="A877" s="22">
        <v>44024</v>
      </c>
      <c r="B877">
        <v>44024</v>
      </c>
      <c r="C877" t="s">
        <v>782</v>
      </c>
      <c r="D877" s="24">
        <f>VLOOKUP(Pag_Inicio_Corr_mas_casos[[#This Row],[Corregimiento]],Hoja3!$A$2:$D$676,4,0)</f>
        <v>81003</v>
      </c>
      <c r="E877">
        <v>13</v>
      </c>
    </row>
    <row r="878" spans="1:5" x14ac:dyDescent="0.2">
      <c r="A878" s="22">
        <v>44024</v>
      </c>
      <c r="B878">
        <v>44024</v>
      </c>
      <c r="C878" t="s">
        <v>775</v>
      </c>
      <c r="D878" s="24">
        <f>VLOOKUP(Pag_Inicio_Corr_mas_casos[[#This Row],[Corregimiento]],Hoja3!$A$2:$D$676,4,0)</f>
        <v>80803</v>
      </c>
      <c r="E878">
        <v>13</v>
      </c>
    </row>
    <row r="879" spans="1:5" x14ac:dyDescent="0.2">
      <c r="A879" s="22">
        <v>44024</v>
      </c>
      <c r="B879">
        <v>44024</v>
      </c>
      <c r="C879" t="s">
        <v>765</v>
      </c>
      <c r="D879" s="24">
        <f>VLOOKUP(Pag_Inicio_Corr_mas_casos[[#This Row],[Corregimiento]],Hoja3!$A$2:$D$676,4,0)</f>
        <v>80501</v>
      </c>
      <c r="E879">
        <v>12</v>
      </c>
    </row>
    <row r="880" spans="1:5" x14ac:dyDescent="0.2">
      <c r="A880" s="22">
        <v>44024</v>
      </c>
      <c r="B880">
        <v>44024</v>
      </c>
      <c r="C880" t="s">
        <v>741</v>
      </c>
      <c r="D880" s="24">
        <f>VLOOKUP(Pag_Inicio_Corr_mas_casos[[#This Row],[Corregimiento]],Hoja3!$A$2:$D$676,4,0)</f>
        <v>130102</v>
      </c>
      <c r="E880">
        <v>12</v>
      </c>
    </row>
    <row r="881" spans="1:5" x14ac:dyDescent="0.2">
      <c r="A881" s="22">
        <v>44024</v>
      </c>
      <c r="B881">
        <v>44024</v>
      </c>
      <c r="C881" t="s">
        <v>760</v>
      </c>
      <c r="D881" s="24">
        <f>VLOOKUP(Pag_Inicio_Corr_mas_casos[[#This Row],[Corregimiento]],Hoja3!$A$2:$D$676,4,0)</f>
        <v>30113</v>
      </c>
      <c r="E881">
        <v>12</v>
      </c>
    </row>
    <row r="882" spans="1:5" x14ac:dyDescent="0.2">
      <c r="A882" s="22">
        <v>44024</v>
      </c>
      <c r="B882">
        <v>44024</v>
      </c>
      <c r="C882" t="s">
        <v>749</v>
      </c>
      <c r="D882" s="24">
        <f>VLOOKUP(Pag_Inicio_Corr_mas_casos[[#This Row],[Corregimiento]],Hoja3!$A$2:$D$676,4,0)</f>
        <v>81001</v>
      </c>
      <c r="E882">
        <v>11</v>
      </c>
    </row>
    <row r="883" spans="1:5" x14ac:dyDescent="0.2">
      <c r="A883" s="22">
        <v>44024</v>
      </c>
      <c r="B883">
        <v>44024</v>
      </c>
      <c r="C883" t="s">
        <v>826</v>
      </c>
      <c r="D883" s="24">
        <f>VLOOKUP(Pag_Inicio_Corr_mas_casos[[#This Row],[Corregimiento]],Hoja3!$A$2:$D$676,4,0)</f>
        <v>120507</v>
      </c>
      <c r="E883">
        <v>11</v>
      </c>
    </row>
    <row r="884" spans="1:5" x14ac:dyDescent="0.2">
      <c r="A884" s="22">
        <v>44025</v>
      </c>
      <c r="B884">
        <v>44025</v>
      </c>
      <c r="C884" t="s">
        <v>743</v>
      </c>
      <c r="D884" s="24">
        <f>VLOOKUP(Pag_Inicio_Corr_mas_casos[[#This Row],[Corregimiento]],Hoja3!$A$2:$D$676,4,0)</f>
        <v>81007</v>
      </c>
      <c r="E884">
        <v>61</v>
      </c>
    </row>
    <row r="885" spans="1:5" x14ac:dyDescent="0.2">
      <c r="A885" s="22">
        <v>44025</v>
      </c>
      <c r="B885">
        <v>44025</v>
      </c>
      <c r="C885" t="s">
        <v>738</v>
      </c>
      <c r="D885" s="24">
        <f>VLOOKUP(Pag_Inicio_Corr_mas_casos[[#This Row],[Corregimiento]],Hoja3!$A$2:$D$676,4,0)</f>
        <v>81002</v>
      </c>
      <c r="E885">
        <v>54</v>
      </c>
    </row>
    <row r="886" spans="1:5" x14ac:dyDescent="0.2">
      <c r="A886" s="22">
        <v>44025</v>
      </c>
      <c r="B886">
        <v>44025</v>
      </c>
      <c r="C886" t="s">
        <v>753</v>
      </c>
      <c r="D886" s="24">
        <f>VLOOKUP(Pag_Inicio_Corr_mas_casos[[#This Row],[Corregimiento]],Hoja3!$A$2:$D$676,4,0)</f>
        <v>80812</v>
      </c>
      <c r="E886">
        <v>54</v>
      </c>
    </row>
    <row r="887" spans="1:5" x14ac:dyDescent="0.2">
      <c r="A887" s="22">
        <v>44025</v>
      </c>
      <c r="B887">
        <v>44025</v>
      </c>
      <c r="C887" t="s">
        <v>750</v>
      </c>
      <c r="D887" s="24">
        <f>VLOOKUP(Pag_Inicio_Corr_mas_casos[[#This Row],[Corregimiento]],Hoja3!$A$2:$D$676,4,0)</f>
        <v>80819</v>
      </c>
      <c r="E887">
        <v>53</v>
      </c>
    </row>
    <row r="888" spans="1:5" x14ac:dyDescent="0.2">
      <c r="A888" s="22">
        <v>44025</v>
      </c>
      <c r="B888">
        <v>44025</v>
      </c>
      <c r="C888" t="s">
        <v>763</v>
      </c>
      <c r="D888" s="24">
        <f>VLOOKUP(Pag_Inicio_Corr_mas_casos[[#This Row],[Corregimiento]],Hoja3!$A$2:$D$676,4,0)</f>
        <v>80813</v>
      </c>
      <c r="E888">
        <v>50</v>
      </c>
    </row>
    <row r="889" spans="1:5" x14ac:dyDescent="0.2">
      <c r="A889" s="22">
        <v>44025</v>
      </c>
      <c r="B889">
        <v>44025</v>
      </c>
      <c r="C889" t="s">
        <v>791</v>
      </c>
      <c r="D889" s="24">
        <f>VLOOKUP(Pag_Inicio_Corr_mas_casos[[#This Row],[Corregimiento]],Hoja3!$A$2:$D$676,4,0)</f>
        <v>30111</v>
      </c>
      <c r="E889">
        <v>48</v>
      </c>
    </row>
    <row r="890" spans="1:5" x14ac:dyDescent="0.2">
      <c r="A890" s="22">
        <v>44025</v>
      </c>
      <c r="B890">
        <v>44025</v>
      </c>
      <c r="C890" t="s">
        <v>739</v>
      </c>
      <c r="D890" s="24">
        <f>VLOOKUP(Pag_Inicio_Corr_mas_casos[[#This Row],[Corregimiento]],Hoja3!$A$2:$D$676,4,0)</f>
        <v>130106</v>
      </c>
      <c r="E890">
        <v>48</v>
      </c>
    </row>
    <row r="891" spans="1:5" x14ac:dyDescent="0.2">
      <c r="A891" s="22">
        <v>44025</v>
      </c>
      <c r="B891">
        <v>44025</v>
      </c>
      <c r="C891" t="s">
        <v>742</v>
      </c>
      <c r="D891" s="24">
        <f>VLOOKUP(Pag_Inicio_Corr_mas_casos[[#This Row],[Corregimiento]],Hoja3!$A$2:$D$676,4,0)</f>
        <v>80821</v>
      </c>
      <c r="E891">
        <v>46</v>
      </c>
    </row>
    <row r="892" spans="1:5" x14ac:dyDescent="0.2">
      <c r="A892" s="22">
        <v>44025</v>
      </c>
      <c r="B892">
        <v>44025</v>
      </c>
      <c r="C892" t="s">
        <v>747</v>
      </c>
      <c r="D892" s="24">
        <f>VLOOKUP(Pag_Inicio_Corr_mas_casos[[#This Row],[Corregimiento]],Hoja3!$A$2:$D$676,4,0)</f>
        <v>80822</v>
      </c>
      <c r="E892">
        <v>37</v>
      </c>
    </row>
    <row r="893" spans="1:5" x14ac:dyDescent="0.2">
      <c r="A893" s="22">
        <v>44025</v>
      </c>
      <c r="B893">
        <v>44025</v>
      </c>
      <c r="C893" t="s">
        <v>740</v>
      </c>
      <c r="D893" s="24">
        <f>VLOOKUP(Pag_Inicio_Corr_mas_casos[[#This Row],[Corregimiento]],Hoja3!$A$2:$D$676,4,0)</f>
        <v>80802</v>
      </c>
      <c r="E893">
        <v>35</v>
      </c>
    </row>
    <row r="894" spans="1:5" x14ac:dyDescent="0.2">
      <c r="A894" s="22">
        <v>44025</v>
      </c>
      <c r="B894">
        <v>44025</v>
      </c>
      <c r="C894" t="s">
        <v>765</v>
      </c>
      <c r="D894" s="24">
        <f>VLOOKUP(Pag_Inicio_Corr_mas_casos[[#This Row],[Corregimiento]],Hoja3!$A$2:$D$676,4,0)</f>
        <v>80501</v>
      </c>
      <c r="E894">
        <v>35</v>
      </c>
    </row>
    <row r="895" spans="1:5" x14ac:dyDescent="0.2">
      <c r="A895" s="22">
        <v>44025</v>
      </c>
      <c r="B895">
        <v>44025</v>
      </c>
      <c r="C895" t="s">
        <v>767</v>
      </c>
      <c r="D895" s="24">
        <f>VLOOKUP(Pag_Inicio_Corr_mas_casos[[#This Row],[Corregimiento]],Hoja3!$A$2:$D$676,4,0)</f>
        <v>80820</v>
      </c>
      <c r="E895">
        <v>32</v>
      </c>
    </row>
    <row r="896" spans="1:5" x14ac:dyDescent="0.2">
      <c r="A896" s="22">
        <v>44025</v>
      </c>
      <c r="B896">
        <v>44025</v>
      </c>
      <c r="C896" t="s">
        <v>746</v>
      </c>
      <c r="D896" s="24">
        <f>VLOOKUP(Pag_Inicio_Corr_mas_casos[[#This Row],[Corregimiento]],Hoja3!$A$2:$D$676,4,0)</f>
        <v>80817</v>
      </c>
      <c r="E896">
        <v>32</v>
      </c>
    </row>
    <row r="897" spans="1:5" x14ac:dyDescent="0.2">
      <c r="A897" s="22">
        <v>44025</v>
      </c>
      <c r="B897">
        <v>44025</v>
      </c>
      <c r="C897" t="s">
        <v>737</v>
      </c>
      <c r="D897" s="24">
        <f>VLOOKUP(Pag_Inicio_Corr_mas_casos[[#This Row],[Corregimiento]],Hoja3!$A$2:$D$676,4,0)</f>
        <v>130101</v>
      </c>
      <c r="E897">
        <v>31</v>
      </c>
    </row>
    <row r="898" spans="1:5" x14ac:dyDescent="0.2">
      <c r="A898" s="22">
        <v>44025</v>
      </c>
      <c r="B898">
        <v>44025</v>
      </c>
      <c r="C898" t="s">
        <v>745</v>
      </c>
      <c r="D898" s="24">
        <f>VLOOKUP(Pag_Inicio_Corr_mas_casos[[#This Row],[Corregimiento]],Hoja3!$A$2:$D$676,4,0)</f>
        <v>80816</v>
      </c>
      <c r="E898">
        <v>29</v>
      </c>
    </row>
    <row r="899" spans="1:5" x14ac:dyDescent="0.2">
      <c r="A899" s="22">
        <v>44025</v>
      </c>
      <c r="B899">
        <v>44025</v>
      </c>
      <c r="C899" t="s">
        <v>751</v>
      </c>
      <c r="D899" s="24">
        <f>VLOOKUP(Pag_Inicio_Corr_mas_casos[[#This Row],[Corregimiento]],Hoja3!$A$2:$D$676,4,0)</f>
        <v>130107</v>
      </c>
      <c r="E899">
        <v>25</v>
      </c>
    </row>
    <row r="900" spans="1:5" x14ac:dyDescent="0.2">
      <c r="A900" s="22">
        <v>44025</v>
      </c>
      <c r="B900">
        <v>44025</v>
      </c>
      <c r="C900" t="s">
        <v>813</v>
      </c>
      <c r="D900" s="24">
        <f>VLOOKUP(Pag_Inicio_Corr_mas_casos[[#This Row],[Corregimiento]],Hoja3!$A$2:$D$676,4,0)</f>
        <v>30115</v>
      </c>
      <c r="E900">
        <v>25</v>
      </c>
    </row>
    <row r="901" spans="1:5" x14ac:dyDescent="0.2">
      <c r="A901" s="22">
        <v>44025</v>
      </c>
      <c r="B901">
        <v>44025</v>
      </c>
      <c r="C901" t="s">
        <v>749</v>
      </c>
      <c r="D901" s="24">
        <f>VLOOKUP(Pag_Inicio_Corr_mas_casos[[#This Row],[Corregimiento]],Hoja3!$A$2:$D$676,4,0)</f>
        <v>81001</v>
      </c>
      <c r="E901">
        <v>24</v>
      </c>
    </row>
    <row r="902" spans="1:5" x14ac:dyDescent="0.2">
      <c r="A902" s="22">
        <v>44025</v>
      </c>
      <c r="B902">
        <v>44025</v>
      </c>
      <c r="C902" t="s">
        <v>772</v>
      </c>
      <c r="D902" s="24">
        <f>VLOOKUP(Pag_Inicio_Corr_mas_casos[[#This Row],[Corregimiento]],Hoja3!$A$2:$D$676,4,0)</f>
        <v>130708</v>
      </c>
      <c r="E902">
        <v>24</v>
      </c>
    </row>
    <row r="903" spans="1:5" x14ac:dyDescent="0.2">
      <c r="A903" s="22">
        <v>44025</v>
      </c>
      <c r="B903">
        <v>44025</v>
      </c>
      <c r="C903" t="s">
        <v>744</v>
      </c>
      <c r="D903" s="24">
        <f>VLOOKUP(Pag_Inicio_Corr_mas_casos[[#This Row],[Corregimiento]],Hoja3!$A$2:$D$676,4,0)</f>
        <v>81008</v>
      </c>
      <c r="E903">
        <v>24</v>
      </c>
    </row>
    <row r="904" spans="1:5" x14ac:dyDescent="0.2">
      <c r="A904" s="22">
        <v>44025</v>
      </c>
      <c r="B904">
        <v>44025</v>
      </c>
      <c r="C904" t="s">
        <v>781</v>
      </c>
      <c r="D904" s="24">
        <f>VLOOKUP(Pag_Inicio_Corr_mas_casos[[#This Row],[Corregimiento]],Hoja3!$A$2:$D$676,4,0)</f>
        <v>130717</v>
      </c>
      <c r="E904">
        <v>24</v>
      </c>
    </row>
    <row r="905" spans="1:5" x14ac:dyDescent="0.2">
      <c r="A905" s="22">
        <v>44025</v>
      </c>
      <c r="B905">
        <v>44025</v>
      </c>
      <c r="C905" t="s">
        <v>773</v>
      </c>
      <c r="D905" s="24">
        <f>VLOOKUP(Pag_Inicio_Corr_mas_casos[[#This Row],[Corregimiento]],Hoja3!$A$2:$D$676,4,0)</f>
        <v>80826</v>
      </c>
      <c r="E905">
        <v>22</v>
      </c>
    </row>
    <row r="906" spans="1:5" x14ac:dyDescent="0.2">
      <c r="A906" s="22">
        <v>44025</v>
      </c>
      <c r="B906">
        <v>44025</v>
      </c>
      <c r="C906" t="s">
        <v>757</v>
      </c>
      <c r="D906" s="24">
        <f>VLOOKUP(Pag_Inicio_Corr_mas_casos[[#This Row],[Corregimiento]],Hoja3!$A$2:$D$676,4,0)</f>
        <v>130108</v>
      </c>
      <c r="E906">
        <v>21</v>
      </c>
    </row>
    <row r="907" spans="1:5" x14ac:dyDescent="0.2">
      <c r="A907" s="22">
        <v>44025</v>
      </c>
      <c r="B907">
        <v>44025</v>
      </c>
      <c r="C907" t="s">
        <v>759</v>
      </c>
      <c r="D907" s="24">
        <f>VLOOKUP(Pag_Inicio_Corr_mas_casos[[#This Row],[Corregimiento]],Hoja3!$A$2:$D$676,4,0)</f>
        <v>30107</v>
      </c>
      <c r="E907">
        <v>20</v>
      </c>
    </row>
    <row r="908" spans="1:5" x14ac:dyDescent="0.2">
      <c r="A908" s="22">
        <v>44025</v>
      </c>
      <c r="B908">
        <v>44025</v>
      </c>
      <c r="C908" t="s">
        <v>783</v>
      </c>
      <c r="D908" s="24">
        <f>VLOOKUP(Pag_Inicio_Corr_mas_casos[[#This Row],[Corregimiento]],Hoja3!$A$2:$D$676,4,0)</f>
        <v>81009</v>
      </c>
      <c r="E908">
        <v>20</v>
      </c>
    </row>
    <row r="909" spans="1:5" x14ac:dyDescent="0.2">
      <c r="A909" s="22">
        <v>44025</v>
      </c>
      <c r="B909">
        <v>44025</v>
      </c>
      <c r="C909" t="s">
        <v>778</v>
      </c>
      <c r="D909" s="24">
        <f>VLOOKUP(Pag_Inicio_Corr_mas_casos[[#This Row],[Corregimiento]],Hoja3!$A$2:$D$676,4,0)</f>
        <v>80809</v>
      </c>
      <c r="E909">
        <v>19</v>
      </c>
    </row>
    <row r="910" spans="1:5" x14ac:dyDescent="0.2">
      <c r="A910" s="22">
        <v>44025</v>
      </c>
      <c r="B910">
        <v>44025</v>
      </c>
      <c r="C910" t="s">
        <v>776</v>
      </c>
      <c r="D910" s="24">
        <f>VLOOKUP(Pag_Inicio_Corr_mas_casos[[#This Row],[Corregimiento]],Hoja3!$A$2:$D$676,4,0)</f>
        <v>130105</v>
      </c>
      <c r="E910">
        <v>19</v>
      </c>
    </row>
    <row r="911" spans="1:5" x14ac:dyDescent="0.2">
      <c r="A911" s="22">
        <v>44025</v>
      </c>
      <c r="B911">
        <v>44025</v>
      </c>
      <c r="C911" t="s">
        <v>752</v>
      </c>
      <c r="D911" s="24">
        <f>VLOOKUP(Pag_Inicio_Corr_mas_casos[[#This Row],[Corregimiento]],Hoja3!$A$2:$D$676,4,0)</f>
        <v>81006</v>
      </c>
      <c r="E911">
        <v>17</v>
      </c>
    </row>
    <row r="912" spans="1:5" x14ac:dyDescent="0.2">
      <c r="A912" s="22">
        <v>44025</v>
      </c>
      <c r="B912">
        <v>44025</v>
      </c>
      <c r="C912" t="s">
        <v>820</v>
      </c>
      <c r="D912" s="24">
        <f>VLOOKUP(Pag_Inicio_Corr_mas_casos[[#This Row],[Corregimiento]],Hoja3!$A$2:$D$676,4,0)</f>
        <v>30103</v>
      </c>
      <c r="E912">
        <v>17</v>
      </c>
    </row>
    <row r="913" spans="1:5" x14ac:dyDescent="0.2">
      <c r="A913" s="22">
        <v>44025</v>
      </c>
      <c r="B913">
        <v>44025</v>
      </c>
      <c r="C913" t="s">
        <v>768</v>
      </c>
      <c r="D913" s="24">
        <f>VLOOKUP(Pag_Inicio_Corr_mas_casos[[#This Row],[Corregimiento]],Hoja3!$A$2:$D$676,4,0)</f>
        <v>80815</v>
      </c>
      <c r="E913">
        <v>17</v>
      </c>
    </row>
    <row r="914" spans="1:5" x14ac:dyDescent="0.2">
      <c r="A914" s="22">
        <v>44025</v>
      </c>
      <c r="B914">
        <v>44025</v>
      </c>
      <c r="C914" t="s">
        <v>758</v>
      </c>
      <c r="D914" s="24">
        <f>VLOOKUP(Pag_Inicio_Corr_mas_casos[[#This Row],[Corregimiento]],Hoja3!$A$2:$D$676,4,0)</f>
        <v>80810</v>
      </c>
      <c r="E914">
        <v>17</v>
      </c>
    </row>
    <row r="915" spans="1:5" x14ac:dyDescent="0.2">
      <c r="A915" s="22">
        <v>44025</v>
      </c>
      <c r="B915">
        <v>44025</v>
      </c>
      <c r="C915" t="s">
        <v>741</v>
      </c>
      <c r="D915" s="24">
        <f>VLOOKUP(Pag_Inicio_Corr_mas_casos[[#This Row],[Corregimiento]],Hoja3!$A$2:$D$676,4,0)</f>
        <v>130102</v>
      </c>
      <c r="E915">
        <v>16</v>
      </c>
    </row>
    <row r="916" spans="1:5" x14ac:dyDescent="0.2">
      <c r="A916" s="22">
        <v>44025</v>
      </c>
      <c r="B916">
        <v>44025</v>
      </c>
      <c r="C916" t="s">
        <v>784</v>
      </c>
      <c r="D916" s="24">
        <f>VLOOKUP(Pag_Inicio_Corr_mas_casos[[#This Row],[Corregimiento]],Hoja3!$A$2:$D$676,4,0)</f>
        <v>30104</v>
      </c>
      <c r="E916">
        <v>15</v>
      </c>
    </row>
    <row r="917" spans="1:5" x14ac:dyDescent="0.2">
      <c r="A917" s="22">
        <v>44025</v>
      </c>
      <c r="B917">
        <v>44025</v>
      </c>
      <c r="C917" t="s">
        <v>729</v>
      </c>
      <c r="D917" s="24">
        <f>VLOOKUP(Pag_Inicio_Corr_mas_casos[[#This Row],[Corregimiento]],Hoja3!$A$2:$D$676,4,0)</f>
        <v>130709</v>
      </c>
      <c r="E917">
        <v>15</v>
      </c>
    </row>
    <row r="918" spans="1:5" x14ac:dyDescent="0.2">
      <c r="A918" s="22">
        <v>44025</v>
      </c>
      <c r="B918">
        <v>44025</v>
      </c>
      <c r="C918" t="s">
        <v>827</v>
      </c>
      <c r="D918" s="24">
        <f>VLOOKUP(Pag_Inicio_Corr_mas_casos[[#This Row],[Corregimiento]],Hoja3!$A$2:$D$676,4,0)</f>
        <v>30110</v>
      </c>
      <c r="E918">
        <v>15</v>
      </c>
    </row>
    <row r="919" spans="1:5" x14ac:dyDescent="0.2">
      <c r="A919" s="22">
        <v>44025</v>
      </c>
      <c r="B919">
        <v>44025</v>
      </c>
      <c r="C919" t="s">
        <v>756</v>
      </c>
      <c r="D919" s="24">
        <f>VLOOKUP(Pag_Inicio_Corr_mas_casos[[#This Row],[Corregimiento]],Hoja3!$A$2:$D$676,4,0)</f>
        <v>80806</v>
      </c>
      <c r="E919">
        <v>14</v>
      </c>
    </row>
    <row r="920" spans="1:5" x14ac:dyDescent="0.2">
      <c r="A920" s="22">
        <v>44025</v>
      </c>
      <c r="B920">
        <v>44025</v>
      </c>
      <c r="C920" t="s">
        <v>775</v>
      </c>
      <c r="D920" s="24">
        <f>VLOOKUP(Pag_Inicio_Corr_mas_casos[[#This Row],[Corregimiento]],Hoja3!$A$2:$D$676,4,0)</f>
        <v>80803</v>
      </c>
      <c r="E920">
        <v>14</v>
      </c>
    </row>
    <row r="921" spans="1:5" x14ac:dyDescent="0.2">
      <c r="A921" s="22">
        <v>44025</v>
      </c>
      <c r="B921">
        <v>44025</v>
      </c>
      <c r="C921" t="s">
        <v>754</v>
      </c>
      <c r="D921" s="24">
        <f>VLOOKUP(Pag_Inicio_Corr_mas_casos[[#This Row],[Corregimiento]],Hoja3!$A$2:$D$676,4,0)</f>
        <v>130702</v>
      </c>
      <c r="E921">
        <v>13</v>
      </c>
    </row>
    <row r="922" spans="1:5" x14ac:dyDescent="0.2">
      <c r="A922" s="22">
        <v>44025</v>
      </c>
      <c r="B922">
        <v>44025</v>
      </c>
      <c r="C922" t="s">
        <v>788</v>
      </c>
      <c r="D922" s="24">
        <f>VLOOKUP(Pag_Inicio_Corr_mas_casos[[#This Row],[Corregimiento]],Hoja3!$A$2:$D$676,4,0)</f>
        <v>80807</v>
      </c>
      <c r="E922">
        <v>13</v>
      </c>
    </row>
    <row r="923" spans="1:5" x14ac:dyDescent="0.2">
      <c r="A923" s="22">
        <v>44025</v>
      </c>
      <c r="B923">
        <v>44025</v>
      </c>
      <c r="C923" t="s">
        <v>770</v>
      </c>
      <c r="D923" s="24">
        <f>VLOOKUP(Pag_Inicio_Corr_mas_casos[[#This Row],[Corregimiento]],Hoja3!$A$2:$D$676,4,0)</f>
        <v>80811</v>
      </c>
      <c r="E923">
        <v>13</v>
      </c>
    </row>
    <row r="924" spans="1:5" x14ac:dyDescent="0.2">
      <c r="A924" s="22">
        <v>44025</v>
      </c>
      <c r="B924">
        <v>44025</v>
      </c>
      <c r="C924" t="s">
        <v>789</v>
      </c>
      <c r="D924" s="24">
        <f>VLOOKUP(Pag_Inicio_Corr_mas_casos[[#This Row],[Corregimiento]],Hoja3!$A$2:$D$676,4,0)</f>
        <v>80814</v>
      </c>
      <c r="E924">
        <v>12</v>
      </c>
    </row>
    <row r="925" spans="1:5" x14ac:dyDescent="0.2">
      <c r="A925" s="22">
        <v>44025</v>
      </c>
      <c r="B925">
        <v>44025</v>
      </c>
      <c r="C925" t="s">
        <v>819</v>
      </c>
      <c r="D925" s="24">
        <f>VLOOKUP(Pag_Inicio_Corr_mas_casos[[#This Row],[Corregimiento]],Hoja3!$A$2:$D$676,4,0)</f>
        <v>30101</v>
      </c>
      <c r="E925">
        <v>12</v>
      </c>
    </row>
    <row r="926" spans="1:5" x14ac:dyDescent="0.2">
      <c r="A926" s="22">
        <v>44025</v>
      </c>
      <c r="B926">
        <v>44025</v>
      </c>
      <c r="C926" t="s">
        <v>812</v>
      </c>
      <c r="D926" s="24">
        <f>VLOOKUP(Pag_Inicio_Corr_mas_casos[[#This Row],[Corregimiento]],Hoja3!$A$2:$D$676,4,0)</f>
        <v>81004</v>
      </c>
      <c r="E926">
        <v>12</v>
      </c>
    </row>
    <row r="927" spans="1:5" x14ac:dyDescent="0.2">
      <c r="A927" s="22">
        <v>44025</v>
      </c>
      <c r="B927">
        <v>44025</v>
      </c>
      <c r="C927" t="s">
        <v>760</v>
      </c>
      <c r="D927" s="24">
        <f>VLOOKUP(Pag_Inicio_Corr_mas_casos[[#This Row],[Corregimiento]],Hoja3!$A$2:$D$676,4,0)</f>
        <v>30113</v>
      </c>
      <c r="E927">
        <v>12</v>
      </c>
    </row>
    <row r="928" spans="1:5" x14ac:dyDescent="0.2">
      <c r="A928" s="22">
        <v>44025</v>
      </c>
      <c r="B928">
        <v>44025</v>
      </c>
      <c r="C928" t="s">
        <v>799</v>
      </c>
      <c r="D928" s="24">
        <f>VLOOKUP(Pag_Inicio_Corr_mas_casos[[#This Row],[Corregimiento]],Hoja3!$A$2:$D$676,4,0)</f>
        <v>81005</v>
      </c>
      <c r="E928">
        <v>12</v>
      </c>
    </row>
    <row r="929" spans="1:5" x14ac:dyDescent="0.2">
      <c r="A929" s="22">
        <v>44025</v>
      </c>
      <c r="B929">
        <v>44025</v>
      </c>
      <c r="C929" t="s">
        <v>809</v>
      </c>
      <c r="D929" s="24">
        <f>VLOOKUP(Pag_Inicio_Corr_mas_casos[[#This Row],[Corregimiento]],Hoja3!$A$2:$D$676,4,0)</f>
        <v>10401</v>
      </c>
      <c r="E929">
        <v>11</v>
      </c>
    </row>
    <row r="930" spans="1:5" x14ac:dyDescent="0.2">
      <c r="A930" s="22">
        <v>44025</v>
      </c>
      <c r="B930">
        <v>44025</v>
      </c>
      <c r="C930" t="s">
        <v>748</v>
      </c>
      <c r="D930" s="24">
        <f>VLOOKUP(Pag_Inicio_Corr_mas_casos[[#This Row],[Corregimiento]],Hoja3!$A$2:$D$676,4,0)</f>
        <v>80823</v>
      </c>
      <c r="E930">
        <v>11</v>
      </c>
    </row>
    <row r="931" spans="1:5" x14ac:dyDescent="0.2">
      <c r="A931" s="22">
        <v>44025</v>
      </c>
      <c r="B931">
        <v>44025</v>
      </c>
      <c r="C931" t="s">
        <v>782</v>
      </c>
      <c r="D931" s="24">
        <f>VLOOKUP(Pag_Inicio_Corr_mas_casos[[#This Row],[Corregimiento]],Hoja3!$A$2:$D$676,4,0)</f>
        <v>81003</v>
      </c>
      <c r="E931">
        <v>11</v>
      </c>
    </row>
    <row r="932" spans="1:5" x14ac:dyDescent="0.2">
      <c r="A932" s="22">
        <v>44026</v>
      </c>
      <c r="B932">
        <v>44026</v>
      </c>
      <c r="C932" t="s">
        <v>742</v>
      </c>
      <c r="D932" s="24">
        <f>VLOOKUP(Pag_Inicio_Corr_mas_casos[[#This Row],[Corregimiento]],Hoja3!$A$2:$D$676,4,0)</f>
        <v>80821</v>
      </c>
      <c r="E932">
        <v>38</v>
      </c>
    </row>
    <row r="933" spans="1:5" x14ac:dyDescent="0.2">
      <c r="A933" s="22">
        <v>44026</v>
      </c>
      <c r="B933">
        <v>44026</v>
      </c>
      <c r="C933" t="s">
        <v>746</v>
      </c>
      <c r="D933" s="24">
        <f>VLOOKUP(Pag_Inicio_Corr_mas_casos[[#This Row],[Corregimiento]],Hoja3!$A$2:$D$676,4,0)</f>
        <v>80817</v>
      </c>
      <c r="E933">
        <v>34</v>
      </c>
    </row>
    <row r="934" spans="1:5" x14ac:dyDescent="0.2">
      <c r="A934" s="22">
        <v>44026</v>
      </c>
      <c r="B934">
        <v>44026</v>
      </c>
      <c r="C934" t="s">
        <v>750</v>
      </c>
      <c r="D934" s="24">
        <f>VLOOKUP(Pag_Inicio_Corr_mas_casos[[#This Row],[Corregimiento]],Hoja3!$A$2:$D$676,4,0)</f>
        <v>80819</v>
      </c>
      <c r="E934">
        <v>32</v>
      </c>
    </row>
    <row r="935" spans="1:5" x14ac:dyDescent="0.2">
      <c r="A935" s="22">
        <v>44026</v>
      </c>
      <c r="B935">
        <v>44026</v>
      </c>
      <c r="C935" t="s">
        <v>767</v>
      </c>
      <c r="D935" s="24">
        <f>VLOOKUP(Pag_Inicio_Corr_mas_casos[[#This Row],[Corregimiento]],Hoja3!$A$2:$D$676,4,0)</f>
        <v>80820</v>
      </c>
      <c r="E935">
        <v>29</v>
      </c>
    </row>
    <row r="936" spans="1:5" x14ac:dyDescent="0.2">
      <c r="A936" s="22">
        <v>44026</v>
      </c>
      <c r="B936">
        <v>44026</v>
      </c>
      <c r="C936" t="s">
        <v>753</v>
      </c>
      <c r="D936" s="24">
        <f>VLOOKUP(Pag_Inicio_Corr_mas_casos[[#This Row],[Corregimiento]],Hoja3!$A$2:$D$676,4,0)</f>
        <v>80812</v>
      </c>
      <c r="E936">
        <v>26</v>
      </c>
    </row>
    <row r="937" spans="1:5" x14ac:dyDescent="0.2">
      <c r="A937" s="22">
        <v>44026</v>
      </c>
      <c r="B937">
        <v>44026</v>
      </c>
      <c r="C937" t="s">
        <v>738</v>
      </c>
      <c r="D937" s="24">
        <f>VLOOKUP(Pag_Inicio_Corr_mas_casos[[#This Row],[Corregimiento]],Hoja3!$A$2:$D$676,4,0)</f>
        <v>81002</v>
      </c>
      <c r="E937">
        <v>25</v>
      </c>
    </row>
    <row r="938" spans="1:5" x14ac:dyDescent="0.2">
      <c r="A938" s="22">
        <v>44026</v>
      </c>
      <c r="B938">
        <v>44026</v>
      </c>
      <c r="C938" t="s">
        <v>744</v>
      </c>
      <c r="D938" s="24">
        <f>VLOOKUP(Pag_Inicio_Corr_mas_casos[[#This Row],[Corregimiento]],Hoja3!$A$2:$D$676,4,0)</f>
        <v>81008</v>
      </c>
      <c r="E938">
        <v>25</v>
      </c>
    </row>
    <row r="939" spans="1:5" x14ac:dyDescent="0.2">
      <c r="A939" s="22">
        <v>44026</v>
      </c>
      <c r="B939">
        <v>44026</v>
      </c>
      <c r="C939" t="s">
        <v>737</v>
      </c>
      <c r="D939" s="24">
        <f>VLOOKUP(Pag_Inicio_Corr_mas_casos[[#This Row],[Corregimiento]],Hoja3!$A$2:$D$676,4,0)</f>
        <v>130101</v>
      </c>
      <c r="E939">
        <v>23</v>
      </c>
    </row>
    <row r="940" spans="1:5" x14ac:dyDescent="0.2">
      <c r="A940" s="22">
        <v>44026</v>
      </c>
      <c r="B940">
        <v>44026</v>
      </c>
      <c r="C940" t="s">
        <v>743</v>
      </c>
      <c r="D940" s="24">
        <f>VLOOKUP(Pag_Inicio_Corr_mas_casos[[#This Row],[Corregimiento]],Hoja3!$A$2:$D$676,4,0)</f>
        <v>81007</v>
      </c>
      <c r="E940">
        <v>23</v>
      </c>
    </row>
    <row r="941" spans="1:5" x14ac:dyDescent="0.2">
      <c r="A941" s="22">
        <v>44026</v>
      </c>
      <c r="B941">
        <v>44026</v>
      </c>
      <c r="C941" t="s">
        <v>749</v>
      </c>
      <c r="D941" s="24">
        <f>VLOOKUP(Pag_Inicio_Corr_mas_casos[[#This Row],[Corregimiento]],Hoja3!$A$2:$D$676,4,0)</f>
        <v>81001</v>
      </c>
      <c r="E941">
        <v>22</v>
      </c>
    </row>
    <row r="942" spans="1:5" x14ac:dyDescent="0.2">
      <c r="A942" s="22">
        <v>44026</v>
      </c>
      <c r="B942">
        <v>44026</v>
      </c>
      <c r="C942" t="s">
        <v>745</v>
      </c>
      <c r="D942" s="24">
        <f>VLOOKUP(Pag_Inicio_Corr_mas_casos[[#This Row],[Corregimiento]],Hoja3!$A$2:$D$676,4,0)</f>
        <v>80816</v>
      </c>
      <c r="E942">
        <v>22</v>
      </c>
    </row>
    <row r="943" spans="1:5" x14ac:dyDescent="0.2">
      <c r="A943" s="22">
        <v>44026</v>
      </c>
      <c r="B943">
        <v>44026</v>
      </c>
      <c r="C943" t="s">
        <v>739</v>
      </c>
      <c r="D943" s="24">
        <f>VLOOKUP(Pag_Inicio_Corr_mas_casos[[#This Row],[Corregimiento]],Hoja3!$A$2:$D$676,4,0)</f>
        <v>130106</v>
      </c>
      <c r="E943">
        <v>22</v>
      </c>
    </row>
    <row r="944" spans="1:5" x14ac:dyDescent="0.2">
      <c r="A944" s="22">
        <v>44026</v>
      </c>
      <c r="B944">
        <v>44026</v>
      </c>
      <c r="C944" t="s">
        <v>765</v>
      </c>
      <c r="D944" s="24">
        <f>VLOOKUP(Pag_Inicio_Corr_mas_casos[[#This Row],[Corregimiento]],Hoja3!$A$2:$D$676,4,0)</f>
        <v>80501</v>
      </c>
      <c r="E944">
        <v>16</v>
      </c>
    </row>
    <row r="945" spans="1:5" x14ac:dyDescent="0.2">
      <c r="A945" s="22">
        <v>44026</v>
      </c>
      <c r="B945">
        <v>44026</v>
      </c>
      <c r="C945" t="s">
        <v>747</v>
      </c>
      <c r="D945" s="24">
        <f>VLOOKUP(Pag_Inicio_Corr_mas_casos[[#This Row],[Corregimiento]],Hoja3!$A$2:$D$676,4,0)</f>
        <v>80822</v>
      </c>
      <c r="E945">
        <v>15</v>
      </c>
    </row>
    <row r="946" spans="1:5" x14ac:dyDescent="0.2">
      <c r="A946" s="22">
        <v>44026</v>
      </c>
      <c r="B946">
        <v>44026</v>
      </c>
      <c r="C946" t="s">
        <v>748</v>
      </c>
      <c r="D946" s="24">
        <f>VLOOKUP(Pag_Inicio_Corr_mas_casos[[#This Row],[Corregimiento]],Hoja3!$A$2:$D$676,4,0)</f>
        <v>80823</v>
      </c>
      <c r="E946">
        <v>15</v>
      </c>
    </row>
    <row r="947" spans="1:5" x14ac:dyDescent="0.2">
      <c r="A947" s="22">
        <v>44026</v>
      </c>
      <c r="B947">
        <v>44026</v>
      </c>
      <c r="C947" t="s">
        <v>759</v>
      </c>
      <c r="D947" s="24">
        <f>VLOOKUP(Pag_Inicio_Corr_mas_casos[[#This Row],[Corregimiento]],Hoja3!$A$2:$D$676,4,0)</f>
        <v>30107</v>
      </c>
      <c r="E947">
        <v>13</v>
      </c>
    </row>
    <row r="948" spans="1:5" x14ac:dyDescent="0.2">
      <c r="A948" s="22">
        <v>44026</v>
      </c>
      <c r="B948">
        <v>44026</v>
      </c>
      <c r="C948" t="s">
        <v>751</v>
      </c>
      <c r="D948" s="24">
        <f>VLOOKUP(Pag_Inicio_Corr_mas_casos[[#This Row],[Corregimiento]],Hoja3!$A$2:$D$676,4,0)</f>
        <v>130107</v>
      </c>
      <c r="E948">
        <v>12</v>
      </c>
    </row>
    <row r="949" spans="1:5" x14ac:dyDescent="0.2">
      <c r="A949" s="22">
        <v>44026</v>
      </c>
      <c r="B949">
        <v>44026</v>
      </c>
      <c r="C949" t="s">
        <v>828</v>
      </c>
      <c r="D949" s="24">
        <f>VLOOKUP(Pag_Inicio_Corr_mas_casos[[#This Row],[Corregimiento]],Hoja3!$A$2:$D$676,4,0)</f>
        <v>120805</v>
      </c>
      <c r="E949">
        <v>12</v>
      </c>
    </row>
    <row r="950" spans="1:5" x14ac:dyDescent="0.2">
      <c r="A950" s="22">
        <v>44026</v>
      </c>
      <c r="B950">
        <v>44026</v>
      </c>
      <c r="C950" t="s">
        <v>763</v>
      </c>
      <c r="D950" s="24">
        <f>VLOOKUP(Pag_Inicio_Corr_mas_casos[[#This Row],[Corregimiento]],Hoja3!$A$2:$D$676,4,0)</f>
        <v>80813</v>
      </c>
      <c r="E950">
        <v>12</v>
      </c>
    </row>
    <row r="951" spans="1:5" x14ac:dyDescent="0.2">
      <c r="A951" s="22">
        <v>44026</v>
      </c>
      <c r="B951">
        <v>44026</v>
      </c>
      <c r="C951" t="s">
        <v>752</v>
      </c>
      <c r="D951" s="24">
        <f>VLOOKUP(Pag_Inicio_Corr_mas_casos[[#This Row],[Corregimiento]],Hoja3!$A$2:$D$676,4,0)</f>
        <v>81006</v>
      </c>
      <c r="E951">
        <v>11</v>
      </c>
    </row>
    <row r="952" spans="1:5" x14ac:dyDescent="0.2">
      <c r="A952" s="22">
        <v>44026</v>
      </c>
      <c r="B952">
        <v>44026</v>
      </c>
      <c r="C952" t="s">
        <v>829</v>
      </c>
      <c r="D952" s="24">
        <f>VLOOKUP(Pag_Inicio_Corr_mas_casos[[#This Row],[Corregimiento]],Hoja3!$A$2:$D$676,4,0)</f>
        <v>91014</v>
      </c>
      <c r="E952">
        <v>11</v>
      </c>
    </row>
    <row r="953" spans="1:5" x14ac:dyDescent="0.2">
      <c r="A953" s="22">
        <v>44026</v>
      </c>
      <c r="B953">
        <v>44026</v>
      </c>
      <c r="C953" t="s">
        <v>783</v>
      </c>
      <c r="D953" s="24">
        <f>VLOOKUP(Pag_Inicio_Corr_mas_casos[[#This Row],[Corregimiento]],Hoja3!$A$2:$D$676,4,0)</f>
        <v>81009</v>
      </c>
      <c r="E953">
        <v>11</v>
      </c>
    </row>
    <row r="954" spans="1:5" x14ac:dyDescent="0.2">
      <c r="A954" s="22">
        <v>44026</v>
      </c>
      <c r="B954">
        <v>44026</v>
      </c>
      <c r="C954" t="s">
        <v>787</v>
      </c>
      <c r="D954" s="24">
        <f>VLOOKUP(Pag_Inicio_Corr_mas_casos[[#This Row],[Corregimiento]],Hoja3!$A$2:$D$676,4,0)</f>
        <v>80508</v>
      </c>
      <c r="E954">
        <v>11</v>
      </c>
    </row>
    <row r="955" spans="1:5" x14ac:dyDescent="0.2">
      <c r="A955" s="22">
        <v>44027</v>
      </c>
      <c r="B955">
        <v>44027</v>
      </c>
      <c r="C955" t="s">
        <v>763</v>
      </c>
      <c r="D955" s="24">
        <f>VLOOKUP(Pag_Inicio_Corr_mas_casos[[#This Row],[Corregimiento]],Hoja3!$A$2:$D$676,4,0)</f>
        <v>80813</v>
      </c>
      <c r="E955">
        <v>60</v>
      </c>
    </row>
    <row r="956" spans="1:5" x14ac:dyDescent="0.2">
      <c r="A956" s="22">
        <v>44027</v>
      </c>
      <c r="B956">
        <v>44027</v>
      </c>
      <c r="C956" t="s">
        <v>753</v>
      </c>
      <c r="D956" s="24">
        <f>VLOOKUP(Pag_Inicio_Corr_mas_casos[[#This Row],[Corregimiento]],Hoja3!$A$2:$D$676,4,0)</f>
        <v>80812</v>
      </c>
      <c r="E956">
        <v>42</v>
      </c>
    </row>
    <row r="957" spans="1:5" x14ac:dyDescent="0.2">
      <c r="A957" s="22">
        <v>44027</v>
      </c>
      <c r="B957">
        <v>44027</v>
      </c>
      <c r="C957" t="s">
        <v>767</v>
      </c>
      <c r="D957" s="24">
        <f>VLOOKUP(Pag_Inicio_Corr_mas_casos[[#This Row],[Corregimiento]],Hoja3!$A$2:$D$676,4,0)</f>
        <v>80820</v>
      </c>
      <c r="E957">
        <v>42</v>
      </c>
    </row>
    <row r="958" spans="1:5" x14ac:dyDescent="0.2">
      <c r="A958" s="22">
        <v>44027</v>
      </c>
      <c r="B958">
        <v>44027</v>
      </c>
      <c r="C958" t="s">
        <v>742</v>
      </c>
      <c r="D958" s="24">
        <f>VLOOKUP(Pag_Inicio_Corr_mas_casos[[#This Row],[Corregimiento]],Hoja3!$A$2:$D$676,4,0)</f>
        <v>80821</v>
      </c>
      <c r="E958">
        <v>38</v>
      </c>
    </row>
    <row r="959" spans="1:5" x14ac:dyDescent="0.2">
      <c r="A959" s="22">
        <v>44027</v>
      </c>
      <c r="B959">
        <v>44027</v>
      </c>
      <c r="C959" t="s">
        <v>750</v>
      </c>
      <c r="D959" s="24">
        <f>VLOOKUP(Pag_Inicio_Corr_mas_casos[[#This Row],[Corregimiento]],Hoja3!$A$2:$D$676,4,0)</f>
        <v>80819</v>
      </c>
      <c r="E959">
        <v>32</v>
      </c>
    </row>
    <row r="960" spans="1:5" x14ac:dyDescent="0.2">
      <c r="A960" s="22">
        <v>44027</v>
      </c>
      <c r="B960">
        <v>44027</v>
      </c>
      <c r="C960" t="s">
        <v>743</v>
      </c>
      <c r="D960" s="24">
        <f>VLOOKUP(Pag_Inicio_Corr_mas_casos[[#This Row],[Corregimiento]],Hoja3!$A$2:$D$676,4,0)</f>
        <v>81007</v>
      </c>
      <c r="E960">
        <v>29</v>
      </c>
    </row>
    <row r="961" spans="1:5" x14ac:dyDescent="0.2">
      <c r="A961" s="22">
        <v>44027</v>
      </c>
      <c r="B961">
        <v>44027</v>
      </c>
      <c r="C961" t="s">
        <v>738</v>
      </c>
      <c r="D961" s="24">
        <f>VLOOKUP(Pag_Inicio_Corr_mas_casos[[#This Row],[Corregimiento]],Hoja3!$A$2:$D$676,4,0)</f>
        <v>81002</v>
      </c>
      <c r="E961">
        <v>27</v>
      </c>
    </row>
    <row r="962" spans="1:5" x14ac:dyDescent="0.2">
      <c r="A962" s="22">
        <v>44027</v>
      </c>
      <c r="B962">
        <v>44027</v>
      </c>
      <c r="C962" t="s">
        <v>778</v>
      </c>
      <c r="D962" s="24">
        <f>VLOOKUP(Pag_Inicio_Corr_mas_casos[[#This Row],[Corregimiento]],Hoja3!$A$2:$D$676,4,0)</f>
        <v>80809</v>
      </c>
      <c r="E962">
        <v>24</v>
      </c>
    </row>
    <row r="963" spans="1:5" x14ac:dyDescent="0.2">
      <c r="A963" s="22">
        <v>44027</v>
      </c>
      <c r="B963">
        <v>44027</v>
      </c>
      <c r="C963" t="s">
        <v>749</v>
      </c>
      <c r="D963" s="24">
        <f>VLOOKUP(Pag_Inicio_Corr_mas_casos[[#This Row],[Corregimiento]],Hoja3!$A$2:$D$676,4,0)</f>
        <v>81001</v>
      </c>
      <c r="E963">
        <v>23</v>
      </c>
    </row>
    <row r="964" spans="1:5" x14ac:dyDescent="0.2">
      <c r="A964" s="22">
        <v>44027</v>
      </c>
      <c r="B964">
        <v>44027</v>
      </c>
      <c r="C964" t="s">
        <v>755</v>
      </c>
      <c r="D964" s="24">
        <f>VLOOKUP(Pag_Inicio_Corr_mas_casos[[#This Row],[Corregimiento]],Hoja3!$A$2:$D$676,4,0)</f>
        <v>40601</v>
      </c>
      <c r="E964">
        <v>23</v>
      </c>
    </row>
    <row r="965" spans="1:5" x14ac:dyDescent="0.2">
      <c r="A965" s="22">
        <v>44027</v>
      </c>
      <c r="B965">
        <v>44027</v>
      </c>
      <c r="C965" t="s">
        <v>770</v>
      </c>
      <c r="D965" s="24">
        <f>VLOOKUP(Pag_Inicio_Corr_mas_casos[[#This Row],[Corregimiento]],Hoja3!$A$2:$D$676,4,0)</f>
        <v>80811</v>
      </c>
      <c r="E965">
        <v>21</v>
      </c>
    </row>
    <row r="966" spans="1:5" x14ac:dyDescent="0.2">
      <c r="A966" s="22">
        <v>44027</v>
      </c>
      <c r="B966">
        <v>44027</v>
      </c>
      <c r="C966" t="s">
        <v>746</v>
      </c>
      <c r="D966" s="24">
        <f>VLOOKUP(Pag_Inicio_Corr_mas_casos[[#This Row],[Corregimiento]],Hoja3!$A$2:$D$676,4,0)</f>
        <v>80817</v>
      </c>
      <c r="E966">
        <v>18</v>
      </c>
    </row>
    <row r="967" spans="1:5" x14ac:dyDescent="0.2">
      <c r="A967" s="22">
        <v>44027</v>
      </c>
      <c r="B967">
        <v>44027</v>
      </c>
      <c r="C967" t="s">
        <v>768</v>
      </c>
      <c r="D967" s="24">
        <f>VLOOKUP(Pag_Inicio_Corr_mas_casos[[#This Row],[Corregimiento]],Hoja3!$A$2:$D$676,4,0)</f>
        <v>80815</v>
      </c>
      <c r="E967">
        <v>17</v>
      </c>
    </row>
    <row r="968" spans="1:5" x14ac:dyDescent="0.2">
      <c r="A968" s="22">
        <v>44027</v>
      </c>
      <c r="B968">
        <v>44027</v>
      </c>
      <c r="C968" t="s">
        <v>781</v>
      </c>
      <c r="D968" s="24">
        <f>VLOOKUP(Pag_Inicio_Corr_mas_casos[[#This Row],[Corregimiento]],Hoja3!$A$2:$D$676,4,0)</f>
        <v>130717</v>
      </c>
      <c r="E968">
        <v>17</v>
      </c>
    </row>
    <row r="969" spans="1:5" x14ac:dyDescent="0.2">
      <c r="A969" s="22">
        <v>44027</v>
      </c>
      <c r="B969">
        <v>44027</v>
      </c>
      <c r="C969" t="s">
        <v>783</v>
      </c>
      <c r="D969" s="24">
        <f>VLOOKUP(Pag_Inicio_Corr_mas_casos[[#This Row],[Corregimiento]],Hoja3!$A$2:$D$676,4,0)</f>
        <v>81009</v>
      </c>
      <c r="E969">
        <v>17</v>
      </c>
    </row>
    <row r="970" spans="1:5" x14ac:dyDescent="0.2">
      <c r="A970" s="22">
        <v>44027</v>
      </c>
      <c r="B970">
        <v>44027</v>
      </c>
      <c r="C970" t="s">
        <v>737</v>
      </c>
      <c r="D970" s="24">
        <f>VLOOKUP(Pag_Inicio_Corr_mas_casos[[#This Row],[Corregimiento]],Hoja3!$A$2:$D$676,4,0)</f>
        <v>130101</v>
      </c>
      <c r="E970">
        <v>16</v>
      </c>
    </row>
    <row r="971" spans="1:5" x14ac:dyDescent="0.2">
      <c r="A971" s="22">
        <v>44027</v>
      </c>
      <c r="B971">
        <v>44027</v>
      </c>
      <c r="C971" t="s">
        <v>752</v>
      </c>
      <c r="D971" s="24">
        <f>VLOOKUP(Pag_Inicio_Corr_mas_casos[[#This Row],[Corregimiento]],Hoja3!$A$2:$D$676,4,0)</f>
        <v>81006</v>
      </c>
      <c r="E971">
        <v>15</v>
      </c>
    </row>
    <row r="972" spans="1:5" x14ac:dyDescent="0.2">
      <c r="A972" s="22">
        <v>44027</v>
      </c>
      <c r="B972">
        <v>44027</v>
      </c>
      <c r="C972" t="s">
        <v>756</v>
      </c>
      <c r="D972" s="24">
        <f>VLOOKUP(Pag_Inicio_Corr_mas_casos[[#This Row],[Corregimiento]],Hoja3!$A$2:$D$676,4,0)</f>
        <v>80806</v>
      </c>
      <c r="E972">
        <v>15</v>
      </c>
    </row>
    <row r="973" spans="1:5" x14ac:dyDescent="0.2">
      <c r="A973" s="22">
        <v>44027</v>
      </c>
      <c r="B973">
        <v>44027</v>
      </c>
      <c r="C973" t="s">
        <v>751</v>
      </c>
      <c r="D973" s="24">
        <f>VLOOKUP(Pag_Inicio_Corr_mas_casos[[#This Row],[Corregimiento]],Hoja3!$A$2:$D$676,4,0)</f>
        <v>130107</v>
      </c>
      <c r="E973">
        <v>15</v>
      </c>
    </row>
    <row r="974" spans="1:5" x14ac:dyDescent="0.2">
      <c r="A974" s="22">
        <v>44027</v>
      </c>
      <c r="B974">
        <v>44027</v>
      </c>
      <c r="C974" t="s">
        <v>759</v>
      </c>
      <c r="D974" s="24">
        <f>VLOOKUP(Pag_Inicio_Corr_mas_casos[[#This Row],[Corregimiento]],Hoja3!$A$2:$D$676,4,0)</f>
        <v>30107</v>
      </c>
      <c r="E974">
        <v>15</v>
      </c>
    </row>
    <row r="975" spans="1:5" x14ac:dyDescent="0.2">
      <c r="A975" s="22">
        <v>44027</v>
      </c>
      <c r="B975">
        <v>44027</v>
      </c>
      <c r="C975" t="s">
        <v>765</v>
      </c>
      <c r="D975" s="24">
        <f>VLOOKUP(Pag_Inicio_Corr_mas_casos[[#This Row],[Corregimiento]],Hoja3!$A$2:$D$676,4,0)</f>
        <v>80501</v>
      </c>
      <c r="E975">
        <v>14</v>
      </c>
    </row>
    <row r="976" spans="1:5" x14ac:dyDescent="0.2">
      <c r="A976" s="22">
        <v>44027</v>
      </c>
      <c r="B976">
        <v>44027</v>
      </c>
      <c r="C976" t="s">
        <v>748</v>
      </c>
      <c r="D976" s="24">
        <f>VLOOKUP(Pag_Inicio_Corr_mas_casos[[#This Row],[Corregimiento]],Hoja3!$A$2:$D$676,4,0)</f>
        <v>80823</v>
      </c>
      <c r="E976">
        <v>14</v>
      </c>
    </row>
    <row r="977" spans="1:5" x14ac:dyDescent="0.2">
      <c r="A977" s="22">
        <v>44027</v>
      </c>
      <c r="B977">
        <v>44027</v>
      </c>
      <c r="C977" t="s">
        <v>782</v>
      </c>
      <c r="D977" s="24">
        <f>VLOOKUP(Pag_Inicio_Corr_mas_casos[[#This Row],[Corregimiento]],Hoja3!$A$2:$D$676,4,0)</f>
        <v>81003</v>
      </c>
      <c r="E977">
        <v>14</v>
      </c>
    </row>
    <row r="978" spans="1:5" x14ac:dyDescent="0.2">
      <c r="A978" s="22">
        <v>44027</v>
      </c>
      <c r="B978">
        <v>44027</v>
      </c>
      <c r="C978" t="s">
        <v>812</v>
      </c>
      <c r="D978" s="24">
        <f>VLOOKUP(Pag_Inicio_Corr_mas_casos[[#This Row],[Corregimiento]],Hoja3!$A$2:$D$676,4,0)</f>
        <v>81004</v>
      </c>
      <c r="E978">
        <v>14</v>
      </c>
    </row>
    <row r="979" spans="1:5" x14ac:dyDescent="0.2">
      <c r="A979" s="22">
        <v>44027</v>
      </c>
      <c r="B979">
        <v>44027</v>
      </c>
      <c r="C979" t="s">
        <v>758</v>
      </c>
      <c r="D979" s="24">
        <f>VLOOKUP(Pag_Inicio_Corr_mas_casos[[#This Row],[Corregimiento]],Hoja3!$A$2:$D$676,4,0)</f>
        <v>80810</v>
      </c>
      <c r="E979">
        <v>14</v>
      </c>
    </row>
    <row r="980" spans="1:5" x14ac:dyDescent="0.2">
      <c r="A980" s="22">
        <v>44027</v>
      </c>
      <c r="B980">
        <v>44027</v>
      </c>
      <c r="C980" t="s">
        <v>776</v>
      </c>
      <c r="D980" s="24">
        <f>VLOOKUP(Pag_Inicio_Corr_mas_casos[[#This Row],[Corregimiento]],Hoja3!$A$2:$D$676,4,0)</f>
        <v>130105</v>
      </c>
      <c r="E980">
        <v>14</v>
      </c>
    </row>
    <row r="981" spans="1:5" x14ac:dyDescent="0.2">
      <c r="A981" s="22">
        <v>44027</v>
      </c>
      <c r="B981">
        <v>44027</v>
      </c>
      <c r="C981" t="s">
        <v>739</v>
      </c>
      <c r="D981" s="24">
        <f>VLOOKUP(Pag_Inicio_Corr_mas_casos[[#This Row],[Corregimiento]],Hoja3!$A$2:$D$676,4,0)</f>
        <v>130106</v>
      </c>
      <c r="E981">
        <v>14</v>
      </c>
    </row>
    <row r="982" spans="1:5" x14ac:dyDescent="0.2">
      <c r="A982" s="22">
        <v>44027</v>
      </c>
      <c r="B982">
        <v>44027</v>
      </c>
      <c r="C982" t="s">
        <v>791</v>
      </c>
      <c r="D982" s="24">
        <f>VLOOKUP(Pag_Inicio_Corr_mas_casos[[#This Row],[Corregimiento]],Hoja3!$A$2:$D$676,4,0)</f>
        <v>30111</v>
      </c>
      <c r="E982">
        <v>13</v>
      </c>
    </row>
    <row r="983" spans="1:5" x14ac:dyDescent="0.2">
      <c r="A983" s="22">
        <v>44027</v>
      </c>
      <c r="B983">
        <v>44027</v>
      </c>
      <c r="C983" t="s">
        <v>789</v>
      </c>
      <c r="D983" s="24">
        <f>VLOOKUP(Pag_Inicio_Corr_mas_casos[[#This Row],[Corregimiento]],Hoja3!$A$2:$D$676,4,0)</f>
        <v>80814</v>
      </c>
      <c r="E983">
        <v>12</v>
      </c>
    </row>
    <row r="984" spans="1:5" x14ac:dyDescent="0.2">
      <c r="A984" s="22">
        <v>44027</v>
      </c>
      <c r="B984">
        <v>44027</v>
      </c>
      <c r="C984" t="s">
        <v>785</v>
      </c>
      <c r="D984" s="24">
        <f>VLOOKUP(Pag_Inicio_Corr_mas_casos[[#This Row],[Corregimiento]],Hoja3!$A$2:$D$676,4,0)</f>
        <v>130701</v>
      </c>
      <c r="E984">
        <v>12</v>
      </c>
    </row>
    <row r="985" spans="1:5" x14ac:dyDescent="0.2">
      <c r="A985" s="22">
        <v>44027</v>
      </c>
      <c r="B985">
        <v>44027</v>
      </c>
      <c r="C985" t="s">
        <v>741</v>
      </c>
      <c r="D985" s="24">
        <f>VLOOKUP(Pag_Inicio_Corr_mas_casos[[#This Row],[Corregimiento]],Hoja3!$A$2:$D$676,4,0)</f>
        <v>130102</v>
      </c>
      <c r="E985">
        <v>12</v>
      </c>
    </row>
    <row r="986" spans="1:5" x14ac:dyDescent="0.2">
      <c r="A986" s="22">
        <v>44027</v>
      </c>
      <c r="B986">
        <v>44027</v>
      </c>
      <c r="C986" t="s">
        <v>745</v>
      </c>
      <c r="D986" s="24">
        <f>VLOOKUP(Pag_Inicio_Corr_mas_casos[[#This Row],[Corregimiento]],Hoja3!$A$2:$D$676,4,0)</f>
        <v>80816</v>
      </c>
      <c r="E986">
        <v>12</v>
      </c>
    </row>
    <row r="987" spans="1:5" x14ac:dyDescent="0.2">
      <c r="A987" s="22">
        <v>44027</v>
      </c>
      <c r="B987">
        <v>44027</v>
      </c>
      <c r="C987" t="s">
        <v>775</v>
      </c>
      <c r="D987" s="24">
        <f>VLOOKUP(Pag_Inicio_Corr_mas_casos[[#This Row],[Corregimiento]],Hoja3!$A$2:$D$676,4,0)</f>
        <v>80803</v>
      </c>
      <c r="E987">
        <v>12</v>
      </c>
    </row>
    <row r="988" spans="1:5" x14ac:dyDescent="0.2">
      <c r="A988" s="22">
        <v>44027</v>
      </c>
      <c r="B988">
        <v>44027</v>
      </c>
      <c r="C988" t="s">
        <v>809</v>
      </c>
      <c r="D988" s="24">
        <f>VLOOKUP(Pag_Inicio_Corr_mas_casos[[#This Row],[Corregimiento]],Hoja3!$A$2:$D$676,4,0)</f>
        <v>10401</v>
      </c>
      <c r="E988">
        <v>11</v>
      </c>
    </row>
    <row r="989" spans="1:5" x14ac:dyDescent="0.2">
      <c r="A989" s="22">
        <v>44027</v>
      </c>
      <c r="B989">
        <v>44027</v>
      </c>
      <c r="C989" t="s">
        <v>754</v>
      </c>
      <c r="D989" s="24">
        <f>VLOOKUP(Pag_Inicio_Corr_mas_casos[[#This Row],[Corregimiento]],Hoja3!$A$2:$D$676,4,0)</f>
        <v>130702</v>
      </c>
      <c r="E989">
        <v>11</v>
      </c>
    </row>
    <row r="990" spans="1:5" x14ac:dyDescent="0.2">
      <c r="A990" s="22">
        <v>44027</v>
      </c>
      <c r="B990">
        <v>44027</v>
      </c>
      <c r="C990" t="s">
        <v>788</v>
      </c>
      <c r="D990" s="24">
        <f>VLOOKUP(Pag_Inicio_Corr_mas_casos[[#This Row],[Corregimiento]],Hoja3!$A$2:$D$676,4,0)</f>
        <v>80807</v>
      </c>
      <c r="E990">
        <v>11</v>
      </c>
    </row>
    <row r="991" spans="1:5" x14ac:dyDescent="0.2">
      <c r="A991" s="22">
        <v>44027</v>
      </c>
      <c r="B991">
        <v>44027</v>
      </c>
      <c r="C991" t="s">
        <v>744</v>
      </c>
      <c r="D991" s="24">
        <f>VLOOKUP(Pag_Inicio_Corr_mas_casos[[#This Row],[Corregimiento]],Hoja3!$A$2:$D$676,4,0)</f>
        <v>81008</v>
      </c>
      <c r="E991">
        <v>11</v>
      </c>
    </row>
    <row r="992" spans="1:5" x14ac:dyDescent="0.2">
      <c r="A992" s="22">
        <v>44028</v>
      </c>
      <c r="B992">
        <v>44028</v>
      </c>
      <c r="C992" t="s">
        <v>742</v>
      </c>
      <c r="D992" s="24">
        <f>VLOOKUP(Pag_Inicio_Corr_mas_casos[[#This Row],[Corregimiento]],Hoja3!$A$2:$D$676,4,0)</f>
        <v>80821</v>
      </c>
      <c r="E992">
        <v>20</v>
      </c>
    </row>
    <row r="993" spans="1:5" x14ac:dyDescent="0.2">
      <c r="A993" s="22">
        <v>44028</v>
      </c>
      <c r="B993">
        <v>44028</v>
      </c>
      <c r="C993" t="s">
        <v>747</v>
      </c>
      <c r="D993" s="24">
        <f>VLOOKUP(Pag_Inicio_Corr_mas_casos[[#This Row],[Corregimiento]],Hoja3!$A$2:$D$676,4,0)</f>
        <v>80822</v>
      </c>
      <c r="E993">
        <v>50</v>
      </c>
    </row>
    <row r="994" spans="1:5" x14ac:dyDescent="0.2">
      <c r="A994" s="22">
        <v>44028</v>
      </c>
      <c r="B994">
        <v>44028</v>
      </c>
      <c r="C994" t="s">
        <v>749</v>
      </c>
      <c r="D994" s="24">
        <f>VLOOKUP(Pag_Inicio_Corr_mas_casos[[#This Row],[Corregimiento]],Hoja3!$A$2:$D$676,4,0)</f>
        <v>81001</v>
      </c>
      <c r="E994">
        <v>13</v>
      </c>
    </row>
    <row r="995" spans="1:5" x14ac:dyDescent="0.2">
      <c r="A995" s="22">
        <v>44028</v>
      </c>
      <c r="B995">
        <v>44028</v>
      </c>
      <c r="C995" t="s">
        <v>752</v>
      </c>
      <c r="D995" s="24">
        <f>VLOOKUP(Pag_Inicio_Corr_mas_casos[[#This Row],[Corregimiento]],Hoja3!$A$2:$D$676,4,0)</f>
        <v>81006</v>
      </c>
      <c r="E995">
        <v>12</v>
      </c>
    </row>
    <row r="996" spans="1:5" x14ac:dyDescent="0.2">
      <c r="A996" s="22">
        <v>44028</v>
      </c>
      <c r="B996">
        <v>44028</v>
      </c>
      <c r="C996" t="s">
        <v>737</v>
      </c>
      <c r="D996" s="24">
        <f>VLOOKUP(Pag_Inicio_Corr_mas_casos[[#This Row],[Corregimiento]],Hoja3!$A$2:$D$676,4,0)</f>
        <v>130101</v>
      </c>
      <c r="E996">
        <v>43</v>
      </c>
    </row>
    <row r="997" spans="1:5" x14ac:dyDescent="0.2">
      <c r="A997" s="22">
        <v>44028</v>
      </c>
      <c r="B997">
        <v>44028</v>
      </c>
      <c r="C997" t="s">
        <v>785</v>
      </c>
      <c r="D997" s="24">
        <f>VLOOKUP(Pag_Inicio_Corr_mas_casos[[#This Row],[Corregimiento]],Hoja3!$A$2:$D$676,4,0)</f>
        <v>130701</v>
      </c>
      <c r="E997">
        <v>15</v>
      </c>
    </row>
    <row r="998" spans="1:5" x14ac:dyDescent="0.2">
      <c r="A998" s="22">
        <v>44028</v>
      </c>
      <c r="B998">
        <v>44028</v>
      </c>
      <c r="C998" t="s">
        <v>754</v>
      </c>
      <c r="D998" s="24">
        <f>VLOOKUP(Pag_Inicio_Corr_mas_casos[[#This Row],[Corregimiento]],Hoja3!$A$2:$D$676,4,0)</f>
        <v>130702</v>
      </c>
      <c r="E998">
        <v>15</v>
      </c>
    </row>
    <row r="999" spans="1:5" x14ac:dyDescent="0.2">
      <c r="A999" s="22">
        <v>44028</v>
      </c>
      <c r="B999">
        <v>44028</v>
      </c>
      <c r="C999" t="s">
        <v>754</v>
      </c>
      <c r="D999" s="24">
        <f>VLOOKUP(Pag_Inicio_Corr_mas_casos[[#This Row],[Corregimiento]],Hoja3!$A$2:$D$676,4,0)</f>
        <v>130702</v>
      </c>
      <c r="E999">
        <v>14</v>
      </c>
    </row>
    <row r="1000" spans="1:5" x14ac:dyDescent="0.2">
      <c r="A1000" s="22">
        <v>44028</v>
      </c>
      <c r="B1000">
        <v>44028</v>
      </c>
      <c r="C1000" t="s">
        <v>743</v>
      </c>
      <c r="D1000" s="24">
        <f>VLOOKUP(Pag_Inicio_Corr_mas_casos[[#This Row],[Corregimiento]],Hoja3!$A$2:$D$676,4,0)</f>
        <v>81007</v>
      </c>
      <c r="E1000">
        <v>39</v>
      </c>
    </row>
    <row r="1001" spans="1:5" x14ac:dyDescent="0.2">
      <c r="A1001" s="22">
        <v>44028</v>
      </c>
      <c r="B1001">
        <v>44028</v>
      </c>
      <c r="C1001" t="s">
        <v>738</v>
      </c>
      <c r="D1001" s="24">
        <f>VLOOKUP(Pag_Inicio_Corr_mas_casos[[#This Row],[Corregimiento]],Hoja3!$A$2:$D$676,4,0)</f>
        <v>81002</v>
      </c>
      <c r="E1001">
        <v>23</v>
      </c>
    </row>
    <row r="1002" spans="1:5" x14ac:dyDescent="0.2">
      <c r="A1002" s="22">
        <v>44028</v>
      </c>
      <c r="B1002">
        <v>44028</v>
      </c>
      <c r="C1002" t="s">
        <v>756</v>
      </c>
      <c r="D1002" s="24">
        <f>VLOOKUP(Pag_Inicio_Corr_mas_casos[[#This Row],[Corregimiento]],Hoja3!$A$2:$D$676,4,0)</f>
        <v>80806</v>
      </c>
      <c r="E1002">
        <v>13</v>
      </c>
    </row>
    <row r="1003" spans="1:5" x14ac:dyDescent="0.2">
      <c r="A1003" s="22">
        <v>44028</v>
      </c>
      <c r="B1003">
        <v>44028</v>
      </c>
      <c r="C1003" t="s">
        <v>807</v>
      </c>
      <c r="D1003" s="24">
        <f>VLOOKUP(Pag_Inicio_Corr_mas_casos[[#This Row],[Corregimiento]],Hoja3!$A$2:$D$676,4,0)</f>
        <v>40503</v>
      </c>
      <c r="E1003">
        <v>15</v>
      </c>
    </row>
    <row r="1004" spans="1:5" x14ac:dyDescent="0.2">
      <c r="A1004" s="22">
        <v>44028</v>
      </c>
      <c r="B1004">
        <v>44028</v>
      </c>
      <c r="C1004" t="s">
        <v>768</v>
      </c>
      <c r="D1004" s="24">
        <f>VLOOKUP(Pag_Inicio_Corr_mas_casos[[#This Row],[Corregimiento]],Hoja3!$A$2:$D$676,4,0)</f>
        <v>80815</v>
      </c>
      <c r="E1004">
        <v>30</v>
      </c>
    </row>
    <row r="1005" spans="1:5" x14ac:dyDescent="0.2">
      <c r="A1005" s="22">
        <v>44028</v>
      </c>
      <c r="B1005">
        <v>44028</v>
      </c>
      <c r="C1005" t="s">
        <v>822</v>
      </c>
      <c r="D1005" s="24">
        <f>VLOOKUP(Pag_Inicio_Corr_mas_casos[[#This Row],[Corregimiento]],Hoja3!$A$2:$D$676,4,0)</f>
        <v>41402</v>
      </c>
      <c r="E1005">
        <v>28</v>
      </c>
    </row>
    <row r="1006" spans="1:5" x14ac:dyDescent="0.2">
      <c r="A1006" s="22">
        <v>44028</v>
      </c>
      <c r="B1006">
        <v>44028</v>
      </c>
      <c r="C1006" t="s">
        <v>765</v>
      </c>
      <c r="D1006" s="24">
        <f>VLOOKUP(Pag_Inicio_Corr_mas_casos[[#This Row],[Corregimiento]],Hoja3!$A$2:$D$676,4,0)</f>
        <v>80501</v>
      </c>
      <c r="E1006">
        <v>24</v>
      </c>
    </row>
    <row r="1007" spans="1:5" x14ac:dyDescent="0.2">
      <c r="A1007" s="22">
        <v>44028</v>
      </c>
      <c r="B1007">
        <v>44028</v>
      </c>
      <c r="C1007" t="s">
        <v>815</v>
      </c>
      <c r="D1007" s="24">
        <f>VLOOKUP(Pag_Inicio_Corr_mas_casos[[#This Row],[Corregimiento]],Hoja3!$A$2:$D$676,4,0)</f>
        <v>120301</v>
      </c>
      <c r="E1007">
        <v>11</v>
      </c>
    </row>
    <row r="1008" spans="1:5" x14ac:dyDescent="0.2">
      <c r="A1008" s="22">
        <v>44028</v>
      </c>
      <c r="B1008">
        <v>44028</v>
      </c>
      <c r="C1008" t="s">
        <v>755</v>
      </c>
      <c r="D1008" s="24">
        <f>VLOOKUP(Pag_Inicio_Corr_mas_casos[[#This Row],[Corregimiento]],Hoja3!$A$2:$D$676,4,0)</f>
        <v>40601</v>
      </c>
      <c r="E1008">
        <v>19</v>
      </c>
    </row>
    <row r="1009" spans="1:5" x14ac:dyDescent="0.2">
      <c r="A1009" s="22">
        <v>44028</v>
      </c>
      <c r="B1009">
        <v>44028</v>
      </c>
      <c r="C1009" t="s">
        <v>740</v>
      </c>
      <c r="D1009" s="24">
        <f>VLOOKUP(Pag_Inicio_Corr_mas_casos[[#This Row],[Corregimiento]],Hoja3!$A$2:$D$676,4,0)</f>
        <v>80802</v>
      </c>
      <c r="E1009">
        <v>14</v>
      </c>
    </row>
    <row r="1010" spans="1:5" x14ac:dyDescent="0.2">
      <c r="A1010" s="22">
        <v>44028</v>
      </c>
      <c r="B1010">
        <v>44028</v>
      </c>
      <c r="C1010" t="s">
        <v>748</v>
      </c>
      <c r="D1010" s="24">
        <f>VLOOKUP(Pag_Inicio_Corr_mas_casos[[#This Row],[Corregimiento]],Hoja3!$A$2:$D$676,4,0)</f>
        <v>80823</v>
      </c>
      <c r="E1010">
        <v>27</v>
      </c>
    </row>
    <row r="1011" spans="1:5" x14ac:dyDescent="0.2">
      <c r="A1011" s="22">
        <v>44028</v>
      </c>
      <c r="B1011">
        <v>44028</v>
      </c>
      <c r="C1011" t="s">
        <v>772</v>
      </c>
      <c r="D1011" s="24">
        <f>VLOOKUP(Pag_Inicio_Corr_mas_casos[[#This Row],[Corregimiento]],Hoja3!$A$2:$D$676,4,0)</f>
        <v>130708</v>
      </c>
      <c r="E1011">
        <v>15</v>
      </c>
    </row>
    <row r="1012" spans="1:5" x14ac:dyDescent="0.2">
      <c r="A1012" s="22">
        <v>44028</v>
      </c>
      <c r="B1012">
        <v>44028</v>
      </c>
      <c r="C1012" t="s">
        <v>830</v>
      </c>
      <c r="D1012" s="24">
        <f>VLOOKUP(Pag_Inicio_Corr_mas_casos[[#This Row],[Corregimiento]],Hoja3!$A$2:$D$676,4,0)</f>
        <v>40801</v>
      </c>
      <c r="E1012">
        <v>12</v>
      </c>
    </row>
    <row r="1013" spans="1:5" x14ac:dyDescent="0.2">
      <c r="A1013" s="22">
        <v>44028</v>
      </c>
      <c r="B1013">
        <v>44028</v>
      </c>
      <c r="C1013" t="s">
        <v>729</v>
      </c>
      <c r="D1013" s="24">
        <f>VLOOKUP(Pag_Inicio_Corr_mas_casos[[#This Row],[Corregimiento]],Hoja3!$A$2:$D$676,4,0)</f>
        <v>130709</v>
      </c>
      <c r="E1013">
        <v>13</v>
      </c>
    </row>
    <row r="1014" spans="1:5" x14ac:dyDescent="0.2">
      <c r="A1014" s="22">
        <v>44028</v>
      </c>
      <c r="B1014">
        <v>44028</v>
      </c>
      <c r="C1014" t="s">
        <v>782</v>
      </c>
      <c r="D1014" s="24">
        <f>VLOOKUP(Pag_Inicio_Corr_mas_casos[[#This Row],[Corregimiento]],Hoja3!$A$2:$D$676,4,0)</f>
        <v>81003</v>
      </c>
      <c r="E1014">
        <v>15</v>
      </c>
    </row>
    <row r="1015" spans="1:5" x14ac:dyDescent="0.2">
      <c r="A1015" s="22">
        <v>44028</v>
      </c>
      <c r="B1015">
        <v>44028</v>
      </c>
      <c r="C1015" t="s">
        <v>741</v>
      </c>
      <c r="D1015" s="24">
        <f>VLOOKUP(Pag_Inicio_Corr_mas_casos[[#This Row],[Corregimiento]],Hoja3!$A$2:$D$676,4,0)</f>
        <v>130102</v>
      </c>
      <c r="E1015">
        <v>25</v>
      </c>
    </row>
    <row r="1016" spans="1:5" x14ac:dyDescent="0.2">
      <c r="A1016" s="22">
        <v>44028</v>
      </c>
      <c r="B1016">
        <v>44028</v>
      </c>
      <c r="C1016" t="s">
        <v>753</v>
      </c>
      <c r="D1016" s="24">
        <f>VLOOKUP(Pag_Inicio_Corr_mas_casos[[#This Row],[Corregimiento]],Hoja3!$A$2:$D$676,4,0)</f>
        <v>80812</v>
      </c>
      <c r="E1016">
        <v>42</v>
      </c>
    </row>
    <row r="1017" spans="1:5" x14ac:dyDescent="0.2">
      <c r="A1017" s="22">
        <v>44028</v>
      </c>
      <c r="B1017">
        <v>44028</v>
      </c>
      <c r="C1017" t="s">
        <v>745</v>
      </c>
      <c r="D1017" s="24">
        <f>VLOOKUP(Pag_Inicio_Corr_mas_casos[[#This Row],[Corregimiento]],Hoja3!$A$2:$D$676,4,0)</f>
        <v>80816</v>
      </c>
      <c r="E1017">
        <v>23</v>
      </c>
    </row>
    <row r="1018" spans="1:5" x14ac:dyDescent="0.2">
      <c r="A1018" s="22">
        <v>44028</v>
      </c>
      <c r="B1018">
        <v>44028</v>
      </c>
      <c r="C1018" t="s">
        <v>744</v>
      </c>
      <c r="D1018" s="24">
        <f>VLOOKUP(Pag_Inicio_Corr_mas_casos[[#This Row],[Corregimiento]],Hoja3!$A$2:$D$676,4,0)</f>
        <v>81008</v>
      </c>
      <c r="E1018">
        <v>13</v>
      </c>
    </row>
    <row r="1019" spans="1:5" x14ac:dyDescent="0.2">
      <c r="A1019" s="22">
        <v>44028</v>
      </c>
      <c r="B1019">
        <v>44028</v>
      </c>
      <c r="C1019" t="s">
        <v>746</v>
      </c>
      <c r="D1019" s="24">
        <f>VLOOKUP(Pag_Inicio_Corr_mas_casos[[#This Row],[Corregimiento]],Hoja3!$A$2:$D$676,4,0)</f>
        <v>80817</v>
      </c>
      <c r="E1019">
        <v>23</v>
      </c>
    </row>
    <row r="1020" spans="1:5" x14ac:dyDescent="0.2">
      <c r="A1020" s="22">
        <v>44028</v>
      </c>
      <c r="B1020">
        <v>44028</v>
      </c>
      <c r="C1020" t="s">
        <v>763</v>
      </c>
      <c r="D1020" s="24">
        <f>VLOOKUP(Pag_Inicio_Corr_mas_casos[[#This Row],[Corregimiento]],Hoja3!$A$2:$D$676,4,0)</f>
        <v>80813</v>
      </c>
      <c r="E1020">
        <v>14</v>
      </c>
    </row>
    <row r="1021" spans="1:5" x14ac:dyDescent="0.2">
      <c r="A1021" s="22">
        <v>44028</v>
      </c>
      <c r="B1021">
        <v>44028</v>
      </c>
      <c r="C1021" t="s">
        <v>781</v>
      </c>
      <c r="D1021" s="24">
        <f>VLOOKUP(Pag_Inicio_Corr_mas_casos[[#This Row],[Corregimiento]],Hoja3!$A$2:$D$676,4,0)</f>
        <v>130717</v>
      </c>
      <c r="E1021">
        <v>26</v>
      </c>
    </row>
    <row r="1022" spans="1:5" x14ac:dyDescent="0.2">
      <c r="A1022" s="22">
        <v>44028</v>
      </c>
      <c r="B1022">
        <v>44028</v>
      </c>
      <c r="C1022" t="s">
        <v>791</v>
      </c>
      <c r="D1022" s="24">
        <f>VLOOKUP(Pag_Inicio_Corr_mas_casos[[#This Row],[Corregimiento]],Hoja3!$A$2:$D$676,4,0)</f>
        <v>30111</v>
      </c>
      <c r="E1022">
        <v>31</v>
      </c>
    </row>
    <row r="1023" spans="1:5" x14ac:dyDescent="0.2">
      <c r="A1023" s="22">
        <v>44028</v>
      </c>
      <c r="B1023">
        <v>44028</v>
      </c>
      <c r="C1023" t="s">
        <v>778</v>
      </c>
      <c r="D1023" s="24">
        <f>VLOOKUP(Pag_Inicio_Corr_mas_casos[[#This Row],[Corregimiento]],Hoja3!$A$2:$D$676,4,0)</f>
        <v>80809</v>
      </c>
      <c r="E1023">
        <v>31</v>
      </c>
    </row>
    <row r="1024" spans="1:5" x14ac:dyDescent="0.2">
      <c r="A1024" s="22">
        <v>44028</v>
      </c>
      <c r="B1024">
        <v>44028</v>
      </c>
      <c r="C1024" t="s">
        <v>750</v>
      </c>
      <c r="D1024" s="24">
        <f>VLOOKUP(Pag_Inicio_Corr_mas_casos[[#This Row],[Corregimiento]],Hoja3!$A$2:$D$676,4,0)</f>
        <v>80819</v>
      </c>
      <c r="E1024">
        <v>31</v>
      </c>
    </row>
    <row r="1025" spans="1:5" x14ac:dyDescent="0.2">
      <c r="A1025" s="22">
        <v>44028</v>
      </c>
      <c r="B1025">
        <v>44028</v>
      </c>
      <c r="C1025" t="s">
        <v>799</v>
      </c>
      <c r="D1025" s="24">
        <f>VLOOKUP(Pag_Inicio_Corr_mas_casos[[#This Row],[Corregimiento]],Hoja3!$A$2:$D$676,4,0)</f>
        <v>81005</v>
      </c>
      <c r="E1025">
        <v>14</v>
      </c>
    </row>
    <row r="1026" spans="1:5" x14ac:dyDescent="0.2">
      <c r="A1026" s="22">
        <v>44028</v>
      </c>
      <c r="B1026">
        <v>44028</v>
      </c>
      <c r="C1026" t="s">
        <v>739</v>
      </c>
      <c r="D1026" s="24">
        <f>VLOOKUP(Pag_Inicio_Corr_mas_casos[[#This Row],[Corregimiento]],Hoja3!$A$2:$D$676,4,0)</f>
        <v>130106</v>
      </c>
      <c r="E1026">
        <v>37</v>
      </c>
    </row>
    <row r="1027" spans="1:5" x14ac:dyDescent="0.2">
      <c r="A1027" s="22">
        <v>44029</v>
      </c>
      <c r="B1027">
        <v>44029</v>
      </c>
      <c r="C1027" t="s">
        <v>831</v>
      </c>
      <c r="D1027" s="24">
        <f>VLOOKUP(Pag_Inicio_Corr_mas_casos[[#This Row],[Corregimiento]],Hoja3!$A$2:$D$676,4,0)</f>
        <v>80821</v>
      </c>
      <c r="E1027">
        <v>43</v>
      </c>
    </row>
    <row r="1028" spans="1:5" x14ac:dyDescent="0.2">
      <c r="A1028" s="22">
        <v>44029</v>
      </c>
      <c r="B1028">
        <v>44029</v>
      </c>
      <c r="C1028" t="s">
        <v>747</v>
      </c>
      <c r="D1028" s="24">
        <f>VLOOKUP(Pag_Inicio_Corr_mas_casos[[#This Row],[Corregimiento]],Hoja3!$A$2:$D$676,4,0)</f>
        <v>80822</v>
      </c>
      <c r="E1028">
        <v>25</v>
      </c>
    </row>
    <row r="1029" spans="1:5" x14ac:dyDescent="0.2">
      <c r="A1029" s="22">
        <v>44029</v>
      </c>
      <c r="B1029">
        <v>44029</v>
      </c>
      <c r="C1029" t="s">
        <v>749</v>
      </c>
      <c r="D1029" s="24">
        <f>VLOOKUP(Pag_Inicio_Corr_mas_casos[[#This Row],[Corregimiento]],Hoja3!$A$2:$D$676,4,0)</f>
        <v>81001</v>
      </c>
      <c r="E1029">
        <v>17</v>
      </c>
    </row>
    <row r="1030" spans="1:5" x14ac:dyDescent="0.2">
      <c r="A1030" s="22">
        <v>44029</v>
      </c>
      <c r="B1030">
        <v>44029</v>
      </c>
      <c r="C1030" t="s">
        <v>752</v>
      </c>
      <c r="D1030" s="24">
        <f>VLOOKUP(Pag_Inicio_Corr_mas_casos[[#This Row],[Corregimiento]],Hoja3!$A$2:$D$676,4,0)</f>
        <v>81006</v>
      </c>
      <c r="E1030">
        <v>12</v>
      </c>
    </row>
    <row r="1031" spans="1:5" x14ac:dyDescent="0.2">
      <c r="A1031" s="22">
        <v>44029</v>
      </c>
      <c r="B1031">
        <v>44029</v>
      </c>
      <c r="C1031" t="s">
        <v>737</v>
      </c>
      <c r="D1031" s="24">
        <f>VLOOKUP(Pag_Inicio_Corr_mas_casos[[#This Row],[Corregimiento]],Hoja3!$A$2:$D$676,4,0)</f>
        <v>130101</v>
      </c>
      <c r="E1031">
        <v>22</v>
      </c>
    </row>
    <row r="1032" spans="1:5" x14ac:dyDescent="0.2">
      <c r="A1032" s="22">
        <v>44029</v>
      </c>
      <c r="B1032">
        <v>44029</v>
      </c>
      <c r="C1032" t="s">
        <v>754</v>
      </c>
      <c r="D1032" s="24">
        <f>VLOOKUP(Pag_Inicio_Corr_mas_casos[[#This Row],[Corregimiento]],Hoja3!$A$2:$D$676,4,0)</f>
        <v>130702</v>
      </c>
      <c r="E1032">
        <v>16</v>
      </c>
    </row>
    <row r="1033" spans="1:5" x14ac:dyDescent="0.2">
      <c r="A1033" s="22">
        <v>44029</v>
      </c>
      <c r="B1033">
        <v>44029</v>
      </c>
      <c r="C1033" t="s">
        <v>743</v>
      </c>
      <c r="D1033" s="24">
        <f>VLOOKUP(Pag_Inicio_Corr_mas_casos[[#This Row],[Corregimiento]],Hoja3!$A$2:$D$676,4,0)</f>
        <v>81007</v>
      </c>
      <c r="E1033">
        <v>23</v>
      </c>
    </row>
    <row r="1034" spans="1:5" x14ac:dyDescent="0.2">
      <c r="A1034" s="22">
        <v>44029</v>
      </c>
      <c r="B1034">
        <v>44029</v>
      </c>
      <c r="C1034" t="s">
        <v>738</v>
      </c>
      <c r="D1034" s="24">
        <f>VLOOKUP(Pag_Inicio_Corr_mas_casos[[#This Row],[Corregimiento]],Hoja3!$A$2:$D$676,4,0)</f>
        <v>81002</v>
      </c>
      <c r="E1034">
        <v>32</v>
      </c>
    </row>
    <row r="1035" spans="1:5" x14ac:dyDescent="0.2">
      <c r="A1035" s="22">
        <v>44029</v>
      </c>
      <c r="B1035">
        <v>44029</v>
      </c>
      <c r="C1035" t="s">
        <v>788</v>
      </c>
      <c r="D1035" s="24">
        <f>VLOOKUP(Pag_Inicio_Corr_mas_casos[[#This Row],[Corregimiento]],Hoja3!$A$2:$D$676,4,0)</f>
        <v>80807</v>
      </c>
      <c r="E1035">
        <v>13</v>
      </c>
    </row>
    <row r="1036" spans="1:5" x14ac:dyDescent="0.2">
      <c r="A1036" s="22">
        <v>44029</v>
      </c>
      <c r="B1036">
        <v>44029</v>
      </c>
      <c r="C1036" t="s">
        <v>756</v>
      </c>
      <c r="D1036" s="24">
        <f>VLOOKUP(Pag_Inicio_Corr_mas_casos[[#This Row],[Corregimiento]],Hoja3!$A$2:$D$676,4,0)</f>
        <v>80806</v>
      </c>
      <c r="E1036">
        <v>11</v>
      </c>
    </row>
    <row r="1037" spans="1:5" x14ac:dyDescent="0.2">
      <c r="A1037" s="22">
        <v>44029</v>
      </c>
      <c r="B1037">
        <v>44029</v>
      </c>
      <c r="C1037" t="s">
        <v>751</v>
      </c>
      <c r="D1037" s="24">
        <f>VLOOKUP(Pag_Inicio_Corr_mas_casos[[#This Row],[Corregimiento]],Hoja3!$A$2:$D$676,4,0)</f>
        <v>130107</v>
      </c>
      <c r="E1037">
        <v>11</v>
      </c>
    </row>
    <row r="1038" spans="1:5" x14ac:dyDescent="0.2">
      <c r="A1038" s="22">
        <v>44029</v>
      </c>
      <c r="B1038">
        <v>44029</v>
      </c>
      <c r="C1038" t="s">
        <v>768</v>
      </c>
      <c r="D1038" s="24">
        <f>VLOOKUP(Pag_Inicio_Corr_mas_casos[[#This Row],[Corregimiento]],Hoja3!$A$2:$D$676,4,0)</f>
        <v>80815</v>
      </c>
      <c r="E1038">
        <v>15</v>
      </c>
    </row>
    <row r="1039" spans="1:5" x14ac:dyDescent="0.2">
      <c r="A1039" s="22">
        <v>44029</v>
      </c>
      <c r="B1039">
        <v>44029</v>
      </c>
      <c r="C1039" t="s">
        <v>784</v>
      </c>
      <c r="D1039" s="24">
        <f>VLOOKUP(Pag_Inicio_Corr_mas_casos[[#This Row],[Corregimiento]],Hoja3!$A$2:$D$676,4,0)</f>
        <v>30104</v>
      </c>
      <c r="E1039">
        <v>17</v>
      </c>
    </row>
    <row r="1040" spans="1:5" x14ac:dyDescent="0.2">
      <c r="A1040" s="22">
        <v>44029</v>
      </c>
      <c r="B1040">
        <v>44029</v>
      </c>
      <c r="C1040" t="s">
        <v>757</v>
      </c>
      <c r="D1040" s="24">
        <f>VLOOKUP(Pag_Inicio_Corr_mas_casos[[#This Row],[Corregimiento]],Hoja3!$A$2:$D$676,4,0)</f>
        <v>130108</v>
      </c>
      <c r="E1040">
        <v>13</v>
      </c>
    </row>
    <row r="1041" spans="1:5" x14ac:dyDescent="0.2">
      <c r="A1041" s="22">
        <v>44029</v>
      </c>
      <c r="B1041">
        <v>44029</v>
      </c>
      <c r="C1041" t="s">
        <v>761</v>
      </c>
      <c r="D1041" s="24">
        <f>VLOOKUP(Pag_Inicio_Corr_mas_casos[[#This Row],[Corregimiento]],Hoja3!$A$2:$D$676,4,0)</f>
        <v>10201</v>
      </c>
      <c r="E1041">
        <v>38</v>
      </c>
    </row>
    <row r="1042" spans="1:5" x14ac:dyDescent="0.2">
      <c r="A1042" s="22">
        <v>44029</v>
      </c>
      <c r="B1042">
        <v>44029</v>
      </c>
      <c r="C1042" t="s">
        <v>759</v>
      </c>
      <c r="D1042" s="24">
        <f>VLOOKUP(Pag_Inicio_Corr_mas_casos[[#This Row],[Corregimiento]],Hoja3!$A$2:$D$676,4,0)</f>
        <v>30107</v>
      </c>
      <c r="E1042">
        <v>19</v>
      </c>
    </row>
    <row r="1043" spans="1:5" x14ac:dyDescent="0.2">
      <c r="A1043" s="22">
        <v>44029</v>
      </c>
      <c r="B1043">
        <v>44029</v>
      </c>
      <c r="C1043" t="s">
        <v>813</v>
      </c>
      <c r="D1043" s="24">
        <f>VLOOKUP(Pag_Inicio_Corr_mas_casos[[#This Row],[Corregimiento]],Hoja3!$A$2:$D$676,4,0)</f>
        <v>30115</v>
      </c>
      <c r="E1043">
        <v>18</v>
      </c>
    </row>
    <row r="1044" spans="1:5" x14ac:dyDescent="0.2">
      <c r="A1044" s="22">
        <v>44029</v>
      </c>
      <c r="B1044">
        <v>44029</v>
      </c>
      <c r="C1044" t="s">
        <v>773</v>
      </c>
      <c r="D1044" s="24">
        <f>VLOOKUP(Pag_Inicio_Corr_mas_casos[[#This Row],[Corregimiento]],Hoja3!$A$2:$D$676,4,0)</f>
        <v>80826</v>
      </c>
      <c r="E1044">
        <v>16</v>
      </c>
    </row>
    <row r="1045" spans="1:5" x14ac:dyDescent="0.2">
      <c r="A1045" s="22">
        <v>44029</v>
      </c>
      <c r="B1045">
        <v>44029</v>
      </c>
      <c r="C1045" t="s">
        <v>792</v>
      </c>
      <c r="D1045" s="24">
        <f>VLOOKUP(Pag_Inicio_Corr_mas_casos[[#This Row],[Corregimiento]],Hoja3!$A$2:$D$676,4,0)</f>
        <v>130706</v>
      </c>
      <c r="E1045">
        <v>11</v>
      </c>
    </row>
    <row r="1046" spans="1:5" x14ac:dyDescent="0.2">
      <c r="A1046" s="22">
        <v>44029</v>
      </c>
      <c r="B1046">
        <v>44029</v>
      </c>
      <c r="C1046" t="s">
        <v>748</v>
      </c>
      <c r="D1046" s="24">
        <f>VLOOKUP(Pag_Inicio_Corr_mas_casos[[#This Row],[Corregimiento]],Hoja3!$A$2:$D$676,4,0)</f>
        <v>80823</v>
      </c>
      <c r="E1046">
        <v>17</v>
      </c>
    </row>
    <row r="1047" spans="1:5" x14ac:dyDescent="0.2">
      <c r="A1047" s="22">
        <v>44029</v>
      </c>
      <c r="B1047">
        <v>44029</v>
      </c>
      <c r="C1047" t="s">
        <v>782</v>
      </c>
      <c r="D1047" s="24">
        <f>VLOOKUP(Pag_Inicio_Corr_mas_casos[[#This Row],[Corregimiento]],Hoja3!$A$2:$D$676,4,0)</f>
        <v>81003</v>
      </c>
      <c r="E1047">
        <v>18</v>
      </c>
    </row>
    <row r="1048" spans="1:5" x14ac:dyDescent="0.2">
      <c r="A1048" s="22">
        <v>44029</v>
      </c>
      <c r="B1048">
        <v>44029</v>
      </c>
      <c r="C1048" t="s">
        <v>741</v>
      </c>
      <c r="D1048" s="24">
        <f>VLOOKUP(Pag_Inicio_Corr_mas_casos[[#This Row],[Corregimiento]],Hoja3!$A$2:$D$676,4,0)</f>
        <v>130102</v>
      </c>
      <c r="E1048">
        <v>24</v>
      </c>
    </row>
    <row r="1049" spans="1:5" x14ac:dyDescent="0.2">
      <c r="A1049" s="22">
        <v>44029</v>
      </c>
      <c r="B1049">
        <v>44029</v>
      </c>
      <c r="C1049" t="s">
        <v>753</v>
      </c>
      <c r="D1049" s="24">
        <f>VLOOKUP(Pag_Inicio_Corr_mas_casos[[#This Row],[Corregimiento]],Hoja3!$A$2:$D$676,4,0)</f>
        <v>80812</v>
      </c>
      <c r="E1049">
        <v>18</v>
      </c>
    </row>
    <row r="1050" spans="1:5" x14ac:dyDescent="0.2">
      <c r="A1050" s="22">
        <v>44029</v>
      </c>
      <c r="B1050">
        <v>44029</v>
      </c>
      <c r="C1050" t="s">
        <v>745</v>
      </c>
      <c r="D1050" s="24">
        <f>VLOOKUP(Pag_Inicio_Corr_mas_casos[[#This Row],[Corregimiento]],Hoja3!$A$2:$D$676,4,0)</f>
        <v>80816</v>
      </c>
      <c r="E1050">
        <v>23</v>
      </c>
    </row>
    <row r="1051" spans="1:5" x14ac:dyDescent="0.2">
      <c r="A1051" s="22">
        <v>44029</v>
      </c>
      <c r="B1051">
        <v>44029</v>
      </c>
      <c r="C1051" t="s">
        <v>767</v>
      </c>
      <c r="D1051" s="24">
        <f>VLOOKUP(Pag_Inicio_Corr_mas_casos[[#This Row],[Corregimiento]],Hoja3!$A$2:$D$676,4,0)</f>
        <v>80820</v>
      </c>
      <c r="E1051">
        <v>20</v>
      </c>
    </row>
    <row r="1052" spans="1:5" x14ac:dyDescent="0.2">
      <c r="A1052" s="22">
        <v>44029</v>
      </c>
      <c r="B1052">
        <v>44029</v>
      </c>
      <c r="C1052" t="s">
        <v>746</v>
      </c>
      <c r="D1052" s="24">
        <f>VLOOKUP(Pag_Inicio_Corr_mas_casos[[#This Row],[Corregimiento]],Hoja3!$A$2:$D$676,4,0)</f>
        <v>80817</v>
      </c>
      <c r="E1052">
        <v>36</v>
      </c>
    </row>
    <row r="1053" spans="1:5" x14ac:dyDescent="0.2">
      <c r="A1053" s="22">
        <v>44029</v>
      </c>
      <c r="B1053">
        <v>44029</v>
      </c>
      <c r="C1053" t="s">
        <v>763</v>
      </c>
      <c r="D1053" s="24">
        <f>VLOOKUP(Pag_Inicio_Corr_mas_casos[[#This Row],[Corregimiento]],Hoja3!$A$2:$D$676,4,0)</f>
        <v>80813</v>
      </c>
      <c r="E1053">
        <v>45</v>
      </c>
    </row>
    <row r="1054" spans="1:5" x14ac:dyDescent="0.2">
      <c r="A1054" s="22">
        <v>44029</v>
      </c>
      <c r="B1054">
        <v>44029</v>
      </c>
      <c r="C1054" t="s">
        <v>781</v>
      </c>
      <c r="D1054" s="24">
        <f>VLOOKUP(Pag_Inicio_Corr_mas_casos[[#This Row],[Corregimiento]],Hoja3!$A$2:$D$676,4,0)</f>
        <v>130717</v>
      </c>
      <c r="E1054">
        <v>12</v>
      </c>
    </row>
    <row r="1055" spans="1:5" x14ac:dyDescent="0.2">
      <c r="A1055" s="22">
        <v>44029</v>
      </c>
      <c r="B1055">
        <v>44029</v>
      </c>
      <c r="C1055" t="s">
        <v>832</v>
      </c>
      <c r="D1055" s="24">
        <f>VLOOKUP(Pag_Inicio_Corr_mas_casos[[#This Row],[Corregimiento]],Hoja3!$A$2:$D$676,4,0)</f>
        <v>81009</v>
      </c>
      <c r="E1055">
        <v>19</v>
      </c>
    </row>
    <row r="1056" spans="1:5" x14ac:dyDescent="0.2">
      <c r="A1056" s="22">
        <v>44029</v>
      </c>
      <c r="B1056">
        <v>44029</v>
      </c>
      <c r="C1056" t="s">
        <v>778</v>
      </c>
      <c r="D1056" s="24">
        <f>VLOOKUP(Pag_Inicio_Corr_mas_casos[[#This Row],[Corregimiento]],Hoja3!$A$2:$D$676,4,0)</f>
        <v>80809</v>
      </c>
      <c r="E1056">
        <v>26</v>
      </c>
    </row>
    <row r="1057" spans="1:5" x14ac:dyDescent="0.2">
      <c r="A1057" s="22">
        <v>44029</v>
      </c>
      <c r="B1057">
        <v>44029</v>
      </c>
      <c r="C1057" t="s">
        <v>750</v>
      </c>
      <c r="D1057" s="24">
        <f>VLOOKUP(Pag_Inicio_Corr_mas_casos[[#This Row],[Corregimiento]],Hoja3!$A$2:$D$676,4,0)</f>
        <v>80819</v>
      </c>
      <c r="E1057">
        <v>31</v>
      </c>
    </row>
    <row r="1058" spans="1:5" x14ac:dyDescent="0.2">
      <c r="A1058" s="22">
        <v>44029</v>
      </c>
      <c r="B1058">
        <v>44029</v>
      </c>
      <c r="C1058" t="s">
        <v>776</v>
      </c>
      <c r="D1058" s="24">
        <f>VLOOKUP(Pag_Inicio_Corr_mas_casos[[#This Row],[Corregimiento]],Hoja3!$A$2:$D$676,4,0)</f>
        <v>130105</v>
      </c>
      <c r="E1058">
        <v>15</v>
      </c>
    </row>
    <row r="1059" spans="1:5" x14ac:dyDescent="0.2">
      <c r="A1059" s="22">
        <v>44029</v>
      </c>
      <c r="B1059">
        <v>44029</v>
      </c>
      <c r="C1059" t="s">
        <v>739</v>
      </c>
      <c r="D1059" s="24">
        <f>VLOOKUP(Pag_Inicio_Corr_mas_casos[[#This Row],[Corregimiento]],Hoja3!$A$2:$D$676,4,0)</f>
        <v>130106</v>
      </c>
      <c r="E1059">
        <v>40</v>
      </c>
    </row>
    <row r="1060" spans="1:5" x14ac:dyDescent="0.2">
      <c r="A1060" s="22">
        <v>44030</v>
      </c>
      <c r="B1060">
        <v>44030</v>
      </c>
      <c r="C1060" t="s">
        <v>742</v>
      </c>
      <c r="D1060" s="24">
        <f>VLOOKUP(Pag_Inicio_Corr_mas_casos[[#This Row],[Corregimiento]],Hoja3!$A$2:$D$676,4,0)</f>
        <v>80821</v>
      </c>
      <c r="E1060">
        <v>17</v>
      </c>
    </row>
    <row r="1061" spans="1:5" x14ac:dyDescent="0.2">
      <c r="A1061" s="22">
        <v>44030</v>
      </c>
      <c r="B1061">
        <v>44030</v>
      </c>
      <c r="C1061" t="s">
        <v>737</v>
      </c>
      <c r="D1061" s="24">
        <f>VLOOKUP(Pag_Inicio_Corr_mas_casos[[#This Row],[Corregimiento]],Hoja3!$A$2:$D$676,4,0)</f>
        <v>130101</v>
      </c>
      <c r="E1061">
        <v>32</v>
      </c>
    </row>
    <row r="1062" spans="1:5" x14ac:dyDescent="0.2">
      <c r="A1062" s="22">
        <v>44030</v>
      </c>
      <c r="B1062">
        <v>44030</v>
      </c>
      <c r="C1062" t="s">
        <v>833</v>
      </c>
      <c r="D1062" s="24">
        <f>VLOOKUP(Pag_Inicio_Corr_mas_casos[[#This Row],[Corregimiento]],Hoja3!$A$2:$D$676,4,0)</f>
        <v>10403</v>
      </c>
      <c r="E1062">
        <v>12</v>
      </c>
    </row>
    <row r="1063" spans="1:5" x14ac:dyDescent="0.2">
      <c r="A1063" s="22">
        <v>44030</v>
      </c>
      <c r="B1063">
        <v>44030</v>
      </c>
      <c r="C1063" t="s">
        <v>743</v>
      </c>
      <c r="D1063" s="24">
        <f>VLOOKUP(Pag_Inicio_Corr_mas_casos[[#This Row],[Corregimiento]],Hoja3!$A$2:$D$676,4,0)</f>
        <v>81007</v>
      </c>
      <c r="E1063">
        <v>12</v>
      </c>
    </row>
    <row r="1064" spans="1:5" x14ac:dyDescent="0.2">
      <c r="A1064" s="22">
        <v>44030</v>
      </c>
      <c r="B1064">
        <v>44030</v>
      </c>
      <c r="C1064" t="s">
        <v>810</v>
      </c>
      <c r="D1064" s="24">
        <f>VLOOKUP(Pag_Inicio_Corr_mas_casos[[#This Row],[Corregimiento]],Hoja3!$A$2:$D$676,4,0)</f>
        <v>120601</v>
      </c>
      <c r="E1064">
        <v>15</v>
      </c>
    </row>
    <row r="1065" spans="1:5" x14ac:dyDescent="0.2">
      <c r="A1065" s="22">
        <v>44030</v>
      </c>
      <c r="B1065">
        <v>44030</v>
      </c>
      <c r="C1065" t="s">
        <v>820</v>
      </c>
      <c r="D1065" s="24">
        <f>VLOOKUP(Pag_Inicio_Corr_mas_casos[[#This Row],[Corregimiento]],Hoja3!$A$2:$D$676,4,0)</f>
        <v>30103</v>
      </c>
      <c r="E1065">
        <v>17</v>
      </c>
    </row>
    <row r="1066" spans="1:5" x14ac:dyDescent="0.2">
      <c r="A1066" s="22">
        <v>44030</v>
      </c>
      <c r="B1066">
        <v>44030</v>
      </c>
      <c r="C1066" t="s">
        <v>765</v>
      </c>
      <c r="D1066" s="24">
        <f>VLOOKUP(Pag_Inicio_Corr_mas_casos[[#This Row],[Corregimiento]],Hoja3!$A$2:$D$676,4,0)</f>
        <v>80501</v>
      </c>
      <c r="E1066">
        <v>26</v>
      </c>
    </row>
    <row r="1067" spans="1:5" x14ac:dyDescent="0.2">
      <c r="A1067" s="22">
        <v>44030</v>
      </c>
      <c r="B1067">
        <v>44030</v>
      </c>
      <c r="C1067" t="s">
        <v>759</v>
      </c>
      <c r="D1067" s="24">
        <f>VLOOKUP(Pag_Inicio_Corr_mas_casos[[#This Row],[Corregimiento]],Hoja3!$A$2:$D$676,4,0)</f>
        <v>30107</v>
      </c>
      <c r="E1067">
        <v>13</v>
      </c>
    </row>
    <row r="1068" spans="1:5" x14ac:dyDescent="0.2">
      <c r="A1068" s="22">
        <v>44030</v>
      </c>
      <c r="B1068">
        <v>44030</v>
      </c>
      <c r="C1068" t="s">
        <v>773</v>
      </c>
      <c r="D1068" s="24">
        <f>VLOOKUP(Pag_Inicio_Corr_mas_casos[[#This Row],[Corregimiento]],Hoja3!$A$2:$D$676,4,0)</f>
        <v>80826</v>
      </c>
      <c r="E1068">
        <v>14</v>
      </c>
    </row>
    <row r="1069" spans="1:5" x14ac:dyDescent="0.2">
      <c r="A1069" s="22">
        <v>44030</v>
      </c>
      <c r="B1069">
        <v>44030</v>
      </c>
      <c r="C1069" t="s">
        <v>748</v>
      </c>
      <c r="D1069" s="24">
        <f>VLOOKUP(Pag_Inicio_Corr_mas_casos[[#This Row],[Corregimiento]],Hoja3!$A$2:$D$676,4,0)</f>
        <v>80823</v>
      </c>
      <c r="E1069">
        <v>12</v>
      </c>
    </row>
    <row r="1070" spans="1:5" x14ac:dyDescent="0.2">
      <c r="A1070" s="22">
        <v>44030</v>
      </c>
      <c r="B1070">
        <v>44030</v>
      </c>
      <c r="C1070" t="s">
        <v>741</v>
      </c>
      <c r="D1070" s="24">
        <f>VLOOKUP(Pag_Inicio_Corr_mas_casos[[#This Row],[Corregimiento]],Hoja3!$A$2:$D$676,4,0)</f>
        <v>130102</v>
      </c>
      <c r="E1070">
        <v>14</v>
      </c>
    </row>
    <row r="1071" spans="1:5" x14ac:dyDescent="0.2">
      <c r="A1071" s="22">
        <v>44030</v>
      </c>
      <c r="B1071">
        <v>44030</v>
      </c>
      <c r="C1071" t="s">
        <v>753</v>
      </c>
      <c r="D1071" s="24">
        <f>VLOOKUP(Pag_Inicio_Corr_mas_casos[[#This Row],[Corregimiento]],Hoja3!$A$2:$D$676,4,0)</f>
        <v>80812</v>
      </c>
      <c r="E1071">
        <v>13</v>
      </c>
    </row>
    <row r="1072" spans="1:5" x14ac:dyDescent="0.2">
      <c r="A1072" s="22">
        <v>44030</v>
      </c>
      <c r="B1072">
        <v>44030</v>
      </c>
      <c r="C1072" t="s">
        <v>834</v>
      </c>
      <c r="D1072" s="24">
        <f>VLOOKUP(Pag_Inicio_Corr_mas_casos[[#This Row],[Corregimiento]],Hoja3!$A$2:$D$676,4,0)</f>
        <v>10207</v>
      </c>
      <c r="E1072">
        <v>14</v>
      </c>
    </row>
    <row r="1073" spans="1:5" x14ac:dyDescent="0.2">
      <c r="A1073" s="22">
        <v>44030</v>
      </c>
      <c r="B1073">
        <v>44030</v>
      </c>
      <c r="C1073" t="s">
        <v>746</v>
      </c>
      <c r="D1073" s="24">
        <f>VLOOKUP(Pag_Inicio_Corr_mas_casos[[#This Row],[Corregimiento]],Hoja3!$A$2:$D$676,4,0)</f>
        <v>80817</v>
      </c>
      <c r="E1073">
        <v>28</v>
      </c>
    </row>
    <row r="1074" spans="1:5" x14ac:dyDescent="0.2">
      <c r="A1074" s="22">
        <v>44030</v>
      </c>
      <c r="B1074">
        <v>44030</v>
      </c>
      <c r="C1074" t="s">
        <v>763</v>
      </c>
      <c r="D1074" s="24">
        <f>VLOOKUP(Pag_Inicio_Corr_mas_casos[[#This Row],[Corregimiento]],Hoja3!$A$2:$D$676,4,0)</f>
        <v>80813</v>
      </c>
      <c r="E1074">
        <v>14</v>
      </c>
    </row>
    <row r="1075" spans="1:5" x14ac:dyDescent="0.2">
      <c r="A1075" s="22">
        <v>44030</v>
      </c>
      <c r="B1075">
        <v>44030</v>
      </c>
      <c r="C1075" t="s">
        <v>781</v>
      </c>
      <c r="D1075" s="24">
        <f>VLOOKUP(Pag_Inicio_Corr_mas_casos[[#This Row],[Corregimiento]],Hoja3!$A$2:$D$676,4,0)</f>
        <v>130717</v>
      </c>
      <c r="E1075">
        <v>14</v>
      </c>
    </row>
    <row r="1076" spans="1:5" x14ac:dyDescent="0.2">
      <c r="A1076" s="22">
        <v>44030</v>
      </c>
      <c r="B1076">
        <v>44030</v>
      </c>
      <c r="C1076" t="s">
        <v>770</v>
      </c>
      <c r="D1076" s="24">
        <f>VLOOKUP(Pag_Inicio_Corr_mas_casos[[#This Row],[Corregimiento]],Hoja3!$A$2:$D$676,4,0)</f>
        <v>80811</v>
      </c>
      <c r="E1076">
        <v>11</v>
      </c>
    </row>
    <row r="1077" spans="1:5" x14ac:dyDescent="0.2">
      <c r="A1077" s="22">
        <v>44030</v>
      </c>
      <c r="B1077">
        <v>44030</v>
      </c>
      <c r="C1077" t="s">
        <v>791</v>
      </c>
      <c r="D1077" s="24">
        <f>VLOOKUP(Pag_Inicio_Corr_mas_casos[[#This Row],[Corregimiento]],Hoja3!$A$2:$D$676,4,0)</f>
        <v>30111</v>
      </c>
      <c r="E1077">
        <v>16</v>
      </c>
    </row>
    <row r="1078" spans="1:5" x14ac:dyDescent="0.2">
      <c r="A1078" s="22">
        <v>44030</v>
      </c>
      <c r="B1078">
        <v>44030</v>
      </c>
      <c r="C1078" t="s">
        <v>778</v>
      </c>
      <c r="D1078" s="24">
        <f>VLOOKUP(Pag_Inicio_Corr_mas_casos[[#This Row],[Corregimiento]],Hoja3!$A$2:$D$676,4,0)</f>
        <v>80809</v>
      </c>
      <c r="E1078">
        <v>19</v>
      </c>
    </row>
    <row r="1079" spans="1:5" x14ac:dyDescent="0.2">
      <c r="A1079" s="22">
        <v>44030</v>
      </c>
      <c r="B1079">
        <v>44030</v>
      </c>
      <c r="C1079" t="s">
        <v>750</v>
      </c>
      <c r="D1079" s="24">
        <f>VLOOKUP(Pag_Inicio_Corr_mas_casos[[#This Row],[Corregimiento]],Hoja3!$A$2:$D$676,4,0)</f>
        <v>80819</v>
      </c>
      <c r="E1079">
        <v>40</v>
      </c>
    </row>
    <row r="1080" spans="1:5" x14ac:dyDescent="0.2">
      <c r="A1080" s="22">
        <v>44030</v>
      </c>
      <c r="B1080">
        <v>44030</v>
      </c>
      <c r="C1080" t="s">
        <v>739</v>
      </c>
      <c r="D1080" s="24">
        <f>VLOOKUP(Pag_Inicio_Corr_mas_casos[[#This Row],[Corregimiento]],Hoja3!$A$2:$D$676,4,0)</f>
        <v>130106</v>
      </c>
      <c r="E1080">
        <v>44</v>
      </c>
    </row>
    <row r="1081" spans="1:5" x14ac:dyDescent="0.2">
      <c r="A1081" s="22">
        <v>44031</v>
      </c>
      <c r="B1081">
        <v>44031</v>
      </c>
      <c r="C1081" t="s">
        <v>742</v>
      </c>
      <c r="D1081" s="24">
        <f>VLOOKUP(Pag_Inicio_Corr_mas_casos[[#This Row],[Corregimiento]],Hoja3!$A$2:$D$676,4,0)</f>
        <v>80821</v>
      </c>
      <c r="E1081">
        <v>28</v>
      </c>
    </row>
    <row r="1082" spans="1:5" x14ac:dyDescent="0.2">
      <c r="A1082" s="22">
        <v>44031</v>
      </c>
      <c r="B1082">
        <v>44031</v>
      </c>
      <c r="C1082" t="s">
        <v>747</v>
      </c>
      <c r="D1082" s="24">
        <f>VLOOKUP(Pag_Inicio_Corr_mas_casos[[#This Row],[Corregimiento]],Hoja3!$A$2:$D$676,4,0)</f>
        <v>80822</v>
      </c>
      <c r="E1082">
        <v>25</v>
      </c>
    </row>
    <row r="1083" spans="1:5" x14ac:dyDescent="0.2">
      <c r="A1083" s="22">
        <v>44031</v>
      </c>
      <c r="B1083">
        <v>44031</v>
      </c>
      <c r="C1083" t="s">
        <v>749</v>
      </c>
      <c r="D1083" s="24">
        <f>VLOOKUP(Pag_Inicio_Corr_mas_casos[[#This Row],[Corregimiento]],Hoja3!$A$2:$D$676,4,0)</f>
        <v>81001</v>
      </c>
      <c r="E1083">
        <v>19</v>
      </c>
    </row>
    <row r="1084" spans="1:5" x14ac:dyDescent="0.2">
      <c r="A1084" s="22">
        <v>44031</v>
      </c>
      <c r="B1084">
        <v>44031</v>
      </c>
      <c r="C1084" t="s">
        <v>789</v>
      </c>
      <c r="D1084" s="24">
        <f>VLOOKUP(Pag_Inicio_Corr_mas_casos[[#This Row],[Corregimiento]],Hoja3!$A$2:$D$676,4,0)</f>
        <v>80814</v>
      </c>
      <c r="E1084">
        <v>13</v>
      </c>
    </row>
    <row r="1085" spans="1:5" x14ac:dyDescent="0.2">
      <c r="A1085" s="22">
        <v>44031</v>
      </c>
      <c r="B1085">
        <v>44031</v>
      </c>
      <c r="C1085" t="s">
        <v>752</v>
      </c>
      <c r="D1085" s="24">
        <f>VLOOKUP(Pag_Inicio_Corr_mas_casos[[#This Row],[Corregimiento]],Hoja3!$A$2:$D$676,4,0)</f>
        <v>81006</v>
      </c>
      <c r="E1085">
        <v>18</v>
      </c>
    </row>
    <row r="1086" spans="1:5" x14ac:dyDescent="0.2">
      <c r="A1086" s="22">
        <v>44031</v>
      </c>
      <c r="B1086">
        <v>44031</v>
      </c>
      <c r="C1086" t="s">
        <v>737</v>
      </c>
      <c r="D1086" s="24">
        <f>VLOOKUP(Pag_Inicio_Corr_mas_casos[[#This Row],[Corregimiento]],Hoja3!$A$2:$D$676,4,0)</f>
        <v>130101</v>
      </c>
      <c r="E1086">
        <v>55</v>
      </c>
    </row>
    <row r="1087" spans="1:5" x14ac:dyDescent="0.2">
      <c r="A1087" s="22">
        <v>44031</v>
      </c>
      <c r="B1087">
        <v>44031</v>
      </c>
      <c r="C1087" t="s">
        <v>754</v>
      </c>
      <c r="D1087" s="24">
        <f>VLOOKUP(Pag_Inicio_Corr_mas_casos[[#This Row],[Corregimiento]],Hoja3!$A$2:$D$676,4,0)</f>
        <v>130702</v>
      </c>
      <c r="E1087">
        <v>20</v>
      </c>
    </row>
    <row r="1088" spans="1:5" x14ac:dyDescent="0.2">
      <c r="A1088" s="22">
        <v>44031</v>
      </c>
      <c r="B1088">
        <v>44031</v>
      </c>
      <c r="C1088" t="s">
        <v>743</v>
      </c>
      <c r="D1088" s="24">
        <f>VLOOKUP(Pag_Inicio_Corr_mas_casos[[#This Row],[Corregimiento]],Hoja3!$A$2:$D$676,4,0)</f>
        <v>81007</v>
      </c>
      <c r="E1088">
        <v>21</v>
      </c>
    </row>
    <row r="1089" spans="1:5" x14ac:dyDescent="0.2">
      <c r="A1089" s="22">
        <v>44031</v>
      </c>
      <c r="B1089">
        <v>44031</v>
      </c>
      <c r="C1089" t="s">
        <v>738</v>
      </c>
      <c r="D1089" s="24">
        <f>VLOOKUP(Pag_Inicio_Corr_mas_casos[[#This Row],[Corregimiento]],Hoja3!$A$2:$D$676,4,0)</f>
        <v>81002</v>
      </c>
      <c r="E1089">
        <v>19</v>
      </c>
    </row>
    <row r="1090" spans="1:5" x14ac:dyDescent="0.2">
      <c r="A1090" s="22">
        <v>44031</v>
      </c>
      <c r="B1090">
        <v>44031</v>
      </c>
      <c r="C1090" t="s">
        <v>756</v>
      </c>
      <c r="D1090" s="24">
        <f>VLOOKUP(Pag_Inicio_Corr_mas_casos[[#This Row],[Corregimiento]],Hoja3!$A$2:$D$676,4,0)</f>
        <v>80806</v>
      </c>
      <c r="E1090">
        <v>15</v>
      </c>
    </row>
    <row r="1091" spans="1:5" x14ac:dyDescent="0.2">
      <c r="A1091" s="22">
        <v>44031</v>
      </c>
      <c r="B1091">
        <v>44031</v>
      </c>
      <c r="C1091" t="s">
        <v>751</v>
      </c>
      <c r="D1091" s="24">
        <f>VLOOKUP(Pag_Inicio_Corr_mas_casos[[#This Row],[Corregimiento]],Hoja3!$A$2:$D$676,4,0)</f>
        <v>130107</v>
      </c>
      <c r="E1091">
        <v>13</v>
      </c>
    </row>
    <row r="1092" spans="1:5" x14ac:dyDescent="0.2">
      <c r="A1092" s="22">
        <v>44031</v>
      </c>
      <c r="B1092">
        <v>44031</v>
      </c>
      <c r="C1092" t="s">
        <v>768</v>
      </c>
      <c r="D1092" s="24">
        <f>VLOOKUP(Pag_Inicio_Corr_mas_casos[[#This Row],[Corregimiento]],Hoja3!$A$2:$D$676,4,0)</f>
        <v>80815</v>
      </c>
      <c r="E1092">
        <v>21</v>
      </c>
    </row>
    <row r="1093" spans="1:5" x14ac:dyDescent="0.2">
      <c r="A1093" s="22">
        <v>44031</v>
      </c>
      <c r="B1093">
        <v>44031</v>
      </c>
      <c r="C1093" t="s">
        <v>784</v>
      </c>
      <c r="D1093" s="24">
        <f>VLOOKUP(Pag_Inicio_Corr_mas_casos[[#This Row],[Corregimiento]],Hoja3!$A$2:$D$676,4,0)</f>
        <v>30104</v>
      </c>
      <c r="E1093">
        <v>14</v>
      </c>
    </row>
    <row r="1094" spans="1:5" x14ac:dyDescent="0.2">
      <c r="A1094" s="22">
        <v>44031</v>
      </c>
      <c r="B1094">
        <v>44031</v>
      </c>
      <c r="C1094" t="s">
        <v>761</v>
      </c>
      <c r="D1094" s="24">
        <f>VLOOKUP(Pag_Inicio_Corr_mas_casos[[#This Row],[Corregimiento]],Hoja3!$A$2:$D$676,4,0)</f>
        <v>10201</v>
      </c>
      <c r="E1094">
        <v>11</v>
      </c>
    </row>
    <row r="1095" spans="1:5" x14ac:dyDescent="0.2">
      <c r="A1095" s="22">
        <v>44031</v>
      </c>
      <c r="B1095">
        <v>44031</v>
      </c>
      <c r="C1095" t="s">
        <v>765</v>
      </c>
      <c r="D1095" s="24">
        <f>VLOOKUP(Pag_Inicio_Corr_mas_casos[[#This Row],[Corregimiento]],Hoja3!$A$2:$D$676,4,0)</f>
        <v>80501</v>
      </c>
      <c r="E1095">
        <v>19</v>
      </c>
    </row>
    <row r="1096" spans="1:5" x14ac:dyDescent="0.2">
      <c r="A1096" s="22">
        <v>44031</v>
      </c>
      <c r="B1096">
        <v>44031</v>
      </c>
      <c r="C1096" t="s">
        <v>759</v>
      </c>
      <c r="D1096" s="24">
        <f>VLOOKUP(Pag_Inicio_Corr_mas_casos[[#This Row],[Corregimiento]],Hoja3!$A$2:$D$676,4,0)</f>
        <v>30107</v>
      </c>
      <c r="E1096">
        <v>23</v>
      </c>
    </row>
    <row r="1097" spans="1:5" x14ac:dyDescent="0.2">
      <c r="A1097" s="22">
        <v>44031</v>
      </c>
      <c r="B1097">
        <v>44031</v>
      </c>
      <c r="C1097" t="s">
        <v>813</v>
      </c>
      <c r="D1097" s="24">
        <f>VLOOKUP(Pag_Inicio_Corr_mas_casos[[#This Row],[Corregimiento]],Hoja3!$A$2:$D$676,4,0)</f>
        <v>30115</v>
      </c>
      <c r="E1097">
        <v>15</v>
      </c>
    </row>
    <row r="1098" spans="1:5" x14ac:dyDescent="0.2">
      <c r="A1098" s="22">
        <v>44031</v>
      </c>
      <c r="B1098">
        <v>44031</v>
      </c>
      <c r="C1098" t="s">
        <v>773</v>
      </c>
      <c r="D1098" s="24">
        <f>VLOOKUP(Pag_Inicio_Corr_mas_casos[[#This Row],[Corregimiento]],Hoja3!$A$2:$D$676,4,0)</f>
        <v>80826</v>
      </c>
      <c r="E1098">
        <v>20</v>
      </c>
    </row>
    <row r="1099" spans="1:5" x14ac:dyDescent="0.2">
      <c r="A1099" s="22">
        <v>44031</v>
      </c>
      <c r="B1099">
        <v>44031</v>
      </c>
      <c r="C1099" t="s">
        <v>740</v>
      </c>
      <c r="D1099" s="24">
        <f>VLOOKUP(Pag_Inicio_Corr_mas_casos[[#This Row],[Corregimiento]],Hoja3!$A$2:$D$676,4,0)</f>
        <v>80802</v>
      </c>
      <c r="E1099">
        <v>12</v>
      </c>
    </row>
    <row r="1100" spans="1:5" x14ac:dyDescent="0.2">
      <c r="A1100" s="22">
        <v>44031</v>
      </c>
      <c r="B1100">
        <v>44031</v>
      </c>
      <c r="C1100" t="s">
        <v>748</v>
      </c>
      <c r="D1100" s="24">
        <f>VLOOKUP(Pag_Inicio_Corr_mas_casos[[#This Row],[Corregimiento]],Hoja3!$A$2:$D$676,4,0)</f>
        <v>80823</v>
      </c>
      <c r="E1100">
        <v>36</v>
      </c>
    </row>
    <row r="1101" spans="1:5" x14ac:dyDescent="0.2">
      <c r="A1101" s="22">
        <v>44031</v>
      </c>
      <c r="B1101">
        <v>44031</v>
      </c>
      <c r="C1101" t="s">
        <v>772</v>
      </c>
      <c r="D1101" s="24">
        <f>VLOOKUP(Pag_Inicio_Corr_mas_casos[[#This Row],[Corregimiento]],Hoja3!$A$2:$D$676,4,0)</f>
        <v>130708</v>
      </c>
      <c r="E1101">
        <v>19</v>
      </c>
    </row>
    <row r="1102" spans="1:5" x14ac:dyDescent="0.2">
      <c r="A1102" s="22">
        <v>44031</v>
      </c>
      <c r="B1102">
        <v>44031</v>
      </c>
      <c r="C1102" t="s">
        <v>782</v>
      </c>
      <c r="D1102" s="24">
        <f>VLOOKUP(Pag_Inicio_Corr_mas_casos[[#This Row],[Corregimiento]],Hoja3!$A$2:$D$676,4,0)</f>
        <v>81003</v>
      </c>
      <c r="E1102">
        <v>17</v>
      </c>
    </row>
    <row r="1103" spans="1:5" x14ac:dyDescent="0.2">
      <c r="A1103" s="22">
        <v>44031</v>
      </c>
      <c r="B1103">
        <v>44031</v>
      </c>
      <c r="C1103" t="s">
        <v>741</v>
      </c>
      <c r="D1103" s="24">
        <f>VLOOKUP(Pag_Inicio_Corr_mas_casos[[#This Row],[Corregimiento]],Hoja3!$A$2:$D$676,4,0)</f>
        <v>130102</v>
      </c>
      <c r="E1103">
        <v>23</v>
      </c>
    </row>
    <row r="1104" spans="1:5" x14ac:dyDescent="0.2">
      <c r="A1104" s="22">
        <v>44031</v>
      </c>
      <c r="B1104">
        <v>44031</v>
      </c>
      <c r="C1104" t="s">
        <v>753</v>
      </c>
      <c r="D1104" s="24">
        <f>VLOOKUP(Pag_Inicio_Corr_mas_casos[[#This Row],[Corregimiento]],Hoja3!$A$2:$D$676,4,0)</f>
        <v>80812</v>
      </c>
      <c r="E1104">
        <v>24</v>
      </c>
    </row>
    <row r="1105" spans="1:5" x14ac:dyDescent="0.2">
      <c r="A1105" s="22">
        <v>44031</v>
      </c>
      <c r="B1105">
        <v>44031</v>
      </c>
      <c r="C1105" t="s">
        <v>745</v>
      </c>
      <c r="D1105" s="24">
        <f>VLOOKUP(Pag_Inicio_Corr_mas_casos[[#This Row],[Corregimiento]],Hoja3!$A$2:$D$676,4,0)</f>
        <v>80816</v>
      </c>
      <c r="E1105">
        <v>25</v>
      </c>
    </row>
    <row r="1106" spans="1:5" x14ac:dyDescent="0.2">
      <c r="A1106" s="22">
        <v>44031</v>
      </c>
      <c r="B1106">
        <v>44031</v>
      </c>
      <c r="C1106" t="s">
        <v>767</v>
      </c>
      <c r="D1106" s="24">
        <f>VLOOKUP(Pag_Inicio_Corr_mas_casos[[#This Row],[Corregimiento]],Hoja3!$A$2:$D$676,4,0)</f>
        <v>80820</v>
      </c>
      <c r="E1106">
        <v>25</v>
      </c>
    </row>
    <row r="1107" spans="1:5" x14ac:dyDescent="0.2">
      <c r="A1107" s="22">
        <v>44031</v>
      </c>
      <c r="B1107">
        <v>44031</v>
      </c>
      <c r="C1107" t="s">
        <v>744</v>
      </c>
      <c r="D1107" s="24">
        <f>VLOOKUP(Pag_Inicio_Corr_mas_casos[[#This Row],[Corregimiento]],Hoja3!$A$2:$D$676,4,0)</f>
        <v>81008</v>
      </c>
      <c r="E1107">
        <v>27</v>
      </c>
    </row>
    <row r="1108" spans="1:5" x14ac:dyDescent="0.2">
      <c r="A1108" s="22">
        <v>44031</v>
      </c>
      <c r="B1108">
        <v>44031</v>
      </c>
      <c r="C1108" t="s">
        <v>746</v>
      </c>
      <c r="D1108" s="24">
        <f>VLOOKUP(Pag_Inicio_Corr_mas_casos[[#This Row],[Corregimiento]],Hoja3!$A$2:$D$676,4,0)</f>
        <v>80817</v>
      </c>
      <c r="E1108">
        <v>24</v>
      </c>
    </row>
    <row r="1109" spans="1:5" x14ac:dyDescent="0.2">
      <c r="A1109" s="22">
        <v>44031</v>
      </c>
      <c r="B1109">
        <v>44031</v>
      </c>
      <c r="C1109" t="s">
        <v>763</v>
      </c>
      <c r="D1109" s="24">
        <f>VLOOKUP(Pag_Inicio_Corr_mas_casos[[#This Row],[Corregimiento]],Hoja3!$A$2:$D$676,4,0)</f>
        <v>80813</v>
      </c>
      <c r="E1109">
        <v>44</v>
      </c>
    </row>
    <row r="1110" spans="1:5" x14ac:dyDescent="0.2">
      <c r="A1110" s="22">
        <v>44031</v>
      </c>
      <c r="B1110">
        <v>44031</v>
      </c>
      <c r="C1110" t="s">
        <v>781</v>
      </c>
      <c r="D1110" s="24">
        <f>VLOOKUP(Pag_Inicio_Corr_mas_casos[[#This Row],[Corregimiento]],Hoja3!$A$2:$D$676,4,0)</f>
        <v>130717</v>
      </c>
      <c r="E1110">
        <v>18</v>
      </c>
    </row>
    <row r="1111" spans="1:5" x14ac:dyDescent="0.2">
      <c r="A1111" s="22">
        <v>44031</v>
      </c>
      <c r="B1111">
        <v>44031</v>
      </c>
      <c r="C1111" t="s">
        <v>778</v>
      </c>
      <c r="D1111" s="24">
        <f>VLOOKUP(Pag_Inicio_Corr_mas_casos[[#This Row],[Corregimiento]],Hoja3!$A$2:$D$676,4,0)</f>
        <v>80809</v>
      </c>
      <c r="E1111">
        <v>13</v>
      </c>
    </row>
    <row r="1112" spans="1:5" x14ac:dyDescent="0.2">
      <c r="A1112" s="22">
        <v>44031</v>
      </c>
      <c r="B1112">
        <v>44031</v>
      </c>
      <c r="C1112" t="s">
        <v>760</v>
      </c>
      <c r="D1112" s="24">
        <f>VLOOKUP(Pag_Inicio_Corr_mas_casos[[#This Row],[Corregimiento]],Hoja3!$A$2:$D$676,4,0)</f>
        <v>30113</v>
      </c>
      <c r="E1112">
        <v>21</v>
      </c>
    </row>
    <row r="1113" spans="1:5" x14ac:dyDescent="0.2">
      <c r="A1113" s="22">
        <v>44031</v>
      </c>
      <c r="B1113">
        <v>44031</v>
      </c>
      <c r="C1113" t="s">
        <v>750</v>
      </c>
      <c r="D1113" s="24">
        <f>VLOOKUP(Pag_Inicio_Corr_mas_casos[[#This Row],[Corregimiento]],Hoja3!$A$2:$D$676,4,0)</f>
        <v>80819</v>
      </c>
      <c r="E1113">
        <v>31</v>
      </c>
    </row>
    <row r="1114" spans="1:5" x14ac:dyDescent="0.2">
      <c r="A1114" s="22">
        <v>44031</v>
      </c>
      <c r="B1114">
        <v>44031</v>
      </c>
      <c r="C1114" t="s">
        <v>828</v>
      </c>
      <c r="D1114" s="24">
        <f>VLOOKUP(Pag_Inicio_Corr_mas_casos[[#This Row],[Corregimiento]],Hoja3!$A$2:$D$676,4,0)</f>
        <v>120805</v>
      </c>
      <c r="E1114">
        <v>11</v>
      </c>
    </row>
    <row r="1115" spans="1:5" x14ac:dyDescent="0.2">
      <c r="A1115" s="22">
        <v>44031</v>
      </c>
      <c r="B1115">
        <v>44031</v>
      </c>
      <c r="C1115" t="s">
        <v>739</v>
      </c>
      <c r="D1115" s="24">
        <f>VLOOKUP(Pag_Inicio_Corr_mas_casos[[#This Row],[Corregimiento]],Hoja3!$A$2:$D$676,4,0)</f>
        <v>130106</v>
      </c>
      <c r="E1115">
        <v>64</v>
      </c>
    </row>
    <row r="1116" spans="1:5" x14ac:dyDescent="0.2">
      <c r="A1116" s="22">
        <v>44032</v>
      </c>
      <c r="B1116">
        <v>44032</v>
      </c>
      <c r="C1116" t="s">
        <v>742</v>
      </c>
      <c r="D1116" s="24">
        <f>VLOOKUP(Pag_Inicio_Corr_mas_casos[[#This Row],[Corregimiento]],Hoja3!$A$2:$D$676,4,0)</f>
        <v>80821</v>
      </c>
      <c r="E1116">
        <v>42</v>
      </c>
    </row>
    <row r="1117" spans="1:5" x14ac:dyDescent="0.2">
      <c r="A1117" s="22">
        <v>44032</v>
      </c>
      <c r="B1117">
        <v>44032</v>
      </c>
      <c r="C1117" t="s">
        <v>747</v>
      </c>
      <c r="D1117" s="24">
        <f>VLOOKUP(Pag_Inicio_Corr_mas_casos[[#This Row],[Corregimiento]],Hoja3!$A$2:$D$676,4,0)</f>
        <v>80822</v>
      </c>
      <c r="E1117">
        <v>30</v>
      </c>
    </row>
    <row r="1118" spans="1:5" x14ac:dyDescent="0.2">
      <c r="A1118" s="22">
        <v>44032</v>
      </c>
      <c r="B1118">
        <v>44032</v>
      </c>
      <c r="C1118" t="s">
        <v>749</v>
      </c>
      <c r="D1118" s="24">
        <f>VLOOKUP(Pag_Inicio_Corr_mas_casos[[#This Row],[Corregimiento]],Hoja3!$A$2:$D$676,4,0)</f>
        <v>81001</v>
      </c>
      <c r="E1118">
        <v>18</v>
      </c>
    </row>
    <row r="1119" spans="1:5" x14ac:dyDescent="0.2">
      <c r="A1119" s="22">
        <v>44032</v>
      </c>
      <c r="B1119">
        <v>44032</v>
      </c>
      <c r="C1119" t="s">
        <v>789</v>
      </c>
      <c r="D1119" s="24">
        <f>VLOOKUP(Pag_Inicio_Corr_mas_casos[[#This Row],[Corregimiento]],Hoja3!$A$2:$D$676,4,0)</f>
        <v>80814</v>
      </c>
      <c r="E1119">
        <v>19</v>
      </c>
    </row>
    <row r="1120" spans="1:5" x14ac:dyDescent="0.2">
      <c r="A1120" s="22">
        <v>44032</v>
      </c>
      <c r="B1120">
        <v>44032</v>
      </c>
      <c r="C1120" t="s">
        <v>737</v>
      </c>
      <c r="D1120" s="24">
        <f>VLOOKUP(Pag_Inicio_Corr_mas_casos[[#This Row],[Corregimiento]],Hoja3!$A$2:$D$676,4,0)</f>
        <v>130101</v>
      </c>
      <c r="E1120">
        <v>33</v>
      </c>
    </row>
    <row r="1121" spans="1:5" x14ac:dyDescent="0.2">
      <c r="A1121" s="22">
        <v>44032</v>
      </c>
      <c r="B1121">
        <v>44032</v>
      </c>
      <c r="C1121" t="s">
        <v>785</v>
      </c>
      <c r="D1121" s="24">
        <f>VLOOKUP(Pag_Inicio_Corr_mas_casos[[#This Row],[Corregimiento]],Hoja3!$A$2:$D$676,4,0)</f>
        <v>130701</v>
      </c>
      <c r="E1121">
        <v>14</v>
      </c>
    </row>
    <row r="1122" spans="1:5" x14ac:dyDescent="0.2">
      <c r="A1122" s="22">
        <v>44032</v>
      </c>
      <c r="B1122">
        <v>44032</v>
      </c>
      <c r="C1122" t="s">
        <v>743</v>
      </c>
      <c r="D1122" s="24">
        <f>VLOOKUP(Pag_Inicio_Corr_mas_casos[[#This Row],[Corregimiento]],Hoja3!$A$2:$D$676,4,0)</f>
        <v>81007</v>
      </c>
      <c r="E1122">
        <v>26</v>
      </c>
    </row>
    <row r="1123" spans="1:5" x14ac:dyDescent="0.2">
      <c r="A1123" s="22">
        <v>44032</v>
      </c>
      <c r="B1123">
        <v>44032</v>
      </c>
      <c r="C1123" t="s">
        <v>738</v>
      </c>
      <c r="D1123" s="24">
        <f>VLOOKUP(Pag_Inicio_Corr_mas_casos[[#This Row],[Corregimiento]],Hoja3!$A$2:$D$676,4,0)</f>
        <v>81002</v>
      </c>
      <c r="E1123">
        <v>28</v>
      </c>
    </row>
    <row r="1124" spans="1:5" x14ac:dyDescent="0.2">
      <c r="A1124" s="22">
        <v>44032</v>
      </c>
      <c r="B1124">
        <v>44032</v>
      </c>
      <c r="C1124" t="s">
        <v>835</v>
      </c>
      <c r="D1124" s="24">
        <f>VLOOKUP(Pag_Inicio_Corr_mas_casos[[#This Row],[Corregimiento]],Hoja3!$A$2:$D$676,4,0)</f>
        <v>10101</v>
      </c>
      <c r="E1124">
        <v>12</v>
      </c>
    </row>
    <row r="1125" spans="1:5" x14ac:dyDescent="0.2">
      <c r="A1125" s="22">
        <v>44032</v>
      </c>
      <c r="B1125">
        <v>44032</v>
      </c>
      <c r="C1125" t="s">
        <v>751</v>
      </c>
      <c r="D1125" s="24">
        <f>VLOOKUP(Pag_Inicio_Corr_mas_casos[[#This Row],[Corregimiento]],Hoja3!$A$2:$D$676,4,0)</f>
        <v>130107</v>
      </c>
      <c r="E1125">
        <v>23</v>
      </c>
    </row>
    <row r="1126" spans="1:5" x14ac:dyDescent="0.2">
      <c r="A1126" s="22">
        <v>44032</v>
      </c>
      <c r="B1126">
        <v>44032</v>
      </c>
      <c r="C1126" t="s">
        <v>761</v>
      </c>
      <c r="D1126" s="24">
        <f>VLOOKUP(Pag_Inicio_Corr_mas_casos[[#This Row],[Corregimiento]],Hoja3!$A$2:$D$676,4,0)</f>
        <v>10201</v>
      </c>
      <c r="E1126">
        <v>14</v>
      </c>
    </row>
    <row r="1127" spans="1:5" x14ac:dyDescent="0.2">
      <c r="A1127" s="22">
        <v>44032</v>
      </c>
      <c r="B1127">
        <v>44032</v>
      </c>
      <c r="C1127" t="s">
        <v>765</v>
      </c>
      <c r="D1127" s="24">
        <f>VLOOKUP(Pag_Inicio_Corr_mas_casos[[#This Row],[Corregimiento]],Hoja3!$A$2:$D$676,4,0)</f>
        <v>80501</v>
      </c>
      <c r="E1127">
        <v>13</v>
      </c>
    </row>
    <row r="1128" spans="1:5" x14ac:dyDescent="0.2">
      <c r="A1128" s="22">
        <v>44032</v>
      </c>
      <c r="B1128">
        <v>44032</v>
      </c>
      <c r="C1128" t="s">
        <v>813</v>
      </c>
      <c r="D1128" s="24">
        <f>VLOOKUP(Pag_Inicio_Corr_mas_casos[[#This Row],[Corregimiento]],Hoja3!$A$2:$D$676,4,0)</f>
        <v>30115</v>
      </c>
      <c r="E1128">
        <v>11</v>
      </c>
    </row>
    <row r="1129" spans="1:5" x14ac:dyDescent="0.2">
      <c r="A1129" s="22">
        <v>44032</v>
      </c>
      <c r="B1129">
        <v>44032</v>
      </c>
      <c r="C1129" t="s">
        <v>755</v>
      </c>
      <c r="D1129" s="24">
        <f>VLOOKUP(Pag_Inicio_Corr_mas_casos[[#This Row],[Corregimiento]],Hoja3!$A$2:$D$676,4,0)</f>
        <v>40601</v>
      </c>
      <c r="E1129">
        <v>15</v>
      </c>
    </row>
    <row r="1130" spans="1:5" x14ac:dyDescent="0.2">
      <c r="A1130" s="22">
        <v>44032</v>
      </c>
      <c r="B1130">
        <v>44032</v>
      </c>
      <c r="C1130" t="s">
        <v>773</v>
      </c>
      <c r="D1130" s="24">
        <f>VLOOKUP(Pag_Inicio_Corr_mas_casos[[#This Row],[Corregimiento]],Hoja3!$A$2:$D$676,4,0)</f>
        <v>80826</v>
      </c>
      <c r="E1130">
        <v>18</v>
      </c>
    </row>
    <row r="1131" spans="1:5" x14ac:dyDescent="0.2">
      <c r="A1131" s="22">
        <v>44032</v>
      </c>
      <c r="B1131">
        <v>44032</v>
      </c>
      <c r="C1131" t="s">
        <v>792</v>
      </c>
      <c r="D1131" s="24">
        <f>VLOOKUP(Pag_Inicio_Corr_mas_casos[[#This Row],[Corregimiento]],Hoja3!$A$2:$D$676,4,0)</f>
        <v>130706</v>
      </c>
      <c r="E1131">
        <v>11</v>
      </c>
    </row>
    <row r="1132" spans="1:5" x14ac:dyDescent="0.2">
      <c r="A1132" s="22">
        <v>44032</v>
      </c>
      <c r="B1132">
        <v>44032</v>
      </c>
      <c r="C1132" t="s">
        <v>818</v>
      </c>
      <c r="D1132" s="24">
        <f>VLOOKUP(Pag_Inicio_Corr_mas_casos[[#This Row],[Corregimiento]],Hoja3!$A$2:$D$676,4,0)</f>
        <v>10206</v>
      </c>
      <c r="E1132">
        <v>30</v>
      </c>
    </row>
    <row r="1133" spans="1:5" x14ac:dyDescent="0.2">
      <c r="A1133" s="22">
        <v>44032</v>
      </c>
      <c r="B1133">
        <v>44032</v>
      </c>
      <c r="C1133" t="s">
        <v>748</v>
      </c>
      <c r="D1133" s="24">
        <f>VLOOKUP(Pag_Inicio_Corr_mas_casos[[#This Row],[Corregimiento]],Hoja3!$A$2:$D$676,4,0)</f>
        <v>80823</v>
      </c>
      <c r="E1133">
        <v>15</v>
      </c>
    </row>
    <row r="1134" spans="1:5" x14ac:dyDescent="0.2">
      <c r="A1134" s="22">
        <v>44032</v>
      </c>
      <c r="B1134">
        <v>44032</v>
      </c>
      <c r="C1134" t="s">
        <v>741</v>
      </c>
      <c r="D1134" s="24">
        <f>VLOOKUP(Pag_Inicio_Corr_mas_casos[[#This Row],[Corregimiento]],Hoja3!$A$2:$D$676,4,0)</f>
        <v>130102</v>
      </c>
      <c r="E1134">
        <v>11</v>
      </c>
    </row>
    <row r="1135" spans="1:5" x14ac:dyDescent="0.2">
      <c r="A1135" s="22">
        <v>44032</v>
      </c>
      <c r="B1135">
        <v>44032</v>
      </c>
      <c r="C1135" t="s">
        <v>753</v>
      </c>
      <c r="D1135" s="24">
        <f>VLOOKUP(Pag_Inicio_Corr_mas_casos[[#This Row],[Corregimiento]],Hoja3!$A$2:$D$676,4,0)</f>
        <v>80812</v>
      </c>
      <c r="E1135">
        <v>13</v>
      </c>
    </row>
    <row r="1136" spans="1:5" x14ac:dyDescent="0.2">
      <c r="A1136" s="22">
        <v>44032</v>
      </c>
      <c r="B1136">
        <v>44032</v>
      </c>
      <c r="C1136" t="s">
        <v>745</v>
      </c>
      <c r="D1136" s="24">
        <f>VLOOKUP(Pag_Inicio_Corr_mas_casos[[#This Row],[Corregimiento]],Hoja3!$A$2:$D$676,4,0)</f>
        <v>80816</v>
      </c>
      <c r="E1136">
        <v>21</v>
      </c>
    </row>
    <row r="1137" spans="1:5" x14ac:dyDescent="0.2">
      <c r="A1137" s="22">
        <v>44032</v>
      </c>
      <c r="B1137">
        <v>44032</v>
      </c>
      <c r="C1137" t="s">
        <v>767</v>
      </c>
      <c r="D1137" s="24">
        <f>VLOOKUP(Pag_Inicio_Corr_mas_casos[[#This Row],[Corregimiento]],Hoja3!$A$2:$D$676,4,0)</f>
        <v>80820</v>
      </c>
      <c r="E1137">
        <v>20</v>
      </c>
    </row>
    <row r="1138" spans="1:5" x14ac:dyDescent="0.2">
      <c r="A1138" s="22">
        <v>44032</v>
      </c>
      <c r="B1138">
        <v>44032</v>
      </c>
      <c r="C1138" t="s">
        <v>834</v>
      </c>
      <c r="D1138" s="24">
        <f>VLOOKUP(Pag_Inicio_Corr_mas_casos[[#This Row],[Corregimiento]],Hoja3!$A$2:$D$676,4,0)</f>
        <v>10207</v>
      </c>
      <c r="E1138">
        <v>13</v>
      </c>
    </row>
    <row r="1139" spans="1:5" x14ac:dyDescent="0.2">
      <c r="A1139" s="22">
        <v>44032</v>
      </c>
      <c r="B1139">
        <v>44032</v>
      </c>
      <c r="C1139" t="s">
        <v>744</v>
      </c>
      <c r="D1139" s="24">
        <f>VLOOKUP(Pag_Inicio_Corr_mas_casos[[#This Row],[Corregimiento]],Hoja3!$A$2:$D$676,4,0)</f>
        <v>81008</v>
      </c>
      <c r="E1139">
        <v>14</v>
      </c>
    </row>
    <row r="1140" spans="1:5" x14ac:dyDescent="0.2">
      <c r="A1140" s="22">
        <v>44032</v>
      </c>
      <c r="B1140">
        <v>44032</v>
      </c>
      <c r="C1140" t="s">
        <v>746</v>
      </c>
      <c r="D1140" s="24">
        <f>VLOOKUP(Pag_Inicio_Corr_mas_casos[[#This Row],[Corregimiento]],Hoja3!$A$2:$D$676,4,0)</f>
        <v>80817</v>
      </c>
      <c r="E1140">
        <v>25</v>
      </c>
    </row>
    <row r="1141" spans="1:5" x14ac:dyDescent="0.2">
      <c r="A1141" s="22">
        <v>44032</v>
      </c>
      <c r="B1141">
        <v>44032</v>
      </c>
      <c r="C1141" t="s">
        <v>763</v>
      </c>
      <c r="D1141" s="24">
        <f>VLOOKUP(Pag_Inicio_Corr_mas_casos[[#This Row],[Corregimiento]],Hoja3!$A$2:$D$676,4,0)</f>
        <v>80813</v>
      </c>
      <c r="E1141">
        <v>20</v>
      </c>
    </row>
    <row r="1142" spans="1:5" x14ac:dyDescent="0.2">
      <c r="A1142" s="22">
        <v>44032</v>
      </c>
      <c r="B1142">
        <v>44032</v>
      </c>
      <c r="C1142" t="s">
        <v>750</v>
      </c>
      <c r="D1142" s="24">
        <f>VLOOKUP(Pag_Inicio_Corr_mas_casos[[#This Row],[Corregimiento]],Hoja3!$A$2:$D$676,4,0)</f>
        <v>80819</v>
      </c>
      <c r="E1142">
        <v>34</v>
      </c>
    </row>
    <row r="1143" spans="1:5" x14ac:dyDescent="0.2">
      <c r="A1143" s="22">
        <v>44032</v>
      </c>
      <c r="B1143">
        <v>44032</v>
      </c>
      <c r="C1143" t="s">
        <v>739</v>
      </c>
      <c r="D1143" s="24">
        <f>VLOOKUP(Pag_Inicio_Corr_mas_casos[[#This Row],[Corregimiento]],Hoja3!$A$2:$D$676,4,0)</f>
        <v>130106</v>
      </c>
      <c r="E1143">
        <v>21</v>
      </c>
    </row>
    <row r="1144" spans="1:5" x14ac:dyDescent="0.2">
      <c r="A1144" s="22">
        <v>44033</v>
      </c>
      <c r="B1144">
        <v>44033</v>
      </c>
      <c r="C1144" t="s">
        <v>742</v>
      </c>
      <c r="D1144" s="24">
        <f>VLOOKUP(Pag_Inicio_Corr_mas_casos[[#This Row],[Corregimiento]],Hoja3!$A$2:$D$676,4,0)</f>
        <v>80821</v>
      </c>
      <c r="E1144">
        <v>13</v>
      </c>
    </row>
    <row r="1145" spans="1:5" x14ac:dyDescent="0.2">
      <c r="A1145" s="22">
        <v>44033</v>
      </c>
      <c r="B1145">
        <v>44033</v>
      </c>
      <c r="C1145" t="s">
        <v>836</v>
      </c>
      <c r="D1145" s="24">
        <f>VLOOKUP(Pag_Inicio_Corr_mas_casos[[#This Row],[Corregimiento]],Hoja3!$A$2:$D$676,4,0)</f>
        <v>100102</v>
      </c>
      <c r="E1145">
        <v>30</v>
      </c>
    </row>
    <row r="1146" spans="1:5" x14ac:dyDescent="0.2">
      <c r="A1146" s="22">
        <v>44033</v>
      </c>
      <c r="B1146">
        <v>44033</v>
      </c>
      <c r="C1146" t="s">
        <v>789</v>
      </c>
      <c r="D1146" s="24">
        <f>VLOOKUP(Pag_Inicio_Corr_mas_casos[[#This Row],[Corregimiento]],Hoja3!$A$2:$D$676,4,0)</f>
        <v>80814</v>
      </c>
      <c r="E1146">
        <v>12</v>
      </c>
    </row>
    <row r="1147" spans="1:5" x14ac:dyDescent="0.2">
      <c r="A1147" s="22">
        <v>44033</v>
      </c>
      <c r="B1147">
        <v>44033</v>
      </c>
      <c r="C1147" t="s">
        <v>737</v>
      </c>
      <c r="D1147" s="24">
        <f>VLOOKUP(Pag_Inicio_Corr_mas_casos[[#This Row],[Corregimiento]],Hoja3!$A$2:$D$676,4,0)</f>
        <v>130101</v>
      </c>
      <c r="E1147">
        <v>16</v>
      </c>
    </row>
    <row r="1148" spans="1:5" x14ac:dyDescent="0.2">
      <c r="A1148" s="22">
        <v>44033</v>
      </c>
      <c r="B1148">
        <v>44033</v>
      </c>
      <c r="C1148" t="s">
        <v>743</v>
      </c>
      <c r="D1148" s="24">
        <f>VLOOKUP(Pag_Inicio_Corr_mas_casos[[#This Row],[Corregimiento]],Hoja3!$A$2:$D$676,4,0)</f>
        <v>81007</v>
      </c>
      <c r="E1148">
        <v>12</v>
      </c>
    </row>
    <row r="1149" spans="1:5" x14ac:dyDescent="0.2">
      <c r="A1149" s="22">
        <v>44033</v>
      </c>
      <c r="B1149">
        <v>44033</v>
      </c>
      <c r="C1149" t="s">
        <v>738</v>
      </c>
      <c r="D1149" s="24">
        <f>VLOOKUP(Pag_Inicio_Corr_mas_casos[[#This Row],[Corregimiento]],Hoja3!$A$2:$D$676,4,0)</f>
        <v>81002</v>
      </c>
      <c r="E1149">
        <v>16</v>
      </c>
    </row>
    <row r="1150" spans="1:5" x14ac:dyDescent="0.2">
      <c r="A1150" s="22">
        <v>44033</v>
      </c>
      <c r="B1150">
        <v>44033</v>
      </c>
      <c r="C1150" t="s">
        <v>788</v>
      </c>
      <c r="D1150" s="24">
        <f>VLOOKUP(Pag_Inicio_Corr_mas_casos[[#This Row],[Corregimiento]],Hoja3!$A$2:$D$676,4,0)</f>
        <v>80807</v>
      </c>
      <c r="E1150">
        <v>28</v>
      </c>
    </row>
    <row r="1151" spans="1:5" x14ac:dyDescent="0.2">
      <c r="A1151" s="22">
        <v>44033</v>
      </c>
      <c r="B1151">
        <v>44033</v>
      </c>
      <c r="C1151" t="s">
        <v>768</v>
      </c>
      <c r="D1151" s="24">
        <f>VLOOKUP(Pag_Inicio_Corr_mas_casos[[#This Row],[Corregimiento]],Hoja3!$A$2:$D$676,4,0)</f>
        <v>80815</v>
      </c>
      <c r="E1151">
        <v>21</v>
      </c>
    </row>
    <row r="1152" spans="1:5" x14ac:dyDescent="0.2">
      <c r="A1152" s="22">
        <v>44033</v>
      </c>
      <c r="B1152">
        <v>44033</v>
      </c>
      <c r="C1152" t="s">
        <v>759</v>
      </c>
      <c r="D1152" s="24">
        <f>VLOOKUP(Pag_Inicio_Corr_mas_casos[[#This Row],[Corregimiento]],Hoja3!$A$2:$D$676,4,0)</f>
        <v>30107</v>
      </c>
      <c r="E1152">
        <v>15</v>
      </c>
    </row>
    <row r="1153" spans="1:5" x14ac:dyDescent="0.2">
      <c r="A1153" s="22">
        <v>44033</v>
      </c>
      <c r="B1153">
        <v>44033</v>
      </c>
      <c r="C1153" t="s">
        <v>813</v>
      </c>
      <c r="D1153" s="24">
        <f>VLOOKUP(Pag_Inicio_Corr_mas_casos[[#This Row],[Corregimiento]],Hoja3!$A$2:$D$676,4,0)</f>
        <v>30115</v>
      </c>
      <c r="E1153">
        <v>11</v>
      </c>
    </row>
    <row r="1154" spans="1:5" x14ac:dyDescent="0.2">
      <c r="A1154" s="22">
        <v>44033</v>
      </c>
      <c r="B1154">
        <v>44033</v>
      </c>
      <c r="C1154" t="s">
        <v>748</v>
      </c>
      <c r="D1154" s="24">
        <f>VLOOKUP(Pag_Inicio_Corr_mas_casos[[#This Row],[Corregimiento]],Hoja3!$A$2:$D$676,4,0)</f>
        <v>80823</v>
      </c>
      <c r="E1154">
        <v>10</v>
      </c>
    </row>
    <row r="1155" spans="1:5" x14ac:dyDescent="0.2">
      <c r="A1155" s="22">
        <v>44033</v>
      </c>
      <c r="B1155">
        <v>44033</v>
      </c>
      <c r="C1155" t="s">
        <v>753</v>
      </c>
      <c r="D1155" s="24">
        <f>VLOOKUP(Pag_Inicio_Corr_mas_casos[[#This Row],[Corregimiento]],Hoja3!$A$2:$D$676,4,0)</f>
        <v>80812</v>
      </c>
      <c r="E1155">
        <v>18</v>
      </c>
    </row>
    <row r="1156" spans="1:5" x14ac:dyDescent="0.2">
      <c r="A1156" s="22">
        <v>44033</v>
      </c>
      <c r="B1156">
        <v>44033</v>
      </c>
      <c r="C1156" t="s">
        <v>814</v>
      </c>
      <c r="D1156" s="24">
        <f>VLOOKUP(Pag_Inicio_Corr_mas_casos[[#This Row],[Corregimiento]],Hoja3!$A$2:$D$676,4,0)</f>
        <v>120701</v>
      </c>
      <c r="E1156">
        <v>10</v>
      </c>
    </row>
    <row r="1157" spans="1:5" x14ac:dyDescent="0.2">
      <c r="A1157" s="22">
        <v>44033</v>
      </c>
      <c r="B1157">
        <v>44033</v>
      </c>
      <c r="C1157" t="s">
        <v>745</v>
      </c>
      <c r="D1157" s="24">
        <f>VLOOKUP(Pag_Inicio_Corr_mas_casos[[#This Row],[Corregimiento]],Hoja3!$A$2:$D$676,4,0)</f>
        <v>80816</v>
      </c>
      <c r="E1157">
        <v>16</v>
      </c>
    </row>
    <row r="1158" spans="1:5" x14ac:dyDescent="0.2">
      <c r="A1158" s="22">
        <v>44033</v>
      </c>
      <c r="B1158">
        <v>44033</v>
      </c>
      <c r="C1158" t="s">
        <v>767</v>
      </c>
      <c r="D1158" s="24">
        <f>VLOOKUP(Pag_Inicio_Corr_mas_casos[[#This Row],[Corregimiento]],Hoja3!$A$2:$D$676,4,0)</f>
        <v>80820</v>
      </c>
      <c r="E1158">
        <v>10</v>
      </c>
    </row>
    <row r="1159" spans="1:5" x14ac:dyDescent="0.2">
      <c r="A1159" s="22">
        <v>44033</v>
      </c>
      <c r="B1159">
        <v>44033</v>
      </c>
      <c r="C1159" t="s">
        <v>744</v>
      </c>
      <c r="D1159" s="24">
        <f>VLOOKUP(Pag_Inicio_Corr_mas_casos[[#This Row],[Corregimiento]],Hoja3!$A$2:$D$676,4,0)</f>
        <v>81008</v>
      </c>
      <c r="E1159">
        <v>11</v>
      </c>
    </row>
    <row r="1160" spans="1:5" x14ac:dyDescent="0.2">
      <c r="A1160" s="22">
        <v>44033</v>
      </c>
      <c r="B1160">
        <v>44033</v>
      </c>
      <c r="C1160" t="s">
        <v>746</v>
      </c>
      <c r="D1160" s="24">
        <f>VLOOKUP(Pag_Inicio_Corr_mas_casos[[#This Row],[Corregimiento]],Hoja3!$A$2:$D$676,4,0)</f>
        <v>80817</v>
      </c>
      <c r="E1160">
        <v>34</v>
      </c>
    </row>
    <row r="1161" spans="1:5" x14ac:dyDescent="0.2">
      <c r="A1161" s="22">
        <v>44033</v>
      </c>
      <c r="B1161">
        <v>44033</v>
      </c>
      <c r="C1161" t="s">
        <v>750</v>
      </c>
      <c r="D1161" s="24">
        <f>VLOOKUP(Pag_Inicio_Corr_mas_casos[[#This Row],[Corregimiento]],Hoja3!$A$2:$D$676,4,0)</f>
        <v>80819</v>
      </c>
      <c r="E1161">
        <v>20</v>
      </c>
    </row>
    <row r="1162" spans="1:5" x14ac:dyDescent="0.2">
      <c r="A1162" s="22">
        <v>44033</v>
      </c>
      <c r="B1162">
        <v>44033</v>
      </c>
      <c r="C1162" t="s">
        <v>776</v>
      </c>
      <c r="D1162" s="24">
        <f>VLOOKUP(Pag_Inicio_Corr_mas_casos[[#This Row],[Corregimiento]],Hoja3!$A$2:$D$676,4,0)</f>
        <v>130105</v>
      </c>
      <c r="E1162">
        <v>45</v>
      </c>
    </row>
    <row r="1163" spans="1:5" x14ac:dyDescent="0.2">
      <c r="A1163" s="22">
        <v>44034</v>
      </c>
      <c r="B1163">
        <v>44034</v>
      </c>
      <c r="C1163" t="s">
        <v>747</v>
      </c>
      <c r="D1163" s="24">
        <f>VLOOKUP(Pag_Inicio_Corr_mas_casos[[#This Row],[Corregimiento]],Hoja3!$A$2:$D$676,4,0)</f>
        <v>80822</v>
      </c>
      <c r="E1163">
        <v>12</v>
      </c>
    </row>
    <row r="1164" spans="1:5" x14ac:dyDescent="0.2">
      <c r="A1164" s="22">
        <v>44034</v>
      </c>
      <c r="B1164">
        <v>44034</v>
      </c>
      <c r="C1164" t="s">
        <v>789</v>
      </c>
      <c r="D1164" s="24">
        <f>VLOOKUP(Pag_Inicio_Corr_mas_casos[[#This Row],[Corregimiento]],Hoja3!$A$2:$D$676,4,0)</f>
        <v>80814</v>
      </c>
      <c r="E1164">
        <v>11</v>
      </c>
    </row>
    <row r="1165" spans="1:5" x14ac:dyDescent="0.2">
      <c r="A1165" s="22">
        <v>44034</v>
      </c>
      <c r="B1165">
        <v>44034</v>
      </c>
      <c r="C1165" t="s">
        <v>737</v>
      </c>
      <c r="D1165" s="24">
        <f>VLOOKUP(Pag_Inicio_Corr_mas_casos[[#This Row],[Corregimiento]],Hoja3!$A$2:$D$676,4,0)</f>
        <v>130101</v>
      </c>
      <c r="E1165">
        <v>21</v>
      </c>
    </row>
    <row r="1166" spans="1:5" x14ac:dyDescent="0.2">
      <c r="A1166" s="22">
        <v>44034</v>
      </c>
      <c r="B1166">
        <v>44034</v>
      </c>
      <c r="C1166" t="s">
        <v>743</v>
      </c>
      <c r="D1166" s="24">
        <f>VLOOKUP(Pag_Inicio_Corr_mas_casos[[#This Row],[Corregimiento]],Hoja3!$A$2:$D$676,4,0)</f>
        <v>81007</v>
      </c>
      <c r="E1166">
        <v>20</v>
      </c>
    </row>
    <row r="1167" spans="1:5" x14ac:dyDescent="0.2">
      <c r="A1167" s="22">
        <v>44034</v>
      </c>
      <c r="B1167">
        <v>44034</v>
      </c>
      <c r="C1167" t="s">
        <v>738</v>
      </c>
      <c r="D1167" s="24">
        <f>VLOOKUP(Pag_Inicio_Corr_mas_casos[[#This Row],[Corregimiento]],Hoja3!$A$2:$D$676,4,0)</f>
        <v>81002</v>
      </c>
      <c r="E1167">
        <v>17</v>
      </c>
    </row>
    <row r="1168" spans="1:5" x14ac:dyDescent="0.2">
      <c r="A1168" s="22">
        <v>44034</v>
      </c>
      <c r="B1168">
        <v>44034</v>
      </c>
      <c r="C1168" t="s">
        <v>768</v>
      </c>
      <c r="D1168" s="24">
        <f>VLOOKUP(Pag_Inicio_Corr_mas_casos[[#This Row],[Corregimiento]],Hoja3!$A$2:$D$676,4,0)</f>
        <v>80815</v>
      </c>
      <c r="E1168">
        <v>13</v>
      </c>
    </row>
    <row r="1169" spans="1:5" x14ac:dyDescent="0.2">
      <c r="A1169" s="22">
        <v>44034</v>
      </c>
      <c r="B1169">
        <v>44034</v>
      </c>
      <c r="C1169" t="s">
        <v>784</v>
      </c>
      <c r="D1169" s="24">
        <f>VLOOKUP(Pag_Inicio_Corr_mas_casos[[#This Row],[Corregimiento]],Hoja3!$A$2:$D$676,4,0)</f>
        <v>30104</v>
      </c>
      <c r="E1169">
        <v>11</v>
      </c>
    </row>
    <row r="1170" spans="1:5" x14ac:dyDescent="0.2">
      <c r="A1170" s="22">
        <v>44034</v>
      </c>
      <c r="B1170">
        <v>44034</v>
      </c>
      <c r="C1170" t="s">
        <v>822</v>
      </c>
      <c r="D1170" s="24">
        <f>VLOOKUP(Pag_Inicio_Corr_mas_casos[[#This Row],[Corregimiento]],Hoja3!$A$2:$D$676,4,0)</f>
        <v>41402</v>
      </c>
      <c r="E1170">
        <v>27</v>
      </c>
    </row>
    <row r="1171" spans="1:5" x14ac:dyDescent="0.2">
      <c r="A1171" s="22">
        <v>44034</v>
      </c>
      <c r="B1171">
        <v>44034</v>
      </c>
      <c r="C1171" t="s">
        <v>761</v>
      </c>
      <c r="D1171" s="24">
        <f>VLOOKUP(Pag_Inicio_Corr_mas_casos[[#This Row],[Corregimiento]],Hoja3!$A$2:$D$676,4,0)</f>
        <v>10201</v>
      </c>
      <c r="E1171">
        <v>19</v>
      </c>
    </row>
    <row r="1172" spans="1:5" x14ac:dyDescent="0.2">
      <c r="A1172" s="22">
        <v>44034</v>
      </c>
      <c r="B1172">
        <v>44034</v>
      </c>
      <c r="C1172" t="s">
        <v>765</v>
      </c>
      <c r="D1172" s="24">
        <f>VLOOKUP(Pag_Inicio_Corr_mas_casos[[#This Row],[Corregimiento]],Hoja3!$A$2:$D$676,4,0)</f>
        <v>80501</v>
      </c>
      <c r="E1172">
        <v>11</v>
      </c>
    </row>
    <row r="1173" spans="1:5" x14ac:dyDescent="0.2">
      <c r="A1173" s="22">
        <v>44034</v>
      </c>
      <c r="B1173">
        <v>44034</v>
      </c>
      <c r="C1173" t="s">
        <v>813</v>
      </c>
      <c r="D1173" s="24">
        <f>VLOOKUP(Pag_Inicio_Corr_mas_casos[[#This Row],[Corregimiento]],Hoja3!$A$2:$D$676,4,0)</f>
        <v>30115</v>
      </c>
      <c r="E1173">
        <v>12</v>
      </c>
    </row>
    <row r="1174" spans="1:5" x14ac:dyDescent="0.2">
      <c r="A1174" s="22">
        <v>44034</v>
      </c>
      <c r="B1174">
        <v>44034</v>
      </c>
      <c r="C1174" t="s">
        <v>755</v>
      </c>
      <c r="D1174" s="24">
        <f>VLOOKUP(Pag_Inicio_Corr_mas_casos[[#This Row],[Corregimiento]],Hoja3!$A$2:$D$676,4,0)</f>
        <v>40601</v>
      </c>
      <c r="E1174">
        <v>18</v>
      </c>
    </row>
    <row r="1175" spans="1:5" x14ac:dyDescent="0.2">
      <c r="A1175" s="22">
        <v>44034</v>
      </c>
      <c r="B1175">
        <v>44034</v>
      </c>
      <c r="C1175" t="s">
        <v>748</v>
      </c>
      <c r="D1175" s="24">
        <f>VLOOKUP(Pag_Inicio_Corr_mas_casos[[#This Row],[Corregimiento]],Hoja3!$A$2:$D$676,4,0)</f>
        <v>80823</v>
      </c>
      <c r="E1175">
        <v>12</v>
      </c>
    </row>
    <row r="1176" spans="1:5" x14ac:dyDescent="0.2">
      <c r="A1176" s="22">
        <v>44034</v>
      </c>
      <c r="B1176">
        <v>44034</v>
      </c>
      <c r="C1176" t="s">
        <v>753</v>
      </c>
      <c r="D1176" s="24">
        <f>VLOOKUP(Pag_Inicio_Corr_mas_casos[[#This Row],[Corregimiento]],Hoja3!$A$2:$D$676,4,0)</f>
        <v>80812</v>
      </c>
      <c r="E1176">
        <v>22</v>
      </c>
    </row>
    <row r="1177" spans="1:5" x14ac:dyDescent="0.2">
      <c r="A1177" s="22">
        <v>44034</v>
      </c>
      <c r="B1177">
        <v>44034</v>
      </c>
      <c r="C1177" t="s">
        <v>745</v>
      </c>
      <c r="D1177" s="24">
        <f>VLOOKUP(Pag_Inicio_Corr_mas_casos[[#This Row],[Corregimiento]],Hoja3!$A$2:$D$676,4,0)</f>
        <v>80816</v>
      </c>
      <c r="E1177">
        <v>11</v>
      </c>
    </row>
    <row r="1178" spans="1:5" x14ac:dyDescent="0.2">
      <c r="A1178" s="22">
        <v>44034</v>
      </c>
      <c r="B1178">
        <v>44034</v>
      </c>
      <c r="C1178" t="s">
        <v>767</v>
      </c>
      <c r="D1178" s="24">
        <f>VLOOKUP(Pag_Inicio_Corr_mas_casos[[#This Row],[Corregimiento]],Hoja3!$A$2:$D$676,4,0)</f>
        <v>80820</v>
      </c>
      <c r="E1178">
        <v>13</v>
      </c>
    </row>
    <row r="1179" spans="1:5" x14ac:dyDescent="0.2">
      <c r="A1179" s="22">
        <v>44034</v>
      </c>
      <c r="B1179">
        <v>44034</v>
      </c>
      <c r="C1179" t="s">
        <v>744</v>
      </c>
      <c r="D1179" s="24">
        <f>VLOOKUP(Pag_Inicio_Corr_mas_casos[[#This Row],[Corregimiento]],Hoja3!$A$2:$D$676,4,0)</f>
        <v>81008</v>
      </c>
      <c r="E1179">
        <v>19</v>
      </c>
    </row>
    <row r="1180" spans="1:5" x14ac:dyDescent="0.2">
      <c r="A1180" s="22">
        <v>44034</v>
      </c>
      <c r="B1180">
        <v>44034</v>
      </c>
      <c r="C1180" t="s">
        <v>746</v>
      </c>
      <c r="D1180" s="24">
        <f>VLOOKUP(Pag_Inicio_Corr_mas_casos[[#This Row],[Corregimiento]],Hoja3!$A$2:$D$676,4,0)</f>
        <v>80817</v>
      </c>
      <c r="E1180">
        <v>14</v>
      </c>
    </row>
    <row r="1181" spans="1:5" x14ac:dyDescent="0.2">
      <c r="A1181" s="22">
        <v>44034</v>
      </c>
      <c r="B1181">
        <v>44034</v>
      </c>
      <c r="C1181" t="s">
        <v>779</v>
      </c>
      <c r="D1181" s="24">
        <f>VLOOKUP(Pag_Inicio_Corr_mas_casos[[#This Row],[Corregimiento]],Hoja3!$A$2:$D$676,4,0)</f>
        <v>40201</v>
      </c>
      <c r="E1181">
        <v>11</v>
      </c>
    </row>
    <row r="1182" spans="1:5" x14ac:dyDescent="0.2">
      <c r="A1182" s="22">
        <v>44034</v>
      </c>
      <c r="B1182">
        <v>44034</v>
      </c>
      <c r="C1182" t="s">
        <v>770</v>
      </c>
      <c r="D1182" s="24">
        <f>VLOOKUP(Pag_Inicio_Corr_mas_casos[[#This Row],[Corregimiento]],Hoja3!$A$2:$D$676,4,0)</f>
        <v>80811</v>
      </c>
      <c r="E1182">
        <v>15</v>
      </c>
    </row>
    <row r="1183" spans="1:5" x14ac:dyDescent="0.2">
      <c r="A1183" s="22">
        <v>44034</v>
      </c>
      <c r="B1183">
        <v>44034</v>
      </c>
      <c r="C1183" t="s">
        <v>778</v>
      </c>
      <c r="D1183" s="24">
        <f>VLOOKUP(Pag_Inicio_Corr_mas_casos[[#This Row],[Corregimiento]],Hoja3!$A$2:$D$676,4,0)</f>
        <v>80809</v>
      </c>
      <c r="E1183">
        <v>15</v>
      </c>
    </row>
    <row r="1184" spans="1:5" x14ac:dyDescent="0.2">
      <c r="A1184" s="22">
        <v>44034</v>
      </c>
      <c r="B1184">
        <v>44034</v>
      </c>
      <c r="C1184" t="s">
        <v>837</v>
      </c>
      <c r="D1184" s="24">
        <f>VLOOKUP(Pag_Inicio_Corr_mas_casos[[#This Row],[Corregimiento]],Hoja3!$A$2:$D$676,4,0)</f>
        <v>81101</v>
      </c>
      <c r="E1184">
        <v>12</v>
      </c>
    </row>
    <row r="1185" spans="1:5" x14ac:dyDescent="0.2">
      <c r="A1185" s="22">
        <v>44034</v>
      </c>
      <c r="B1185">
        <v>44034</v>
      </c>
      <c r="C1185" t="s">
        <v>750</v>
      </c>
      <c r="D1185" s="24">
        <f>VLOOKUP(Pag_Inicio_Corr_mas_casos[[#This Row],[Corregimiento]],Hoja3!$A$2:$D$676,4,0)</f>
        <v>80819</v>
      </c>
      <c r="E1185">
        <v>20</v>
      </c>
    </row>
    <row r="1186" spans="1:5" x14ac:dyDescent="0.2">
      <c r="A1186" s="22">
        <v>44034</v>
      </c>
      <c r="B1186">
        <v>44034</v>
      </c>
      <c r="C1186" t="s">
        <v>739</v>
      </c>
      <c r="D1186" s="24">
        <f>VLOOKUP(Pag_Inicio_Corr_mas_casos[[#This Row],[Corregimiento]],Hoja3!$A$2:$D$676,4,0)</f>
        <v>130106</v>
      </c>
      <c r="E1186">
        <v>20</v>
      </c>
    </row>
    <row r="1187" spans="1:5" x14ac:dyDescent="0.2">
      <c r="A1187" s="22">
        <v>44035</v>
      </c>
      <c r="B1187">
        <v>44035</v>
      </c>
      <c r="C1187" t="s">
        <v>742</v>
      </c>
      <c r="D1187" s="24">
        <f>VLOOKUP(Pag_Inicio_Corr_mas_casos[[#This Row],[Corregimiento]],Hoja3!$A$2:$D$676,4,0)</f>
        <v>80821</v>
      </c>
      <c r="E1187">
        <v>20</v>
      </c>
    </row>
    <row r="1188" spans="1:5" x14ac:dyDescent="0.2">
      <c r="A1188" s="22">
        <v>44035</v>
      </c>
      <c r="B1188">
        <v>44035</v>
      </c>
      <c r="C1188" t="s">
        <v>836</v>
      </c>
      <c r="D1188" s="24">
        <f>VLOOKUP(Pag_Inicio_Corr_mas_casos[[#This Row],[Corregimiento]],Hoja3!$A$2:$D$676,4,0)</f>
        <v>100102</v>
      </c>
      <c r="E1188">
        <v>25</v>
      </c>
    </row>
    <row r="1189" spans="1:5" x14ac:dyDescent="0.2">
      <c r="A1189" s="22">
        <v>44035</v>
      </c>
      <c r="B1189">
        <v>44035</v>
      </c>
      <c r="C1189" t="s">
        <v>789</v>
      </c>
      <c r="D1189" s="24">
        <f>VLOOKUP(Pag_Inicio_Corr_mas_casos[[#This Row],[Corregimiento]],Hoja3!$A$2:$D$676,4,0)</f>
        <v>80814</v>
      </c>
      <c r="E1189">
        <v>15</v>
      </c>
    </row>
    <row r="1190" spans="1:5" x14ac:dyDescent="0.2">
      <c r="A1190" s="22">
        <v>44035</v>
      </c>
      <c r="B1190">
        <v>44035</v>
      </c>
      <c r="C1190" t="s">
        <v>737</v>
      </c>
      <c r="D1190" s="24">
        <f>VLOOKUP(Pag_Inicio_Corr_mas_casos[[#This Row],[Corregimiento]],Hoja3!$A$2:$D$676,4,0)</f>
        <v>130101</v>
      </c>
      <c r="E1190">
        <v>19</v>
      </c>
    </row>
    <row r="1191" spans="1:5" x14ac:dyDescent="0.2">
      <c r="A1191" s="22">
        <v>44035</v>
      </c>
      <c r="B1191">
        <v>44035</v>
      </c>
      <c r="C1191" t="s">
        <v>838</v>
      </c>
      <c r="D1191" s="24">
        <f>VLOOKUP(Pag_Inicio_Corr_mas_casos[[#This Row],[Corregimiento]],Hoja3!$A$2:$D$676,4,0)</f>
        <v>91102</v>
      </c>
      <c r="E1191">
        <v>33</v>
      </c>
    </row>
    <row r="1192" spans="1:5" x14ac:dyDescent="0.2">
      <c r="A1192" s="22">
        <v>44035</v>
      </c>
      <c r="B1192">
        <v>44035</v>
      </c>
      <c r="C1192" t="s">
        <v>754</v>
      </c>
      <c r="D1192" s="24">
        <f>VLOOKUP(Pag_Inicio_Corr_mas_casos[[#This Row],[Corregimiento]],Hoja3!$A$2:$D$676,4,0)</f>
        <v>130702</v>
      </c>
      <c r="E1192">
        <v>13</v>
      </c>
    </row>
    <row r="1193" spans="1:5" x14ac:dyDescent="0.2">
      <c r="A1193" s="22">
        <v>44035</v>
      </c>
      <c r="B1193">
        <v>44035</v>
      </c>
      <c r="C1193" t="s">
        <v>743</v>
      </c>
      <c r="D1193" s="24">
        <f>VLOOKUP(Pag_Inicio_Corr_mas_casos[[#This Row],[Corregimiento]],Hoja3!$A$2:$D$676,4,0)</f>
        <v>81007</v>
      </c>
      <c r="E1193">
        <v>14</v>
      </c>
    </row>
    <row r="1194" spans="1:5" x14ac:dyDescent="0.2">
      <c r="A1194" s="22">
        <v>44035</v>
      </c>
      <c r="B1194">
        <v>44035</v>
      </c>
      <c r="C1194" t="s">
        <v>738</v>
      </c>
      <c r="D1194" s="24">
        <f>VLOOKUP(Pag_Inicio_Corr_mas_casos[[#This Row],[Corregimiento]],Hoja3!$A$2:$D$676,4,0)</f>
        <v>81002</v>
      </c>
      <c r="E1194">
        <v>27</v>
      </c>
    </row>
    <row r="1195" spans="1:5" x14ac:dyDescent="0.2">
      <c r="A1195" s="22">
        <v>44035</v>
      </c>
      <c r="B1195">
        <v>44035</v>
      </c>
      <c r="C1195" t="s">
        <v>768</v>
      </c>
      <c r="D1195" s="24">
        <f>VLOOKUP(Pag_Inicio_Corr_mas_casos[[#This Row],[Corregimiento]],Hoja3!$A$2:$D$676,4,0)</f>
        <v>80815</v>
      </c>
      <c r="E1195">
        <v>16</v>
      </c>
    </row>
    <row r="1196" spans="1:5" x14ac:dyDescent="0.2">
      <c r="A1196" s="22">
        <v>44035</v>
      </c>
      <c r="B1196">
        <v>44035</v>
      </c>
      <c r="C1196" t="s">
        <v>839</v>
      </c>
      <c r="D1196" s="24">
        <f>VLOOKUP(Pag_Inicio_Corr_mas_casos[[#This Row],[Corregimiento]],Hoja3!$A$2:$D$676,4,0)</f>
        <v>90301</v>
      </c>
      <c r="E1196">
        <v>11</v>
      </c>
    </row>
    <row r="1197" spans="1:5" x14ac:dyDescent="0.2">
      <c r="A1197" s="22">
        <v>44035</v>
      </c>
      <c r="B1197">
        <v>44035</v>
      </c>
      <c r="C1197" t="s">
        <v>765</v>
      </c>
      <c r="D1197" s="24">
        <f>VLOOKUP(Pag_Inicio_Corr_mas_casos[[#This Row],[Corregimiento]],Hoja3!$A$2:$D$676,4,0)</f>
        <v>80501</v>
      </c>
      <c r="E1197">
        <v>13</v>
      </c>
    </row>
    <row r="1198" spans="1:5" x14ac:dyDescent="0.2">
      <c r="A1198" s="22">
        <v>44035</v>
      </c>
      <c r="B1198">
        <v>44035</v>
      </c>
      <c r="C1198" t="s">
        <v>755</v>
      </c>
      <c r="D1198" s="24">
        <f>VLOOKUP(Pag_Inicio_Corr_mas_casos[[#This Row],[Corregimiento]],Hoja3!$A$2:$D$676,4,0)</f>
        <v>40601</v>
      </c>
      <c r="E1198">
        <v>27</v>
      </c>
    </row>
    <row r="1199" spans="1:5" x14ac:dyDescent="0.2">
      <c r="A1199" s="22">
        <v>44035</v>
      </c>
      <c r="B1199">
        <v>44035</v>
      </c>
      <c r="C1199" t="s">
        <v>821</v>
      </c>
      <c r="D1199" s="24">
        <f>VLOOKUP(Pag_Inicio_Corr_mas_casos[[#This Row],[Corregimiento]],Hoja3!$A$2:$D$676,4,0)</f>
        <v>40701</v>
      </c>
      <c r="E1199">
        <v>11</v>
      </c>
    </row>
    <row r="1200" spans="1:5" x14ac:dyDescent="0.2">
      <c r="A1200" s="22">
        <v>44035</v>
      </c>
      <c r="B1200">
        <v>44035</v>
      </c>
      <c r="C1200" t="s">
        <v>773</v>
      </c>
      <c r="D1200" s="24">
        <f>VLOOKUP(Pag_Inicio_Corr_mas_casos[[#This Row],[Corregimiento]],Hoja3!$A$2:$D$676,4,0)</f>
        <v>80826</v>
      </c>
      <c r="E1200">
        <v>15</v>
      </c>
    </row>
    <row r="1201" spans="1:5" x14ac:dyDescent="0.2">
      <c r="A1201" s="22">
        <v>44035</v>
      </c>
      <c r="B1201">
        <v>44035</v>
      </c>
      <c r="C1201" t="s">
        <v>740</v>
      </c>
      <c r="D1201" s="24">
        <f>VLOOKUP(Pag_Inicio_Corr_mas_casos[[#This Row],[Corregimiento]],Hoja3!$A$2:$D$676,4,0)</f>
        <v>80802</v>
      </c>
      <c r="E1201">
        <v>12</v>
      </c>
    </row>
    <row r="1202" spans="1:5" x14ac:dyDescent="0.2">
      <c r="A1202" s="22">
        <v>44035</v>
      </c>
      <c r="B1202">
        <v>44035</v>
      </c>
      <c r="C1202" t="s">
        <v>826</v>
      </c>
      <c r="D1202" s="24">
        <f>VLOOKUP(Pag_Inicio_Corr_mas_casos[[#This Row],[Corregimiento]],Hoja3!$A$2:$D$676,4,0)</f>
        <v>120507</v>
      </c>
      <c r="E1202">
        <v>11</v>
      </c>
    </row>
    <row r="1203" spans="1:5" x14ac:dyDescent="0.2">
      <c r="A1203" s="22">
        <v>44035</v>
      </c>
      <c r="B1203">
        <v>44035</v>
      </c>
      <c r="C1203" t="s">
        <v>748</v>
      </c>
      <c r="D1203" s="24">
        <f>VLOOKUP(Pag_Inicio_Corr_mas_casos[[#This Row],[Corregimiento]],Hoja3!$A$2:$D$676,4,0)</f>
        <v>80823</v>
      </c>
      <c r="E1203">
        <v>19</v>
      </c>
    </row>
    <row r="1204" spans="1:5" x14ac:dyDescent="0.2">
      <c r="A1204" s="22">
        <v>44035</v>
      </c>
      <c r="B1204">
        <v>44035</v>
      </c>
      <c r="C1204" t="s">
        <v>772</v>
      </c>
      <c r="D1204" s="24">
        <f>VLOOKUP(Pag_Inicio_Corr_mas_casos[[#This Row],[Corregimiento]],Hoja3!$A$2:$D$676,4,0)</f>
        <v>130708</v>
      </c>
      <c r="E1204">
        <v>11</v>
      </c>
    </row>
    <row r="1205" spans="1:5" x14ac:dyDescent="0.2">
      <c r="A1205" s="22">
        <v>44035</v>
      </c>
      <c r="B1205">
        <v>44035</v>
      </c>
      <c r="C1205" t="s">
        <v>729</v>
      </c>
      <c r="D1205" s="24">
        <f>VLOOKUP(Pag_Inicio_Corr_mas_casos[[#This Row],[Corregimiento]],Hoja3!$A$2:$D$676,4,0)</f>
        <v>130709</v>
      </c>
      <c r="E1205">
        <v>14</v>
      </c>
    </row>
    <row r="1206" spans="1:5" x14ac:dyDescent="0.2">
      <c r="A1206" s="22">
        <v>44035</v>
      </c>
      <c r="B1206">
        <v>44035</v>
      </c>
      <c r="C1206" t="s">
        <v>741</v>
      </c>
      <c r="D1206" s="24">
        <f>VLOOKUP(Pag_Inicio_Corr_mas_casos[[#This Row],[Corregimiento]],Hoja3!$A$2:$D$676,4,0)</f>
        <v>130102</v>
      </c>
      <c r="E1206">
        <v>15</v>
      </c>
    </row>
    <row r="1207" spans="1:5" x14ac:dyDescent="0.2">
      <c r="A1207" s="22">
        <v>44035</v>
      </c>
      <c r="B1207">
        <v>44035</v>
      </c>
      <c r="C1207" t="s">
        <v>753</v>
      </c>
      <c r="D1207" s="24">
        <f>VLOOKUP(Pag_Inicio_Corr_mas_casos[[#This Row],[Corregimiento]],Hoja3!$A$2:$D$676,4,0)</f>
        <v>80812</v>
      </c>
      <c r="E1207">
        <v>14</v>
      </c>
    </row>
    <row r="1208" spans="1:5" x14ac:dyDescent="0.2">
      <c r="A1208" s="22">
        <v>44035</v>
      </c>
      <c r="B1208">
        <v>44035</v>
      </c>
      <c r="C1208" t="s">
        <v>745</v>
      </c>
      <c r="D1208" s="24">
        <f>VLOOKUP(Pag_Inicio_Corr_mas_casos[[#This Row],[Corregimiento]],Hoja3!$A$2:$D$676,4,0)</f>
        <v>80816</v>
      </c>
      <c r="E1208">
        <v>15</v>
      </c>
    </row>
    <row r="1209" spans="1:5" x14ac:dyDescent="0.2">
      <c r="A1209" s="22">
        <v>44035</v>
      </c>
      <c r="B1209">
        <v>44035</v>
      </c>
      <c r="C1209" t="s">
        <v>840</v>
      </c>
      <c r="D1209" s="24">
        <f>VLOOKUP(Pag_Inicio_Corr_mas_casos[[#This Row],[Corregimiento]],Hoja3!$A$2:$D$676,4,0)</f>
        <v>40606</v>
      </c>
      <c r="E1209">
        <v>11</v>
      </c>
    </row>
    <row r="1210" spans="1:5" x14ac:dyDescent="0.2">
      <c r="A1210" s="22">
        <v>44035</v>
      </c>
      <c r="B1210">
        <v>44035</v>
      </c>
      <c r="C1210" t="s">
        <v>746</v>
      </c>
      <c r="D1210" s="24">
        <f>VLOOKUP(Pag_Inicio_Corr_mas_casos[[#This Row],[Corregimiento]],Hoja3!$A$2:$D$676,4,0)</f>
        <v>80817</v>
      </c>
      <c r="E1210">
        <v>19</v>
      </c>
    </row>
    <row r="1211" spans="1:5" x14ac:dyDescent="0.2">
      <c r="A1211" s="22">
        <v>44035</v>
      </c>
      <c r="B1211">
        <v>44035</v>
      </c>
      <c r="C1211" t="s">
        <v>763</v>
      </c>
      <c r="D1211" s="24">
        <f>VLOOKUP(Pag_Inicio_Corr_mas_casos[[#This Row],[Corregimiento]],Hoja3!$A$2:$D$676,4,0)</f>
        <v>80813</v>
      </c>
      <c r="E1211">
        <v>12</v>
      </c>
    </row>
    <row r="1212" spans="1:5" x14ac:dyDescent="0.2">
      <c r="A1212" s="22">
        <v>44035</v>
      </c>
      <c r="B1212">
        <v>44035</v>
      </c>
      <c r="C1212" t="s">
        <v>800</v>
      </c>
      <c r="D1212" s="24">
        <f>VLOOKUP(Pag_Inicio_Corr_mas_casos[[#This Row],[Corregimiento]],Hoja3!$A$2:$D$676,4,0)</f>
        <v>130716</v>
      </c>
      <c r="E1212">
        <v>11</v>
      </c>
    </row>
    <row r="1213" spans="1:5" x14ac:dyDescent="0.2">
      <c r="A1213" s="22">
        <v>44035</v>
      </c>
      <c r="B1213">
        <v>44035</v>
      </c>
      <c r="C1213" t="s">
        <v>823</v>
      </c>
      <c r="D1213" s="24">
        <f>VLOOKUP(Pag_Inicio_Corr_mas_casos[[#This Row],[Corregimiento]],Hoja3!$A$2:$D$676,4,0)</f>
        <v>40203</v>
      </c>
      <c r="E1213">
        <v>12</v>
      </c>
    </row>
    <row r="1214" spans="1:5" x14ac:dyDescent="0.2">
      <c r="A1214" s="22">
        <v>44035</v>
      </c>
      <c r="B1214">
        <v>44035</v>
      </c>
      <c r="C1214" t="s">
        <v>778</v>
      </c>
      <c r="D1214" s="24">
        <f>VLOOKUP(Pag_Inicio_Corr_mas_casos[[#This Row],[Corregimiento]],Hoja3!$A$2:$D$676,4,0)</f>
        <v>80809</v>
      </c>
      <c r="E1214">
        <v>14</v>
      </c>
    </row>
    <row r="1215" spans="1:5" x14ac:dyDescent="0.2">
      <c r="A1215" s="22">
        <v>44035</v>
      </c>
      <c r="B1215">
        <v>44035</v>
      </c>
      <c r="C1215" t="s">
        <v>793</v>
      </c>
      <c r="D1215" s="24">
        <f>VLOOKUP(Pag_Inicio_Corr_mas_casos[[#This Row],[Corregimiento]],Hoja3!$A$2:$D$676,4,0)</f>
        <v>91001</v>
      </c>
      <c r="E1215">
        <v>11</v>
      </c>
    </row>
    <row r="1216" spans="1:5" x14ac:dyDescent="0.2">
      <c r="A1216" s="22">
        <v>44035</v>
      </c>
      <c r="B1216">
        <v>44035</v>
      </c>
      <c r="C1216" t="s">
        <v>750</v>
      </c>
      <c r="D1216" s="24">
        <f>VLOOKUP(Pag_Inicio_Corr_mas_casos[[#This Row],[Corregimiento]],Hoja3!$A$2:$D$676,4,0)</f>
        <v>80819</v>
      </c>
      <c r="E1216">
        <v>25</v>
      </c>
    </row>
    <row r="1217" spans="1:5" x14ac:dyDescent="0.2">
      <c r="A1217" s="22">
        <v>44035</v>
      </c>
      <c r="B1217">
        <v>44035</v>
      </c>
      <c r="C1217" t="s">
        <v>739</v>
      </c>
      <c r="D1217" s="24">
        <f>VLOOKUP(Pag_Inicio_Corr_mas_casos[[#This Row],[Corregimiento]],Hoja3!$A$2:$D$676,4,0)</f>
        <v>130106</v>
      </c>
      <c r="E1217">
        <v>12</v>
      </c>
    </row>
    <row r="1218" spans="1:5" x14ac:dyDescent="0.2">
      <c r="A1218" s="22">
        <v>44036</v>
      </c>
      <c r="B1218">
        <v>44036</v>
      </c>
      <c r="C1218" t="s">
        <v>742</v>
      </c>
      <c r="D1218" s="24">
        <f>VLOOKUP(Pag_Inicio_Corr_mas_casos[[#This Row],[Corregimiento]],Hoja3!$A$2:$D$676,4,0)</f>
        <v>80821</v>
      </c>
      <c r="E1218">
        <v>40</v>
      </c>
    </row>
    <row r="1219" spans="1:5" x14ac:dyDescent="0.2">
      <c r="A1219" s="22">
        <v>44036</v>
      </c>
      <c r="B1219">
        <v>44036</v>
      </c>
      <c r="C1219" t="s">
        <v>747</v>
      </c>
      <c r="D1219" s="24">
        <f>VLOOKUP(Pag_Inicio_Corr_mas_casos[[#This Row],[Corregimiento]],Hoja3!$A$2:$D$676,4,0)</f>
        <v>80822</v>
      </c>
      <c r="E1219">
        <v>18</v>
      </c>
    </row>
    <row r="1220" spans="1:5" x14ac:dyDescent="0.2">
      <c r="A1220" s="22">
        <v>44036</v>
      </c>
      <c r="B1220">
        <v>44036</v>
      </c>
      <c r="C1220" t="s">
        <v>737</v>
      </c>
      <c r="D1220" s="24">
        <f>VLOOKUP(Pag_Inicio_Corr_mas_casos[[#This Row],[Corregimiento]],Hoja3!$A$2:$D$676,4,0)</f>
        <v>130101</v>
      </c>
      <c r="E1220">
        <v>30</v>
      </c>
    </row>
    <row r="1221" spans="1:5" x14ac:dyDescent="0.2">
      <c r="A1221" s="22">
        <v>44036</v>
      </c>
      <c r="B1221">
        <v>44036</v>
      </c>
      <c r="C1221" t="s">
        <v>785</v>
      </c>
      <c r="D1221" s="24">
        <f>VLOOKUP(Pag_Inicio_Corr_mas_casos[[#This Row],[Corregimiento]],Hoja3!$A$2:$D$676,4,0)</f>
        <v>130701</v>
      </c>
      <c r="E1221">
        <v>20</v>
      </c>
    </row>
    <row r="1222" spans="1:5" x14ac:dyDescent="0.2">
      <c r="A1222" s="22">
        <v>44036</v>
      </c>
      <c r="B1222">
        <v>44036</v>
      </c>
      <c r="C1222" t="s">
        <v>754</v>
      </c>
      <c r="D1222" s="24">
        <f>VLOOKUP(Pag_Inicio_Corr_mas_casos[[#This Row],[Corregimiento]],Hoja3!$A$2:$D$676,4,0)</f>
        <v>130702</v>
      </c>
      <c r="E1222">
        <v>13</v>
      </c>
    </row>
    <row r="1223" spans="1:5" x14ac:dyDescent="0.2">
      <c r="A1223" s="22">
        <v>44036</v>
      </c>
      <c r="B1223">
        <v>44036</v>
      </c>
      <c r="C1223" t="s">
        <v>819</v>
      </c>
      <c r="D1223" s="24">
        <f>VLOOKUP(Pag_Inicio_Corr_mas_casos[[#This Row],[Corregimiento]],Hoja3!$A$2:$D$676,4,0)</f>
        <v>30101</v>
      </c>
      <c r="E1223">
        <v>11</v>
      </c>
    </row>
    <row r="1224" spans="1:5" x14ac:dyDescent="0.2">
      <c r="A1224" s="22">
        <v>44036</v>
      </c>
      <c r="B1224">
        <v>44036</v>
      </c>
      <c r="C1224" t="s">
        <v>743</v>
      </c>
      <c r="D1224" s="24">
        <f>VLOOKUP(Pag_Inicio_Corr_mas_casos[[#This Row],[Corregimiento]],Hoja3!$A$2:$D$676,4,0)</f>
        <v>81007</v>
      </c>
      <c r="E1224">
        <v>15</v>
      </c>
    </row>
    <row r="1225" spans="1:5" x14ac:dyDescent="0.2">
      <c r="A1225" s="22">
        <v>44036</v>
      </c>
      <c r="B1225">
        <v>44036</v>
      </c>
      <c r="C1225" t="s">
        <v>738</v>
      </c>
      <c r="D1225" s="24">
        <f>VLOOKUP(Pag_Inicio_Corr_mas_casos[[#This Row],[Corregimiento]],Hoja3!$A$2:$D$676,4,0)</f>
        <v>81002</v>
      </c>
      <c r="E1225">
        <v>12</v>
      </c>
    </row>
    <row r="1226" spans="1:5" x14ac:dyDescent="0.2">
      <c r="A1226" s="22">
        <v>44036</v>
      </c>
      <c r="B1226">
        <v>44036</v>
      </c>
      <c r="C1226" t="s">
        <v>751</v>
      </c>
      <c r="D1226" s="24">
        <f>VLOOKUP(Pag_Inicio_Corr_mas_casos[[#This Row],[Corregimiento]],Hoja3!$A$2:$D$676,4,0)</f>
        <v>130107</v>
      </c>
      <c r="E1226">
        <v>27</v>
      </c>
    </row>
    <row r="1227" spans="1:5" x14ac:dyDescent="0.2">
      <c r="A1227" s="22">
        <v>44036</v>
      </c>
      <c r="B1227">
        <v>44036</v>
      </c>
      <c r="C1227" t="s">
        <v>768</v>
      </c>
      <c r="D1227" s="24">
        <f>VLOOKUP(Pag_Inicio_Corr_mas_casos[[#This Row],[Corregimiento]],Hoja3!$A$2:$D$676,4,0)</f>
        <v>80815</v>
      </c>
      <c r="E1227">
        <v>12</v>
      </c>
    </row>
    <row r="1228" spans="1:5" x14ac:dyDescent="0.2">
      <c r="A1228" s="22">
        <v>44036</v>
      </c>
      <c r="B1228">
        <v>44036</v>
      </c>
      <c r="C1228" t="s">
        <v>784</v>
      </c>
      <c r="D1228" s="24">
        <f>VLOOKUP(Pag_Inicio_Corr_mas_casos[[#This Row],[Corregimiento]],Hoja3!$A$2:$D$676,4,0)</f>
        <v>30104</v>
      </c>
      <c r="E1228">
        <v>23</v>
      </c>
    </row>
    <row r="1229" spans="1:5" x14ac:dyDescent="0.2">
      <c r="A1229" s="22">
        <v>44036</v>
      </c>
      <c r="B1229">
        <v>44036</v>
      </c>
      <c r="C1229" t="s">
        <v>765</v>
      </c>
      <c r="D1229" s="24">
        <f>VLOOKUP(Pag_Inicio_Corr_mas_casos[[#This Row],[Corregimiento]],Hoja3!$A$2:$D$676,4,0)</f>
        <v>80501</v>
      </c>
      <c r="E1229">
        <v>11</v>
      </c>
    </row>
    <row r="1230" spans="1:5" x14ac:dyDescent="0.2">
      <c r="A1230" s="22">
        <v>44036</v>
      </c>
      <c r="B1230">
        <v>44036</v>
      </c>
      <c r="C1230" t="s">
        <v>759</v>
      </c>
      <c r="D1230" s="24">
        <f>VLOOKUP(Pag_Inicio_Corr_mas_casos[[#This Row],[Corregimiento]],Hoja3!$A$2:$D$676,4,0)</f>
        <v>30107</v>
      </c>
      <c r="E1230">
        <v>25</v>
      </c>
    </row>
    <row r="1231" spans="1:5" x14ac:dyDescent="0.2">
      <c r="A1231" s="22">
        <v>44036</v>
      </c>
      <c r="B1231">
        <v>44036</v>
      </c>
      <c r="C1231" t="s">
        <v>813</v>
      </c>
      <c r="D1231" s="24">
        <f>VLOOKUP(Pag_Inicio_Corr_mas_casos[[#This Row],[Corregimiento]],Hoja3!$A$2:$D$676,4,0)</f>
        <v>30115</v>
      </c>
      <c r="E1231">
        <v>14</v>
      </c>
    </row>
    <row r="1232" spans="1:5" x14ac:dyDescent="0.2">
      <c r="A1232" s="22">
        <v>44036</v>
      </c>
      <c r="B1232">
        <v>44036</v>
      </c>
      <c r="C1232" t="s">
        <v>755</v>
      </c>
      <c r="D1232" s="24">
        <f>VLOOKUP(Pag_Inicio_Corr_mas_casos[[#This Row],[Corregimiento]],Hoja3!$A$2:$D$676,4,0)</f>
        <v>40601</v>
      </c>
      <c r="E1232">
        <v>14</v>
      </c>
    </row>
    <row r="1233" spans="1:5" x14ac:dyDescent="0.2">
      <c r="A1233" s="22">
        <v>44036</v>
      </c>
      <c r="B1233">
        <v>44036</v>
      </c>
      <c r="C1233" t="s">
        <v>773</v>
      </c>
      <c r="D1233" s="24">
        <f>VLOOKUP(Pag_Inicio_Corr_mas_casos[[#This Row],[Corregimiento]],Hoja3!$A$2:$D$676,4,0)</f>
        <v>80826</v>
      </c>
      <c r="E1233">
        <v>16</v>
      </c>
    </row>
    <row r="1234" spans="1:5" x14ac:dyDescent="0.2">
      <c r="A1234" s="22">
        <v>44036</v>
      </c>
      <c r="B1234">
        <v>44036</v>
      </c>
      <c r="C1234" t="s">
        <v>792</v>
      </c>
      <c r="D1234" s="24">
        <f>VLOOKUP(Pag_Inicio_Corr_mas_casos[[#This Row],[Corregimiento]],Hoja3!$A$2:$D$676,4,0)</f>
        <v>130706</v>
      </c>
      <c r="E1234">
        <v>12</v>
      </c>
    </row>
    <row r="1235" spans="1:5" x14ac:dyDescent="0.2">
      <c r="A1235" s="22">
        <v>44036</v>
      </c>
      <c r="B1235">
        <v>44036</v>
      </c>
      <c r="C1235" t="s">
        <v>748</v>
      </c>
      <c r="D1235" s="24">
        <f>VLOOKUP(Pag_Inicio_Corr_mas_casos[[#This Row],[Corregimiento]],Hoja3!$A$2:$D$676,4,0)</f>
        <v>80823</v>
      </c>
      <c r="E1235">
        <v>11</v>
      </c>
    </row>
    <row r="1236" spans="1:5" x14ac:dyDescent="0.2">
      <c r="A1236" s="22">
        <v>44036</v>
      </c>
      <c r="B1236">
        <v>44036</v>
      </c>
      <c r="C1236" t="s">
        <v>772</v>
      </c>
      <c r="D1236" s="24">
        <f>VLOOKUP(Pag_Inicio_Corr_mas_casos[[#This Row],[Corregimiento]],Hoja3!$A$2:$D$676,4,0)</f>
        <v>130708</v>
      </c>
      <c r="E1236">
        <v>20</v>
      </c>
    </row>
    <row r="1237" spans="1:5" x14ac:dyDescent="0.2">
      <c r="A1237" s="22">
        <v>44036</v>
      </c>
      <c r="B1237">
        <v>44036</v>
      </c>
      <c r="C1237" t="s">
        <v>729</v>
      </c>
      <c r="D1237" s="24">
        <f>VLOOKUP(Pag_Inicio_Corr_mas_casos[[#This Row],[Corregimiento]],Hoja3!$A$2:$D$676,4,0)</f>
        <v>130709</v>
      </c>
      <c r="E1237">
        <v>16</v>
      </c>
    </row>
    <row r="1238" spans="1:5" x14ac:dyDescent="0.2">
      <c r="A1238" s="22">
        <v>44036</v>
      </c>
      <c r="B1238">
        <v>44036</v>
      </c>
      <c r="C1238" t="s">
        <v>741</v>
      </c>
      <c r="D1238" s="24">
        <f>VLOOKUP(Pag_Inicio_Corr_mas_casos[[#This Row],[Corregimiento]],Hoja3!$A$2:$D$676,4,0)</f>
        <v>130102</v>
      </c>
      <c r="E1238">
        <v>24</v>
      </c>
    </row>
    <row r="1239" spans="1:5" x14ac:dyDescent="0.2">
      <c r="A1239" s="22">
        <v>44036</v>
      </c>
      <c r="B1239">
        <v>44036</v>
      </c>
      <c r="C1239" t="s">
        <v>753</v>
      </c>
      <c r="D1239" s="24">
        <f>VLOOKUP(Pag_Inicio_Corr_mas_casos[[#This Row],[Corregimiento]],Hoja3!$A$2:$D$676,4,0)</f>
        <v>80812</v>
      </c>
      <c r="E1239">
        <v>32</v>
      </c>
    </row>
    <row r="1240" spans="1:5" x14ac:dyDescent="0.2">
      <c r="A1240" s="22">
        <v>44036</v>
      </c>
      <c r="B1240">
        <v>44036</v>
      </c>
      <c r="C1240" t="s">
        <v>745</v>
      </c>
      <c r="D1240" s="24">
        <f>VLOOKUP(Pag_Inicio_Corr_mas_casos[[#This Row],[Corregimiento]],Hoja3!$A$2:$D$676,4,0)</f>
        <v>80816</v>
      </c>
      <c r="E1240">
        <v>21</v>
      </c>
    </row>
    <row r="1241" spans="1:5" x14ac:dyDescent="0.2">
      <c r="A1241" s="22">
        <v>44036</v>
      </c>
      <c r="B1241">
        <v>44036</v>
      </c>
      <c r="C1241" t="s">
        <v>767</v>
      </c>
      <c r="D1241" s="24">
        <f>VLOOKUP(Pag_Inicio_Corr_mas_casos[[#This Row],[Corregimiento]],Hoja3!$A$2:$D$676,4,0)</f>
        <v>80820</v>
      </c>
      <c r="E1241">
        <v>26</v>
      </c>
    </row>
    <row r="1242" spans="1:5" x14ac:dyDescent="0.2">
      <c r="A1242" s="22">
        <v>44036</v>
      </c>
      <c r="B1242">
        <v>44036</v>
      </c>
      <c r="C1242" t="s">
        <v>834</v>
      </c>
      <c r="D1242" s="24">
        <f>VLOOKUP(Pag_Inicio_Corr_mas_casos[[#This Row],[Corregimiento]],Hoja3!$A$2:$D$676,4,0)</f>
        <v>10207</v>
      </c>
      <c r="E1242">
        <v>12</v>
      </c>
    </row>
    <row r="1243" spans="1:5" x14ac:dyDescent="0.2">
      <c r="A1243" s="22">
        <v>44036</v>
      </c>
      <c r="B1243">
        <v>44036</v>
      </c>
      <c r="C1243" t="s">
        <v>746</v>
      </c>
      <c r="D1243" s="24">
        <f>VLOOKUP(Pag_Inicio_Corr_mas_casos[[#This Row],[Corregimiento]],Hoja3!$A$2:$D$676,4,0)</f>
        <v>80817</v>
      </c>
      <c r="E1243">
        <v>29</v>
      </c>
    </row>
    <row r="1244" spans="1:5" x14ac:dyDescent="0.2">
      <c r="A1244" s="22">
        <v>44036</v>
      </c>
      <c r="B1244">
        <v>44036</v>
      </c>
      <c r="C1244" t="s">
        <v>763</v>
      </c>
      <c r="D1244" s="24">
        <f>VLOOKUP(Pag_Inicio_Corr_mas_casos[[#This Row],[Corregimiento]],Hoja3!$A$2:$D$676,4,0)</f>
        <v>80813</v>
      </c>
      <c r="E1244">
        <v>33</v>
      </c>
    </row>
    <row r="1245" spans="1:5" x14ac:dyDescent="0.2">
      <c r="A1245" s="22">
        <v>44036</v>
      </c>
      <c r="B1245">
        <v>44036</v>
      </c>
      <c r="C1245" t="s">
        <v>781</v>
      </c>
      <c r="D1245" s="24">
        <f>VLOOKUP(Pag_Inicio_Corr_mas_casos[[#This Row],[Corregimiento]],Hoja3!$A$2:$D$676,4,0)</f>
        <v>130717</v>
      </c>
      <c r="E1245">
        <v>15</v>
      </c>
    </row>
    <row r="1246" spans="1:5" x14ac:dyDescent="0.2">
      <c r="A1246" s="22">
        <v>44036</v>
      </c>
      <c r="B1246">
        <v>44036</v>
      </c>
      <c r="C1246" t="s">
        <v>770</v>
      </c>
      <c r="D1246" s="24">
        <f>VLOOKUP(Pag_Inicio_Corr_mas_casos[[#This Row],[Corregimiento]],Hoja3!$A$2:$D$676,4,0)</f>
        <v>80811</v>
      </c>
      <c r="E1246">
        <v>35</v>
      </c>
    </row>
    <row r="1247" spans="1:5" x14ac:dyDescent="0.2">
      <c r="A1247" s="22">
        <v>44036</v>
      </c>
      <c r="B1247">
        <v>44036</v>
      </c>
      <c r="C1247" t="s">
        <v>791</v>
      </c>
      <c r="D1247" s="24">
        <f>VLOOKUP(Pag_Inicio_Corr_mas_casos[[#This Row],[Corregimiento]],Hoja3!$A$2:$D$676,4,0)</f>
        <v>30111</v>
      </c>
      <c r="E1247">
        <v>32</v>
      </c>
    </row>
    <row r="1248" spans="1:5" x14ac:dyDescent="0.2">
      <c r="A1248" s="22">
        <v>44036</v>
      </c>
      <c r="B1248">
        <v>44036</v>
      </c>
      <c r="C1248" t="s">
        <v>778</v>
      </c>
      <c r="D1248" s="24">
        <f>VLOOKUP(Pag_Inicio_Corr_mas_casos[[#This Row],[Corregimiento]],Hoja3!$A$2:$D$676,4,0)</f>
        <v>80809</v>
      </c>
      <c r="E1248">
        <v>11</v>
      </c>
    </row>
    <row r="1249" spans="1:5" x14ac:dyDescent="0.2">
      <c r="A1249" s="22">
        <v>44036</v>
      </c>
      <c r="B1249">
        <v>44036</v>
      </c>
      <c r="C1249" t="s">
        <v>798</v>
      </c>
      <c r="D1249" s="24">
        <f>VLOOKUP(Pag_Inicio_Corr_mas_casos[[#This Row],[Corregimiento]],Hoja3!$A$2:$D$676,4,0)</f>
        <v>80818</v>
      </c>
      <c r="E1249">
        <v>13</v>
      </c>
    </row>
    <row r="1250" spans="1:5" x14ac:dyDescent="0.2">
      <c r="A1250" s="22">
        <v>44036</v>
      </c>
      <c r="B1250">
        <v>44036</v>
      </c>
      <c r="C1250" t="s">
        <v>750</v>
      </c>
      <c r="D1250" s="24">
        <f>VLOOKUP(Pag_Inicio_Corr_mas_casos[[#This Row],[Corregimiento]],Hoja3!$A$2:$D$676,4,0)</f>
        <v>80819</v>
      </c>
      <c r="E1250">
        <v>46</v>
      </c>
    </row>
    <row r="1251" spans="1:5" x14ac:dyDescent="0.2">
      <c r="A1251" s="22">
        <v>44036</v>
      </c>
      <c r="B1251">
        <v>44036</v>
      </c>
      <c r="C1251" t="s">
        <v>776</v>
      </c>
      <c r="D1251" s="24">
        <f>VLOOKUP(Pag_Inicio_Corr_mas_casos[[#This Row],[Corregimiento]],Hoja3!$A$2:$D$676,4,0)</f>
        <v>130105</v>
      </c>
      <c r="E1251">
        <v>14</v>
      </c>
    </row>
    <row r="1252" spans="1:5" x14ac:dyDescent="0.2">
      <c r="A1252" s="22">
        <v>44036</v>
      </c>
      <c r="B1252">
        <v>44036</v>
      </c>
      <c r="C1252" t="s">
        <v>739</v>
      </c>
      <c r="D1252" s="24">
        <f>VLOOKUP(Pag_Inicio_Corr_mas_casos[[#This Row],[Corregimiento]],Hoja3!$A$2:$D$676,4,0)</f>
        <v>130106</v>
      </c>
      <c r="E1252">
        <v>21</v>
      </c>
    </row>
    <row r="1253" spans="1:5" x14ac:dyDescent="0.2">
      <c r="A1253" s="22">
        <v>44037</v>
      </c>
      <c r="B1253">
        <v>44037</v>
      </c>
      <c r="C1253" t="s">
        <v>742</v>
      </c>
      <c r="D1253" s="24">
        <f>VLOOKUP(Pag_Inicio_Corr_mas_casos[[#This Row],[Corregimiento]],Hoja3!$A$2:$D$676,4,0)</f>
        <v>80821</v>
      </c>
      <c r="E1253">
        <v>12</v>
      </c>
    </row>
    <row r="1254" spans="1:5" x14ac:dyDescent="0.2">
      <c r="A1254" s="22">
        <v>44037</v>
      </c>
      <c r="B1254">
        <v>44037</v>
      </c>
      <c r="C1254" t="s">
        <v>747</v>
      </c>
      <c r="D1254" s="24">
        <f>VLOOKUP(Pag_Inicio_Corr_mas_casos[[#This Row],[Corregimiento]],Hoja3!$A$2:$D$676,4,0)</f>
        <v>80822</v>
      </c>
      <c r="E1254">
        <v>23</v>
      </c>
    </row>
    <row r="1255" spans="1:5" x14ac:dyDescent="0.2">
      <c r="A1255" s="22">
        <v>44037</v>
      </c>
      <c r="B1255">
        <v>44037</v>
      </c>
      <c r="C1255" t="s">
        <v>743</v>
      </c>
      <c r="D1255" s="24">
        <f>VLOOKUP(Pag_Inicio_Corr_mas_casos[[#This Row],[Corregimiento]],Hoja3!$A$2:$D$676,4,0)</f>
        <v>81007</v>
      </c>
      <c r="E1255">
        <v>24</v>
      </c>
    </row>
    <row r="1256" spans="1:5" x14ac:dyDescent="0.2">
      <c r="A1256" s="22">
        <v>44037</v>
      </c>
      <c r="B1256">
        <v>44037</v>
      </c>
      <c r="C1256" t="s">
        <v>738</v>
      </c>
      <c r="D1256" s="24">
        <f>VLOOKUP(Pag_Inicio_Corr_mas_casos[[#This Row],[Corregimiento]],Hoja3!$A$2:$D$676,4,0)</f>
        <v>81002</v>
      </c>
      <c r="E1256">
        <v>15</v>
      </c>
    </row>
    <row r="1257" spans="1:5" x14ac:dyDescent="0.2">
      <c r="A1257" s="22">
        <v>44037</v>
      </c>
      <c r="B1257">
        <v>44037</v>
      </c>
      <c r="C1257" t="s">
        <v>788</v>
      </c>
      <c r="D1257" s="24">
        <f>VLOOKUP(Pag_Inicio_Corr_mas_casos[[#This Row],[Corregimiento]],Hoja3!$A$2:$D$676,4,0)</f>
        <v>80807</v>
      </c>
      <c r="E1257">
        <v>12</v>
      </c>
    </row>
    <row r="1258" spans="1:5" x14ac:dyDescent="0.2">
      <c r="A1258" s="22">
        <v>44037</v>
      </c>
      <c r="B1258">
        <v>44037</v>
      </c>
      <c r="C1258" t="s">
        <v>807</v>
      </c>
      <c r="D1258" s="24">
        <f>VLOOKUP(Pag_Inicio_Corr_mas_casos[[#This Row],[Corregimiento]],Hoja3!$A$2:$D$676,4,0)</f>
        <v>40503</v>
      </c>
      <c r="E1258">
        <v>17</v>
      </c>
    </row>
    <row r="1259" spans="1:5" x14ac:dyDescent="0.2">
      <c r="A1259" s="22">
        <v>44037</v>
      </c>
      <c r="B1259">
        <v>44037</v>
      </c>
      <c r="C1259" t="s">
        <v>768</v>
      </c>
      <c r="D1259" s="24">
        <f>VLOOKUP(Pag_Inicio_Corr_mas_casos[[#This Row],[Corregimiento]],Hoja3!$A$2:$D$676,4,0)</f>
        <v>80815</v>
      </c>
      <c r="E1259">
        <v>13</v>
      </c>
    </row>
    <row r="1260" spans="1:5" x14ac:dyDescent="0.2">
      <c r="A1260" s="22">
        <v>44037</v>
      </c>
      <c r="B1260">
        <v>44037</v>
      </c>
      <c r="C1260" t="s">
        <v>784</v>
      </c>
      <c r="D1260" s="24">
        <f>VLOOKUP(Pag_Inicio_Corr_mas_casos[[#This Row],[Corregimiento]],Hoja3!$A$2:$D$676,4,0)</f>
        <v>30104</v>
      </c>
      <c r="E1260">
        <v>11</v>
      </c>
    </row>
    <row r="1261" spans="1:5" x14ac:dyDescent="0.2">
      <c r="A1261" s="22">
        <v>44037</v>
      </c>
      <c r="B1261">
        <v>44037</v>
      </c>
      <c r="C1261" t="s">
        <v>761</v>
      </c>
      <c r="D1261" s="24">
        <f>VLOOKUP(Pag_Inicio_Corr_mas_casos[[#This Row],[Corregimiento]],Hoja3!$A$2:$D$676,4,0)</f>
        <v>10201</v>
      </c>
      <c r="E1261">
        <v>43</v>
      </c>
    </row>
    <row r="1262" spans="1:5" x14ac:dyDescent="0.2">
      <c r="A1262" s="22">
        <v>44037</v>
      </c>
      <c r="B1262">
        <v>44037</v>
      </c>
      <c r="C1262" t="s">
        <v>765</v>
      </c>
      <c r="D1262" s="24">
        <f>VLOOKUP(Pag_Inicio_Corr_mas_casos[[#This Row],[Corregimiento]],Hoja3!$A$2:$D$676,4,0)</f>
        <v>80501</v>
      </c>
      <c r="E1262">
        <v>12</v>
      </c>
    </row>
    <row r="1263" spans="1:5" x14ac:dyDescent="0.2">
      <c r="A1263" s="22">
        <v>44037</v>
      </c>
      <c r="B1263">
        <v>44037</v>
      </c>
      <c r="C1263" t="s">
        <v>759</v>
      </c>
      <c r="D1263" s="24">
        <f>VLOOKUP(Pag_Inicio_Corr_mas_casos[[#This Row],[Corregimiento]],Hoja3!$A$2:$D$676,4,0)</f>
        <v>30107</v>
      </c>
      <c r="E1263">
        <v>19</v>
      </c>
    </row>
    <row r="1264" spans="1:5" x14ac:dyDescent="0.2">
      <c r="A1264" s="22">
        <v>44037</v>
      </c>
      <c r="B1264">
        <v>44037</v>
      </c>
      <c r="C1264" t="s">
        <v>755</v>
      </c>
      <c r="D1264" s="24">
        <f>VLOOKUP(Pag_Inicio_Corr_mas_casos[[#This Row],[Corregimiento]],Hoja3!$A$2:$D$676,4,0)</f>
        <v>40601</v>
      </c>
      <c r="E1264">
        <v>39</v>
      </c>
    </row>
    <row r="1265" spans="1:5" x14ac:dyDescent="0.2">
      <c r="A1265" s="22">
        <v>44037</v>
      </c>
      <c r="B1265">
        <v>44037</v>
      </c>
      <c r="C1265" t="s">
        <v>773</v>
      </c>
      <c r="D1265" s="24">
        <f>VLOOKUP(Pag_Inicio_Corr_mas_casos[[#This Row],[Corregimiento]],Hoja3!$A$2:$D$676,4,0)</f>
        <v>80826</v>
      </c>
      <c r="E1265">
        <v>11</v>
      </c>
    </row>
    <row r="1266" spans="1:5" x14ac:dyDescent="0.2">
      <c r="A1266" s="22">
        <v>44037</v>
      </c>
      <c r="B1266">
        <v>44037</v>
      </c>
      <c r="C1266" t="s">
        <v>748</v>
      </c>
      <c r="D1266" s="24">
        <f>VLOOKUP(Pag_Inicio_Corr_mas_casos[[#This Row],[Corregimiento]],Hoja3!$A$2:$D$676,4,0)</f>
        <v>80823</v>
      </c>
      <c r="E1266">
        <v>13</v>
      </c>
    </row>
    <row r="1267" spans="1:5" x14ac:dyDescent="0.2">
      <c r="A1267" s="22">
        <v>44037</v>
      </c>
      <c r="B1267">
        <v>44037</v>
      </c>
      <c r="C1267" t="s">
        <v>753</v>
      </c>
      <c r="D1267" s="24">
        <f>VLOOKUP(Pag_Inicio_Corr_mas_casos[[#This Row],[Corregimiento]],Hoja3!$A$2:$D$676,4,0)</f>
        <v>80812</v>
      </c>
      <c r="E1267">
        <v>15</v>
      </c>
    </row>
    <row r="1268" spans="1:5" x14ac:dyDescent="0.2">
      <c r="A1268" s="22">
        <v>44037</v>
      </c>
      <c r="B1268">
        <v>44037</v>
      </c>
      <c r="C1268" t="s">
        <v>745</v>
      </c>
      <c r="D1268" s="24">
        <f>VLOOKUP(Pag_Inicio_Corr_mas_casos[[#This Row],[Corregimiento]],Hoja3!$A$2:$D$676,4,0)</f>
        <v>80816</v>
      </c>
      <c r="E1268">
        <v>24</v>
      </c>
    </row>
    <row r="1269" spans="1:5" x14ac:dyDescent="0.2">
      <c r="A1269" s="22">
        <v>44037</v>
      </c>
      <c r="B1269">
        <v>44037</v>
      </c>
      <c r="C1269" t="s">
        <v>767</v>
      </c>
      <c r="D1269" s="24">
        <f>VLOOKUP(Pag_Inicio_Corr_mas_casos[[#This Row],[Corregimiento]],Hoja3!$A$2:$D$676,4,0)</f>
        <v>80820</v>
      </c>
      <c r="E1269">
        <v>17</v>
      </c>
    </row>
    <row r="1270" spans="1:5" x14ac:dyDescent="0.2">
      <c r="A1270" s="22">
        <v>44037</v>
      </c>
      <c r="B1270">
        <v>44037</v>
      </c>
      <c r="C1270" t="s">
        <v>746</v>
      </c>
      <c r="D1270" s="24">
        <f>VLOOKUP(Pag_Inicio_Corr_mas_casos[[#This Row],[Corregimiento]],Hoja3!$A$2:$D$676,4,0)</f>
        <v>80817</v>
      </c>
      <c r="E1270">
        <v>24</v>
      </c>
    </row>
    <row r="1271" spans="1:5" x14ac:dyDescent="0.2">
      <c r="A1271" s="22">
        <v>44037</v>
      </c>
      <c r="B1271">
        <v>44037</v>
      </c>
      <c r="C1271" t="s">
        <v>841</v>
      </c>
      <c r="D1271" s="24">
        <f>VLOOKUP(Pag_Inicio_Corr_mas_casos[[#This Row],[Corregimiento]],Hoja3!$A$2:$D$676,4,0)</f>
        <v>20606</v>
      </c>
      <c r="E1271">
        <v>16</v>
      </c>
    </row>
    <row r="1272" spans="1:5" x14ac:dyDescent="0.2">
      <c r="A1272" s="22">
        <v>44037</v>
      </c>
      <c r="B1272">
        <v>44037</v>
      </c>
      <c r="C1272" t="s">
        <v>763</v>
      </c>
      <c r="D1272" s="24">
        <f>VLOOKUP(Pag_Inicio_Corr_mas_casos[[#This Row],[Corregimiento]],Hoja3!$A$2:$D$676,4,0)</f>
        <v>80813</v>
      </c>
      <c r="E1272">
        <v>19</v>
      </c>
    </row>
    <row r="1273" spans="1:5" x14ac:dyDescent="0.2">
      <c r="A1273" s="22">
        <v>44037</v>
      </c>
      <c r="B1273">
        <v>44037</v>
      </c>
      <c r="C1273" t="s">
        <v>779</v>
      </c>
      <c r="D1273" s="24">
        <f>VLOOKUP(Pag_Inicio_Corr_mas_casos[[#This Row],[Corregimiento]],Hoja3!$A$2:$D$676,4,0)</f>
        <v>40201</v>
      </c>
      <c r="E1273">
        <v>15</v>
      </c>
    </row>
    <row r="1274" spans="1:5" x14ac:dyDescent="0.2">
      <c r="A1274" s="22">
        <v>44037</v>
      </c>
      <c r="B1274">
        <v>44037</v>
      </c>
      <c r="C1274" t="s">
        <v>783</v>
      </c>
      <c r="D1274" s="24">
        <f>VLOOKUP(Pag_Inicio_Corr_mas_casos[[#This Row],[Corregimiento]],Hoja3!$A$2:$D$676,4,0)</f>
        <v>81009</v>
      </c>
      <c r="E1274">
        <v>11</v>
      </c>
    </row>
    <row r="1275" spans="1:5" x14ac:dyDescent="0.2">
      <c r="A1275" s="22">
        <v>44037</v>
      </c>
      <c r="B1275">
        <v>44037</v>
      </c>
      <c r="C1275" t="s">
        <v>778</v>
      </c>
      <c r="D1275" s="24">
        <f>VLOOKUP(Pag_Inicio_Corr_mas_casos[[#This Row],[Corregimiento]],Hoja3!$A$2:$D$676,4,0)</f>
        <v>80809</v>
      </c>
      <c r="E1275">
        <v>22</v>
      </c>
    </row>
    <row r="1276" spans="1:5" x14ac:dyDescent="0.2">
      <c r="A1276" s="22">
        <v>44037</v>
      </c>
      <c r="B1276">
        <v>44037</v>
      </c>
      <c r="C1276" t="s">
        <v>775</v>
      </c>
      <c r="D1276" s="24">
        <f>VLOOKUP(Pag_Inicio_Corr_mas_casos[[#This Row],[Corregimiento]],Hoja3!$A$2:$D$676,4,0)</f>
        <v>80803</v>
      </c>
      <c r="E1276">
        <v>11</v>
      </c>
    </row>
    <row r="1277" spans="1:5" x14ac:dyDescent="0.2">
      <c r="A1277" s="22">
        <v>44037</v>
      </c>
      <c r="B1277">
        <v>44037</v>
      </c>
      <c r="C1277" t="s">
        <v>750</v>
      </c>
      <c r="D1277" s="24">
        <f>VLOOKUP(Pag_Inicio_Corr_mas_casos[[#This Row],[Corregimiento]],Hoja3!$A$2:$D$676,4,0)</f>
        <v>80819</v>
      </c>
      <c r="E1277">
        <v>27</v>
      </c>
    </row>
    <row r="1278" spans="1:5" x14ac:dyDescent="0.2">
      <c r="A1278" s="22">
        <v>44037</v>
      </c>
      <c r="B1278">
        <v>44037</v>
      </c>
      <c r="C1278" t="s">
        <v>739</v>
      </c>
      <c r="D1278" s="24">
        <f>VLOOKUP(Pag_Inicio_Corr_mas_casos[[#This Row],[Corregimiento]],Hoja3!$A$2:$D$676,4,0)</f>
        <v>130106</v>
      </c>
      <c r="E1278">
        <v>18</v>
      </c>
    </row>
    <row r="1279" spans="1:5" x14ac:dyDescent="0.2">
      <c r="A1279" s="22">
        <v>44037</v>
      </c>
      <c r="B1279">
        <v>44037</v>
      </c>
      <c r="C1279" t="s">
        <v>842</v>
      </c>
      <c r="D1279" s="24">
        <f>VLOOKUP(Pag_Inicio_Corr_mas_casos[[#This Row],[Corregimiento]],Hoja3!$A$2:$D$676,4,0)</f>
        <v>41401</v>
      </c>
      <c r="E1279">
        <v>16</v>
      </c>
    </row>
    <row r="1280" spans="1:5" x14ac:dyDescent="0.2">
      <c r="A1280" s="22">
        <v>44038</v>
      </c>
      <c r="B1280">
        <v>44038</v>
      </c>
      <c r="C1280" t="s">
        <v>742</v>
      </c>
      <c r="D1280" s="24">
        <f>VLOOKUP(Pag_Inicio_Corr_mas_casos[[#This Row],[Corregimiento]],Hoja3!$A$2:$D$676,4,0)</f>
        <v>80821</v>
      </c>
      <c r="E1280">
        <v>41</v>
      </c>
    </row>
    <row r="1281" spans="1:5" x14ac:dyDescent="0.2">
      <c r="A1281" s="22">
        <v>44038</v>
      </c>
      <c r="B1281">
        <v>44038</v>
      </c>
      <c r="C1281" t="s">
        <v>836</v>
      </c>
      <c r="D1281" s="24">
        <f>VLOOKUP(Pag_Inicio_Corr_mas_casos[[#This Row],[Corregimiento]],Hoja3!$A$2:$D$676,4,0)</f>
        <v>100102</v>
      </c>
      <c r="E1281">
        <v>43</v>
      </c>
    </row>
    <row r="1282" spans="1:5" x14ac:dyDescent="0.2">
      <c r="A1282" s="22">
        <v>44038</v>
      </c>
      <c r="B1282">
        <v>44038</v>
      </c>
      <c r="C1282" t="s">
        <v>747</v>
      </c>
      <c r="D1282" s="24">
        <f>VLOOKUP(Pag_Inicio_Corr_mas_casos[[#This Row],[Corregimiento]],Hoja3!$A$2:$D$676,4,0)</f>
        <v>80822</v>
      </c>
      <c r="E1282">
        <v>30</v>
      </c>
    </row>
    <row r="1283" spans="1:5" x14ac:dyDescent="0.2">
      <c r="A1283" s="22">
        <v>44038</v>
      </c>
      <c r="B1283">
        <v>44038</v>
      </c>
      <c r="C1283" t="s">
        <v>749</v>
      </c>
      <c r="D1283" s="24">
        <f>VLOOKUP(Pag_Inicio_Corr_mas_casos[[#This Row],[Corregimiento]],Hoja3!$A$2:$D$676,4,0)</f>
        <v>81001</v>
      </c>
      <c r="E1283">
        <v>21</v>
      </c>
    </row>
    <row r="1284" spans="1:5" x14ac:dyDescent="0.2">
      <c r="A1284" s="22">
        <v>44038</v>
      </c>
      <c r="B1284">
        <v>44038</v>
      </c>
      <c r="C1284" t="s">
        <v>752</v>
      </c>
      <c r="D1284" s="24">
        <f>VLOOKUP(Pag_Inicio_Corr_mas_casos[[#This Row],[Corregimiento]],Hoja3!$A$2:$D$676,4,0)</f>
        <v>81006</v>
      </c>
      <c r="E1284">
        <v>11</v>
      </c>
    </row>
    <row r="1285" spans="1:5" x14ac:dyDescent="0.2">
      <c r="A1285" s="22">
        <v>44038</v>
      </c>
      <c r="B1285">
        <v>44038</v>
      </c>
      <c r="C1285" t="s">
        <v>737</v>
      </c>
      <c r="D1285" s="24">
        <f>VLOOKUP(Pag_Inicio_Corr_mas_casos[[#This Row],[Corregimiento]],Hoja3!$A$2:$D$676,4,0)</f>
        <v>130101</v>
      </c>
      <c r="E1285">
        <v>50</v>
      </c>
    </row>
    <row r="1286" spans="1:5" x14ac:dyDescent="0.2">
      <c r="A1286" s="22">
        <v>44038</v>
      </c>
      <c r="B1286">
        <v>44038</v>
      </c>
      <c r="C1286" t="s">
        <v>785</v>
      </c>
      <c r="D1286" s="24">
        <f>VLOOKUP(Pag_Inicio_Corr_mas_casos[[#This Row],[Corregimiento]],Hoja3!$A$2:$D$676,4,0)</f>
        <v>130701</v>
      </c>
      <c r="E1286">
        <v>13</v>
      </c>
    </row>
    <row r="1287" spans="1:5" x14ac:dyDescent="0.2">
      <c r="A1287" s="22">
        <v>44038</v>
      </c>
      <c r="B1287">
        <v>44038</v>
      </c>
      <c r="C1287" t="s">
        <v>754</v>
      </c>
      <c r="D1287" s="24">
        <f>VLOOKUP(Pag_Inicio_Corr_mas_casos[[#This Row],[Corregimiento]],Hoja3!$A$2:$D$676,4,0)</f>
        <v>130702</v>
      </c>
      <c r="E1287">
        <v>23</v>
      </c>
    </row>
    <row r="1288" spans="1:5" x14ac:dyDescent="0.2">
      <c r="A1288" s="22">
        <v>44038</v>
      </c>
      <c r="B1288">
        <v>44038</v>
      </c>
      <c r="C1288" t="s">
        <v>743</v>
      </c>
      <c r="D1288" s="24">
        <f>VLOOKUP(Pag_Inicio_Corr_mas_casos[[#This Row],[Corregimiento]],Hoja3!$A$2:$D$676,4,0)</f>
        <v>81007</v>
      </c>
      <c r="E1288">
        <v>26</v>
      </c>
    </row>
    <row r="1289" spans="1:5" x14ac:dyDescent="0.2">
      <c r="A1289" s="22">
        <v>44038</v>
      </c>
      <c r="B1289">
        <v>44038</v>
      </c>
      <c r="C1289" t="s">
        <v>738</v>
      </c>
      <c r="D1289" s="24">
        <f>VLOOKUP(Pag_Inicio_Corr_mas_casos[[#This Row],[Corregimiento]],Hoja3!$A$2:$D$676,4,0)</f>
        <v>81002</v>
      </c>
      <c r="E1289">
        <v>36</v>
      </c>
    </row>
    <row r="1290" spans="1:5" x14ac:dyDescent="0.2">
      <c r="A1290" s="22">
        <v>44038</v>
      </c>
      <c r="B1290">
        <v>44038</v>
      </c>
      <c r="C1290" t="s">
        <v>756</v>
      </c>
      <c r="D1290" s="24">
        <f>VLOOKUP(Pag_Inicio_Corr_mas_casos[[#This Row],[Corregimiento]],Hoja3!$A$2:$D$676,4,0)</f>
        <v>80806</v>
      </c>
      <c r="E1290">
        <v>26</v>
      </c>
    </row>
    <row r="1291" spans="1:5" x14ac:dyDescent="0.2">
      <c r="A1291" s="22">
        <v>44038</v>
      </c>
      <c r="B1291">
        <v>44038</v>
      </c>
      <c r="C1291" t="s">
        <v>807</v>
      </c>
      <c r="D1291" s="24">
        <f>VLOOKUP(Pag_Inicio_Corr_mas_casos[[#This Row],[Corregimiento]],Hoja3!$A$2:$D$676,4,0)</f>
        <v>40503</v>
      </c>
      <c r="E1291">
        <v>15</v>
      </c>
    </row>
    <row r="1292" spans="1:5" x14ac:dyDescent="0.2">
      <c r="A1292" s="22">
        <v>44038</v>
      </c>
      <c r="B1292">
        <v>44038</v>
      </c>
      <c r="C1292" t="s">
        <v>751</v>
      </c>
      <c r="D1292" s="24">
        <f>VLOOKUP(Pag_Inicio_Corr_mas_casos[[#This Row],[Corregimiento]],Hoja3!$A$2:$D$676,4,0)</f>
        <v>130107</v>
      </c>
      <c r="E1292">
        <v>26</v>
      </c>
    </row>
    <row r="1293" spans="1:5" x14ac:dyDescent="0.2">
      <c r="A1293" s="22">
        <v>44038</v>
      </c>
      <c r="B1293">
        <v>44038</v>
      </c>
      <c r="C1293" t="s">
        <v>768</v>
      </c>
      <c r="D1293" s="24">
        <f>VLOOKUP(Pag_Inicio_Corr_mas_casos[[#This Row],[Corregimiento]],Hoja3!$A$2:$D$676,4,0)</f>
        <v>80815</v>
      </c>
      <c r="E1293">
        <v>34</v>
      </c>
    </row>
    <row r="1294" spans="1:5" x14ac:dyDescent="0.2">
      <c r="A1294" s="22">
        <v>44038</v>
      </c>
      <c r="B1294">
        <v>44038</v>
      </c>
      <c r="C1294" t="s">
        <v>784</v>
      </c>
      <c r="D1294" s="24">
        <f>VLOOKUP(Pag_Inicio_Corr_mas_casos[[#This Row],[Corregimiento]],Hoja3!$A$2:$D$676,4,0)</f>
        <v>30104</v>
      </c>
      <c r="E1294">
        <v>35</v>
      </c>
    </row>
    <row r="1295" spans="1:5" x14ac:dyDescent="0.2">
      <c r="A1295" s="22">
        <v>44038</v>
      </c>
      <c r="B1295">
        <v>44038</v>
      </c>
      <c r="C1295" t="s">
        <v>765</v>
      </c>
      <c r="D1295" s="24">
        <f>VLOOKUP(Pag_Inicio_Corr_mas_casos[[#This Row],[Corregimiento]],Hoja3!$A$2:$D$676,4,0)</f>
        <v>80501</v>
      </c>
      <c r="E1295">
        <v>22</v>
      </c>
    </row>
    <row r="1296" spans="1:5" x14ac:dyDescent="0.2">
      <c r="A1296" s="22">
        <v>44038</v>
      </c>
      <c r="B1296">
        <v>44038</v>
      </c>
      <c r="C1296" t="s">
        <v>759</v>
      </c>
      <c r="D1296" s="24">
        <f>VLOOKUP(Pag_Inicio_Corr_mas_casos[[#This Row],[Corregimiento]],Hoja3!$A$2:$D$676,4,0)</f>
        <v>30107</v>
      </c>
      <c r="E1296">
        <v>26</v>
      </c>
    </row>
    <row r="1297" spans="1:5" x14ac:dyDescent="0.2">
      <c r="A1297" s="22">
        <v>44038</v>
      </c>
      <c r="B1297">
        <v>44038</v>
      </c>
      <c r="C1297" t="s">
        <v>813</v>
      </c>
      <c r="D1297" s="24">
        <f>VLOOKUP(Pag_Inicio_Corr_mas_casos[[#This Row],[Corregimiento]],Hoja3!$A$2:$D$676,4,0)</f>
        <v>30115</v>
      </c>
      <c r="E1297">
        <v>21</v>
      </c>
    </row>
    <row r="1298" spans="1:5" x14ac:dyDescent="0.2">
      <c r="A1298" s="22">
        <v>44038</v>
      </c>
      <c r="B1298">
        <v>44038</v>
      </c>
      <c r="C1298" t="s">
        <v>755</v>
      </c>
      <c r="D1298" s="24">
        <f>VLOOKUP(Pag_Inicio_Corr_mas_casos[[#This Row],[Corregimiento]],Hoja3!$A$2:$D$676,4,0)</f>
        <v>40601</v>
      </c>
      <c r="E1298">
        <v>50</v>
      </c>
    </row>
    <row r="1299" spans="1:5" x14ac:dyDescent="0.2">
      <c r="A1299" s="22">
        <v>44038</v>
      </c>
      <c r="B1299">
        <v>44038</v>
      </c>
      <c r="C1299" t="s">
        <v>821</v>
      </c>
      <c r="D1299" s="24">
        <f>VLOOKUP(Pag_Inicio_Corr_mas_casos[[#This Row],[Corregimiento]],Hoja3!$A$2:$D$676,4,0)</f>
        <v>40701</v>
      </c>
      <c r="E1299">
        <v>15</v>
      </c>
    </row>
    <row r="1300" spans="1:5" x14ac:dyDescent="0.2">
      <c r="A1300" s="22">
        <v>44038</v>
      </c>
      <c r="B1300">
        <v>44038</v>
      </c>
      <c r="C1300" t="s">
        <v>773</v>
      </c>
      <c r="D1300" s="24">
        <f>VLOOKUP(Pag_Inicio_Corr_mas_casos[[#This Row],[Corregimiento]],Hoja3!$A$2:$D$676,4,0)</f>
        <v>80826</v>
      </c>
      <c r="E1300">
        <v>28</v>
      </c>
    </row>
    <row r="1301" spans="1:5" x14ac:dyDescent="0.2">
      <c r="A1301" s="22">
        <v>44038</v>
      </c>
      <c r="B1301">
        <v>44038</v>
      </c>
      <c r="C1301" t="s">
        <v>740</v>
      </c>
      <c r="D1301" s="24">
        <f>VLOOKUP(Pag_Inicio_Corr_mas_casos[[#This Row],[Corregimiento]],Hoja3!$A$2:$D$676,4,0)</f>
        <v>80802</v>
      </c>
      <c r="E1301">
        <v>11</v>
      </c>
    </row>
    <row r="1302" spans="1:5" x14ac:dyDescent="0.2">
      <c r="A1302" s="22">
        <v>44038</v>
      </c>
      <c r="B1302">
        <v>44038</v>
      </c>
      <c r="C1302" t="s">
        <v>748</v>
      </c>
      <c r="D1302" s="24">
        <f>VLOOKUP(Pag_Inicio_Corr_mas_casos[[#This Row],[Corregimiento]],Hoja3!$A$2:$D$676,4,0)</f>
        <v>80823</v>
      </c>
      <c r="E1302">
        <v>26</v>
      </c>
    </row>
    <row r="1303" spans="1:5" x14ac:dyDescent="0.2">
      <c r="A1303" s="22">
        <v>44038</v>
      </c>
      <c r="B1303">
        <v>44038</v>
      </c>
      <c r="C1303" t="s">
        <v>772</v>
      </c>
      <c r="D1303" s="24">
        <f>VLOOKUP(Pag_Inicio_Corr_mas_casos[[#This Row],[Corregimiento]],Hoja3!$A$2:$D$676,4,0)</f>
        <v>130708</v>
      </c>
      <c r="E1303">
        <v>25</v>
      </c>
    </row>
    <row r="1304" spans="1:5" x14ac:dyDescent="0.2">
      <c r="A1304" s="22">
        <v>44038</v>
      </c>
      <c r="B1304">
        <v>44038</v>
      </c>
      <c r="C1304" t="s">
        <v>729</v>
      </c>
      <c r="D1304" s="24">
        <f>VLOOKUP(Pag_Inicio_Corr_mas_casos[[#This Row],[Corregimiento]],Hoja3!$A$2:$D$676,4,0)</f>
        <v>130709</v>
      </c>
      <c r="E1304">
        <v>15</v>
      </c>
    </row>
    <row r="1305" spans="1:5" x14ac:dyDescent="0.2">
      <c r="A1305" s="22">
        <v>44038</v>
      </c>
      <c r="B1305">
        <v>44038</v>
      </c>
      <c r="C1305" t="s">
        <v>782</v>
      </c>
      <c r="D1305" s="24">
        <f>VLOOKUP(Pag_Inicio_Corr_mas_casos[[#This Row],[Corregimiento]],Hoja3!$A$2:$D$676,4,0)</f>
        <v>81003</v>
      </c>
      <c r="E1305">
        <v>11</v>
      </c>
    </row>
    <row r="1306" spans="1:5" x14ac:dyDescent="0.2">
      <c r="A1306" s="22">
        <v>44038</v>
      </c>
      <c r="B1306">
        <v>44038</v>
      </c>
      <c r="C1306" t="s">
        <v>741</v>
      </c>
      <c r="D1306" s="24">
        <f>VLOOKUP(Pag_Inicio_Corr_mas_casos[[#This Row],[Corregimiento]],Hoja3!$A$2:$D$676,4,0)</f>
        <v>130102</v>
      </c>
      <c r="E1306">
        <v>15</v>
      </c>
    </row>
    <row r="1307" spans="1:5" x14ac:dyDescent="0.2">
      <c r="A1307" s="22">
        <v>44038</v>
      </c>
      <c r="B1307">
        <v>44038</v>
      </c>
      <c r="C1307" t="s">
        <v>753</v>
      </c>
      <c r="D1307" s="24">
        <f>VLOOKUP(Pag_Inicio_Corr_mas_casos[[#This Row],[Corregimiento]],Hoja3!$A$2:$D$676,4,0)</f>
        <v>80812</v>
      </c>
      <c r="E1307">
        <v>27</v>
      </c>
    </row>
    <row r="1308" spans="1:5" x14ac:dyDescent="0.2">
      <c r="A1308" s="22">
        <v>44038</v>
      </c>
      <c r="B1308">
        <v>44038</v>
      </c>
      <c r="C1308" t="s">
        <v>745</v>
      </c>
      <c r="D1308" s="24">
        <f>VLOOKUP(Pag_Inicio_Corr_mas_casos[[#This Row],[Corregimiento]],Hoja3!$A$2:$D$676,4,0)</f>
        <v>80816</v>
      </c>
      <c r="E1308">
        <v>29</v>
      </c>
    </row>
    <row r="1309" spans="1:5" x14ac:dyDescent="0.2">
      <c r="A1309" s="22">
        <v>44038</v>
      </c>
      <c r="B1309">
        <v>44038</v>
      </c>
      <c r="C1309" t="s">
        <v>767</v>
      </c>
      <c r="D1309" s="24">
        <f>VLOOKUP(Pag_Inicio_Corr_mas_casos[[#This Row],[Corregimiento]],Hoja3!$A$2:$D$676,4,0)</f>
        <v>80820</v>
      </c>
      <c r="E1309">
        <v>23</v>
      </c>
    </row>
    <row r="1310" spans="1:5" x14ac:dyDescent="0.2">
      <c r="A1310" s="22">
        <v>44038</v>
      </c>
      <c r="B1310">
        <v>44038</v>
      </c>
      <c r="C1310" t="s">
        <v>744</v>
      </c>
      <c r="D1310" s="24">
        <f>VLOOKUP(Pag_Inicio_Corr_mas_casos[[#This Row],[Corregimiento]],Hoja3!$A$2:$D$676,4,0)</f>
        <v>81008</v>
      </c>
      <c r="E1310">
        <v>32</v>
      </c>
    </row>
    <row r="1311" spans="1:5" x14ac:dyDescent="0.2">
      <c r="A1311" s="22">
        <v>44038</v>
      </c>
      <c r="B1311">
        <v>44038</v>
      </c>
      <c r="C1311" t="s">
        <v>746</v>
      </c>
      <c r="D1311" s="24">
        <f>VLOOKUP(Pag_Inicio_Corr_mas_casos[[#This Row],[Corregimiento]],Hoja3!$A$2:$D$676,4,0)</f>
        <v>80817</v>
      </c>
      <c r="E1311">
        <v>26</v>
      </c>
    </row>
    <row r="1312" spans="1:5" x14ac:dyDescent="0.2">
      <c r="A1312" s="22">
        <v>44038</v>
      </c>
      <c r="B1312">
        <v>44038</v>
      </c>
      <c r="C1312" t="s">
        <v>763</v>
      </c>
      <c r="D1312" s="24">
        <f>VLOOKUP(Pag_Inicio_Corr_mas_casos[[#This Row],[Corregimiento]],Hoja3!$A$2:$D$676,4,0)</f>
        <v>80813</v>
      </c>
      <c r="E1312">
        <v>35</v>
      </c>
    </row>
    <row r="1313" spans="1:5" x14ac:dyDescent="0.2">
      <c r="A1313" s="22">
        <v>44038</v>
      </c>
      <c r="B1313">
        <v>44038</v>
      </c>
      <c r="C1313" t="s">
        <v>781</v>
      </c>
      <c r="D1313" s="24">
        <f>VLOOKUP(Pag_Inicio_Corr_mas_casos[[#This Row],[Corregimiento]],Hoja3!$A$2:$D$676,4,0)</f>
        <v>130717</v>
      </c>
      <c r="E1313">
        <v>14</v>
      </c>
    </row>
    <row r="1314" spans="1:5" x14ac:dyDescent="0.2">
      <c r="A1314" s="22">
        <v>44038</v>
      </c>
      <c r="B1314">
        <v>44038</v>
      </c>
      <c r="C1314" t="s">
        <v>827</v>
      </c>
      <c r="D1314" s="24">
        <f>VLOOKUP(Pag_Inicio_Corr_mas_casos[[#This Row],[Corregimiento]],Hoja3!$A$2:$D$676,4,0)</f>
        <v>30110</v>
      </c>
      <c r="E1314">
        <v>11</v>
      </c>
    </row>
    <row r="1315" spans="1:5" x14ac:dyDescent="0.2">
      <c r="A1315" s="22">
        <v>44038</v>
      </c>
      <c r="B1315">
        <v>44038</v>
      </c>
      <c r="C1315" t="s">
        <v>791</v>
      </c>
      <c r="D1315" s="24">
        <f>VLOOKUP(Pag_Inicio_Corr_mas_casos[[#This Row],[Corregimiento]],Hoja3!$A$2:$D$676,4,0)</f>
        <v>30111</v>
      </c>
      <c r="E1315">
        <v>29</v>
      </c>
    </row>
    <row r="1316" spans="1:5" x14ac:dyDescent="0.2">
      <c r="A1316" s="22">
        <v>44038</v>
      </c>
      <c r="B1316">
        <v>44038</v>
      </c>
      <c r="C1316" t="s">
        <v>778</v>
      </c>
      <c r="D1316" s="24">
        <f>VLOOKUP(Pag_Inicio_Corr_mas_casos[[#This Row],[Corregimiento]],Hoja3!$A$2:$D$676,4,0)</f>
        <v>80809</v>
      </c>
      <c r="E1316">
        <v>27</v>
      </c>
    </row>
    <row r="1317" spans="1:5" x14ac:dyDescent="0.2">
      <c r="A1317" s="22">
        <v>44038</v>
      </c>
      <c r="B1317">
        <v>44038</v>
      </c>
      <c r="C1317" t="s">
        <v>760</v>
      </c>
      <c r="D1317" s="24">
        <f>VLOOKUP(Pag_Inicio_Corr_mas_casos[[#This Row],[Corregimiento]],Hoja3!$A$2:$D$676,4,0)</f>
        <v>30113</v>
      </c>
      <c r="E1317">
        <v>13</v>
      </c>
    </row>
    <row r="1318" spans="1:5" x14ac:dyDescent="0.2">
      <c r="A1318" s="22">
        <v>44038</v>
      </c>
      <c r="B1318">
        <v>44038</v>
      </c>
      <c r="C1318" t="s">
        <v>750</v>
      </c>
      <c r="D1318" s="24">
        <f>VLOOKUP(Pag_Inicio_Corr_mas_casos[[#This Row],[Corregimiento]],Hoja3!$A$2:$D$676,4,0)</f>
        <v>80819</v>
      </c>
      <c r="E1318">
        <v>48</v>
      </c>
    </row>
    <row r="1319" spans="1:5" x14ac:dyDescent="0.2">
      <c r="A1319" s="22">
        <v>44038</v>
      </c>
      <c r="B1319">
        <v>44038</v>
      </c>
      <c r="C1319" t="s">
        <v>739</v>
      </c>
      <c r="D1319" s="24">
        <f>VLOOKUP(Pag_Inicio_Corr_mas_casos[[#This Row],[Corregimiento]],Hoja3!$A$2:$D$676,4,0)</f>
        <v>130106</v>
      </c>
      <c r="E1319">
        <v>51</v>
      </c>
    </row>
    <row r="1320" spans="1:5" x14ac:dyDescent="0.2">
      <c r="A1320" s="22">
        <v>44039</v>
      </c>
      <c r="B1320">
        <v>44039</v>
      </c>
      <c r="C1320" t="s">
        <v>742</v>
      </c>
      <c r="D1320" s="24">
        <f>VLOOKUP(Pag_Inicio_Corr_mas_casos[[#This Row],[Corregimiento]],Hoja3!$A$2:$D$676,4,0)</f>
        <v>80821</v>
      </c>
      <c r="E1320">
        <v>23</v>
      </c>
    </row>
    <row r="1321" spans="1:5" x14ac:dyDescent="0.2">
      <c r="A1321" s="22">
        <v>44039</v>
      </c>
      <c r="B1321">
        <v>44039</v>
      </c>
      <c r="C1321" t="s">
        <v>747</v>
      </c>
      <c r="D1321" s="24">
        <f>VLOOKUP(Pag_Inicio_Corr_mas_casos[[#This Row],[Corregimiento]],Hoja3!$A$2:$D$676,4,0)</f>
        <v>80822</v>
      </c>
      <c r="E1321">
        <v>12</v>
      </c>
    </row>
    <row r="1322" spans="1:5" x14ac:dyDescent="0.2">
      <c r="A1322" s="22">
        <v>44039</v>
      </c>
      <c r="B1322">
        <v>44039</v>
      </c>
      <c r="C1322" t="s">
        <v>749</v>
      </c>
      <c r="D1322" s="24">
        <f>VLOOKUP(Pag_Inicio_Corr_mas_casos[[#This Row],[Corregimiento]],Hoja3!$A$2:$D$676,4,0)</f>
        <v>81001</v>
      </c>
      <c r="E1322">
        <v>13</v>
      </c>
    </row>
    <row r="1323" spans="1:5" x14ac:dyDescent="0.2">
      <c r="A1323" s="22">
        <v>44039</v>
      </c>
      <c r="B1323">
        <v>44039</v>
      </c>
      <c r="C1323" t="s">
        <v>752</v>
      </c>
      <c r="D1323" s="24">
        <f>VLOOKUP(Pag_Inicio_Corr_mas_casos[[#This Row],[Corregimiento]],Hoja3!$A$2:$D$676,4,0)</f>
        <v>81006</v>
      </c>
      <c r="E1323">
        <v>14</v>
      </c>
    </row>
    <row r="1324" spans="1:5" x14ac:dyDescent="0.2">
      <c r="A1324" s="22">
        <v>44039</v>
      </c>
      <c r="B1324">
        <v>44039</v>
      </c>
      <c r="C1324" t="s">
        <v>737</v>
      </c>
      <c r="D1324" s="24">
        <f>VLOOKUP(Pag_Inicio_Corr_mas_casos[[#This Row],[Corregimiento]],Hoja3!$A$2:$D$676,4,0)</f>
        <v>130101</v>
      </c>
      <c r="E1324">
        <v>42</v>
      </c>
    </row>
    <row r="1325" spans="1:5" x14ac:dyDescent="0.2">
      <c r="A1325" s="22">
        <v>44039</v>
      </c>
      <c r="B1325">
        <v>44039</v>
      </c>
      <c r="C1325" t="s">
        <v>785</v>
      </c>
      <c r="D1325" s="24">
        <f>VLOOKUP(Pag_Inicio_Corr_mas_casos[[#This Row],[Corregimiento]],Hoja3!$A$2:$D$676,4,0)</f>
        <v>130701</v>
      </c>
      <c r="E1325">
        <v>11</v>
      </c>
    </row>
    <row r="1326" spans="1:5" x14ac:dyDescent="0.2">
      <c r="A1326" s="22">
        <v>44039</v>
      </c>
      <c r="B1326">
        <v>44039</v>
      </c>
      <c r="C1326" t="s">
        <v>754</v>
      </c>
      <c r="D1326" s="24">
        <f>VLOOKUP(Pag_Inicio_Corr_mas_casos[[#This Row],[Corregimiento]],Hoja3!$A$2:$D$676,4,0)</f>
        <v>130702</v>
      </c>
      <c r="E1326">
        <v>24</v>
      </c>
    </row>
    <row r="1327" spans="1:5" x14ac:dyDescent="0.2">
      <c r="A1327" s="22">
        <v>44039</v>
      </c>
      <c r="B1327">
        <v>44039</v>
      </c>
      <c r="C1327" t="s">
        <v>743</v>
      </c>
      <c r="D1327" s="24">
        <f>VLOOKUP(Pag_Inicio_Corr_mas_casos[[#This Row],[Corregimiento]],Hoja3!$A$2:$D$676,4,0)</f>
        <v>81007</v>
      </c>
      <c r="E1327">
        <v>34</v>
      </c>
    </row>
    <row r="1328" spans="1:5" x14ac:dyDescent="0.2">
      <c r="A1328" s="22">
        <v>44039</v>
      </c>
      <c r="B1328">
        <v>44039</v>
      </c>
      <c r="C1328" t="s">
        <v>738</v>
      </c>
      <c r="D1328" s="24">
        <f>VLOOKUP(Pag_Inicio_Corr_mas_casos[[#This Row],[Corregimiento]],Hoja3!$A$2:$D$676,4,0)</f>
        <v>81002</v>
      </c>
      <c r="E1328">
        <v>50</v>
      </c>
    </row>
    <row r="1329" spans="1:5" x14ac:dyDescent="0.2">
      <c r="A1329" s="22">
        <v>44039</v>
      </c>
      <c r="B1329">
        <v>44039</v>
      </c>
      <c r="C1329" t="s">
        <v>820</v>
      </c>
      <c r="D1329" s="24">
        <f>VLOOKUP(Pag_Inicio_Corr_mas_casos[[#This Row],[Corregimiento]],Hoja3!$A$2:$D$676,4,0)</f>
        <v>30103</v>
      </c>
      <c r="E1329">
        <v>13</v>
      </c>
    </row>
    <row r="1330" spans="1:5" x14ac:dyDescent="0.2">
      <c r="A1330" s="22">
        <v>44039</v>
      </c>
      <c r="B1330">
        <v>44039</v>
      </c>
      <c r="C1330" t="s">
        <v>751</v>
      </c>
      <c r="D1330" s="24">
        <f>VLOOKUP(Pag_Inicio_Corr_mas_casos[[#This Row],[Corregimiento]],Hoja3!$A$2:$D$676,4,0)</f>
        <v>130107</v>
      </c>
      <c r="E1330">
        <v>18</v>
      </c>
    </row>
    <row r="1331" spans="1:5" x14ac:dyDescent="0.2">
      <c r="A1331" s="22">
        <v>44039</v>
      </c>
      <c r="B1331">
        <v>44039</v>
      </c>
      <c r="C1331" t="s">
        <v>768</v>
      </c>
      <c r="D1331" s="24">
        <f>VLOOKUP(Pag_Inicio_Corr_mas_casos[[#This Row],[Corregimiento]],Hoja3!$A$2:$D$676,4,0)</f>
        <v>80815</v>
      </c>
      <c r="E1331">
        <v>35</v>
      </c>
    </row>
    <row r="1332" spans="1:5" x14ac:dyDescent="0.2">
      <c r="A1332" s="22">
        <v>44039</v>
      </c>
      <c r="B1332">
        <v>44039</v>
      </c>
      <c r="C1332" t="s">
        <v>784</v>
      </c>
      <c r="D1332" s="24">
        <f>VLOOKUP(Pag_Inicio_Corr_mas_casos[[#This Row],[Corregimiento]],Hoja3!$A$2:$D$676,4,0)</f>
        <v>30104</v>
      </c>
      <c r="E1332">
        <v>14</v>
      </c>
    </row>
    <row r="1333" spans="1:5" x14ac:dyDescent="0.2">
      <c r="A1333" s="22">
        <v>44039</v>
      </c>
      <c r="B1333">
        <v>44039</v>
      </c>
      <c r="C1333" t="s">
        <v>757</v>
      </c>
      <c r="D1333" s="24">
        <f>VLOOKUP(Pag_Inicio_Corr_mas_casos[[#This Row],[Corregimiento]],Hoja3!$A$2:$D$676,4,0)</f>
        <v>130108</v>
      </c>
      <c r="E1333">
        <v>15</v>
      </c>
    </row>
    <row r="1334" spans="1:5" x14ac:dyDescent="0.2">
      <c r="A1334" s="22">
        <v>44039</v>
      </c>
      <c r="B1334">
        <v>44039</v>
      </c>
      <c r="C1334" t="s">
        <v>765</v>
      </c>
      <c r="D1334" s="24">
        <f>VLOOKUP(Pag_Inicio_Corr_mas_casos[[#This Row],[Corregimiento]],Hoja3!$A$2:$D$676,4,0)</f>
        <v>80501</v>
      </c>
      <c r="E1334">
        <v>25</v>
      </c>
    </row>
    <row r="1335" spans="1:5" x14ac:dyDescent="0.2">
      <c r="A1335" s="22">
        <v>44039</v>
      </c>
      <c r="B1335">
        <v>44039</v>
      </c>
      <c r="C1335" t="s">
        <v>759</v>
      </c>
      <c r="D1335" s="24">
        <f>VLOOKUP(Pag_Inicio_Corr_mas_casos[[#This Row],[Corregimiento]],Hoja3!$A$2:$D$676,4,0)</f>
        <v>30107</v>
      </c>
      <c r="E1335">
        <v>18</v>
      </c>
    </row>
    <row r="1336" spans="1:5" x14ac:dyDescent="0.2">
      <c r="A1336" s="22">
        <v>44039</v>
      </c>
      <c r="B1336">
        <v>44039</v>
      </c>
      <c r="C1336" t="s">
        <v>813</v>
      </c>
      <c r="D1336" s="24">
        <f>VLOOKUP(Pag_Inicio_Corr_mas_casos[[#This Row],[Corregimiento]],Hoja3!$A$2:$D$676,4,0)</f>
        <v>30115</v>
      </c>
      <c r="E1336">
        <v>14</v>
      </c>
    </row>
    <row r="1337" spans="1:5" x14ac:dyDescent="0.2">
      <c r="A1337" s="22">
        <v>44039</v>
      </c>
      <c r="B1337">
        <v>44039</v>
      </c>
      <c r="C1337" t="s">
        <v>773</v>
      </c>
      <c r="D1337" s="24">
        <f>VLOOKUP(Pag_Inicio_Corr_mas_casos[[#This Row],[Corregimiento]],Hoja3!$A$2:$D$676,4,0)</f>
        <v>80826</v>
      </c>
      <c r="E1337">
        <v>15</v>
      </c>
    </row>
    <row r="1338" spans="1:5" x14ac:dyDescent="0.2">
      <c r="A1338" s="22">
        <v>44039</v>
      </c>
      <c r="B1338">
        <v>44039</v>
      </c>
      <c r="C1338" t="s">
        <v>748</v>
      </c>
      <c r="D1338" s="24">
        <f>VLOOKUP(Pag_Inicio_Corr_mas_casos[[#This Row],[Corregimiento]],Hoja3!$A$2:$D$676,4,0)</f>
        <v>80823</v>
      </c>
      <c r="E1338">
        <v>20</v>
      </c>
    </row>
    <row r="1339" spans="1:5" x14ac:dyDescent="0.2">
      <c r="A1339" s="22">
        <v>44039</v>
      </c>
      <c r="B1339">
        <v>44039</v>
      </c>
      <c r="C1339" t="s">
        <v>772</v>
      </c>
      <c r="D1339" s="24">
        <f>VLOOKUP(Pag_Inicio_Corr_mas_casos[[#This Row],[Corregimiento]],Hoja3!$A$2:$D$676,4,0)</f>
        <v>130708</v>
      </c>
      <c r="E1339">
        <v>20</v>
      </c>
    </row>
    <row r="1340" spans="1:5" x14ac:dyDescent="0.2">
      <c r="A1340" s="22">
        <v>44039</v>
      </c>
      <c r="B1340">
        <v>44039</v>
      </c>
      <c r="C1340" t="s">
        <v>729</v>
      </c>
      <c r="D1340" s="24">
        <f>VLOOKUP(Pag_Inicio_Corr_mas_casos[[#This Row],[Corregimiento]],Hoja3!$A$2:$D$676,4,0)</f>
        <v>130709</v>
      </c>
      <c r="E1340">
        <v>13</v>
      </c>
    </row>
    <row r="1341" spans="1:5" x14ac:dyDescent="0.2">
      <c r="A1341" s="22">
        <v>44039</v>
      </c>
      <c r="B1341">
        <v>44039</v>
      </c>
      <c r="C1341" t="s">
        <v>782</v>
      </c>
      <c r="D1341" s="24">
        <f>VLOOKUP(Pag_Inicio_Corr_mas_casos[[#This Row],[Corregimiento]],Hoja3!$A$2:$D$676,4,0)</f>
        <v>81003</v>
      </c>
      <c r="E1341">
        <v>17</v>
      </c>
    </row>
    <row r="1342" spans="1:5" x14ac:dyDescent="0.2">
      <c r="A1342" s="22">
        <v>44039</v>
      </c>
      <c r="B1342">
        <v>44039</v>
      </c>
      <c r="C1342" t="s">
        <v>741</v>
      </c>
      <c r="D1342" s="24">
        <f>VLOOKUP(Pag_Inicio_Corr_mas_casos[[#This Row],[Corregimiento]],Hoja3!$A$2:$D$676,4,0)</f>
        <v>130102</v>
      </c>
      <c r="E1342">
        <v>20</v>
      </c>
    </row>
    <row r="1343" spans="1:5" x14ac:dyDescent="0.2">
      <c r="A1343" s="22">
        <v>44039</v>
      </c>
      <c r="B1343">
        <v>44039</v>
      </c>
      <c r="C1343" t="s">
        <v>753</v>
      </c>
      <c r="D1343" s="24">
        <f>VLOOKUP(Pag_Inicio_Corr_mas_casos[[#This Row],[Corregimiento]],Hoja3!$A$2:$D$676,4,0)</f>
        <v>80812</v>
      </c>
      <c r="E1343">
        <v>30</v>
      </c>
    </row>
    <row r="1344" spans="1:5" x14ac:dyDescent="0.2">
      <c r="A1344" s="22">
        <v>44039</v>
      </c>
      <c r="B1344">
        <v>44039</v>
      </c>
      <c r="C1344" t="s">
        <v>745</v>
      </c>
      <c r="D1344" s="24">
        <f>VLOOKUP(Pag_Inicio_Corr_mas_casos[[#This Row],[Corregimiento]],Hoja3!$A$2:$D$676,4,0)</f>
        <v>80816</v>
      </c>
      <c r="E1344">
        <v>16</v>
      </c>
    </row>
    <row r="1345" spans="1:5" x14ac:dyDescent="0.2">
      <c r="A1345" s="22">
        <v>44039</v>
      </c>
      <c r="B1345">
        <v>44039</v>
      </c>
      <c r="C1345" t="s">
        <v>767</v>
      </c>
      <c r="D1345" s="24">
        <f>VLOOKUP(Pag_Inicio_Corr_mas_casos[[#This Row],[Corregimiento]],Hoja3!$A$2:$D$676,4,0)</f>
        <v>80820</v>
      </c>
      <c r="E1345">
        <v>39</v>
      </c>
    </row>
    <row r="1346" spans="1:5" x14ac:dyDescent="0.2">
      <c r="A1346" s="22">
        <v>44039</v>
      </c>
      <c r="B1346">
        <v>44039</v>
      </c>
      <c r="C1346" t="s">
        <v>812</v>
      </c>
      <c r="D1346" s="24">
        <f>VLOOKUP(Pag_Inicio_Corr_mas_casos[[#This Row],[Corregimiento]],Hoja3!$A$2:$D$676,4,0)</f>
        <v>81004</v>
      </c>
      <c r="E1346">
        <v>15</v>
      </c>
    </row>
    <row r="1347" spans="1:5" x14ac:dyDescent="0.2">
      <c r="A1347" s="22">
        <v>44039</v>
      </c>
      <c r="B1347">
        <v>44039</v>
      </c>
      <c r="C1347" t="s">
        <v>744</v>
      </c>
      <c r="D1347" s="24">
        <f>VLOOKUP(Pag_Inicio_Corr_mas_casos[[#This Row],[Corregimiento]],Hoja3!$A$2:$D$676,4,0)</f>
        <v>81008</v>
      </c>
      <c r="E1347">
        <v>24</v>
      </c>
    </row>
    <row r="1348" spans="1:5" x14ac:dyDescent="0.2">
      <c r="A1348" s="22">
        <v>44039</v>
      </c>
      <c r="B1348">
        <v>44039</v>
      </c>
      <c r="C1348" t="s">
        <v>746</v>
      </c>
      <c r="D1348" s="24">
        <f>VLOOKUP(Pag_Inicio_Corr_mas_casos[[#This Row],[Corregimiento]],Hoja3!$A$2:$D$676,4,0)</f>
        <v>80817</v>
      </c>
      <c r="E1348">
        <v>22</v>
      </c>
    </row>
    <row r="1349" spans="1:5" x14ac:dyDescent="0.2">
      <c r="A1349" s="22">
        <v>44039</v>
      </c>
      <c r="B1349">
        <v>44039</v>
      </c>
      <c r="C1349" t="s">
        <v>758</v>
      </c>
      <c r="D1349" s="24">
        <f>VLOOKUP(Pag_Inicio_Corr_mas_casos[[#This Row],[Corregimiento]],Hoja3!$A$2:$D$676,4,0)</f>
        <v>80810</v>
      </c>
      <c r="E1349">
        <v>11</v>
      </c>
    </row>
    <row r="1350" spans="1:5" x14ac:dyDescent="0.2">
      <c r="A1350" s="22">
        <v>44039</v>
      </c>
      <c r="B1350">
        <v>44039</v>
      </c>
      <c r="C1350" t="s">
        <v>763</v>
      </c>
      <c r="D1350" s="24">
        <f>VLOOKUP(Pag_Inicio_Corr_mas_casos[[#This Row],[Corregimiento]],Hoja3!$A$2:$D$676,4,0)</f>
        <v>80813</v>
      </c>
      <c r="E1350">
        <v>23</v>
      </c>
    </row>
    <row r="1351" spans="1:5" x14ac:dyDescent="0.2">
      <c r="A1351" s="22">
        <v>44039</v>
      </c>
      <c r="B1351">
        <v>44039</v>
      </c>
      <c r="C1351" t="s">
        <v>800</v>
      </c>
      <c r="D1351" s="24">
        <f>VLOOKUP(Pag_Inicio_Corr_mas_casos[[#This Row],[Corregimiento]],Hoja3!$A$2:$D$676,4,0)</f>
        <v>130716</v>
      </c>
      <c r="E1351">
        <v>12</v>
      </c>
    </row>
    <row r="1352" spans="1:5" x14ac:dyDescent="0.2">
      <c r="A1352" s="22">
        <v>44039</v>
      </c>
      <c r="B1352">
        <v>44039</v>
      </c>
      <c r="C1352" t="s">
        <v>781</v>
      </c>
      <c r="D1352" s="24">
        <f>VLOOKUP(Pag_Inicio_Corr_mas_casos[[#This Row],[Corregimiento]],Hoja3!$A$2:$D$676,4,0)</f>
        <v>130717</v>
      </c>
      <c r="E1352">
        <v>19</v>
      </c>
    </row>
    <row r="1353" spans="1:5" x14ac:dyDescent="0.2">
      <c r="A1353" s="22">
        <v>44039</v>
      </c>
      <c r="B1353">
        <v>44039</v>
      </c>
      <c r="C1353" t="s">
        <v>783</v>
      </c>
      <c r="D1353" s="24">
        <f>VLOOKUP(Pag_Inicio_Corr_mas_casos[[#This Row],[Corregimiento]],Hoja3!$A$2:$D$676,4,0)</f>
        <v>81009</v>
      </c>
      <c r="E1353">
        <v>14</v>
      </c>
    </row>
    <row r="1354" spans="1:5" x14ac:dyDescent="0.2">
      <c r="A1354" s="22">
        <v>44039</v>
      </c>
      <c r="B1354">
        <v>44039</v>
      </c>
      <c r="C1354" t="s">
        <v>791</v>
      </c>
      <c r="D1354" s="24">
        <f>VLOOKUP(Pag_Inicio_Corr_mas_casos[[#This Row],[Corregimiento]],Hoja3!$A$2:$D$676,4,0)</f>
        <v>30111</v>
      </c>
      <c r="E1354">
        <v>31</v>
      </c>
    </row>
    <row r="1355" spans="1:5" x14ac:dyDescent="0.2">
      <c r="A1355" s="22">
        <v>44039</v>
      </c>
      <c r="B1355">
        <v>44039</v>
      </c>
      <c r="C1355" t="s">
        <v>750</v>
      </c>
      <c r="D1355" s="24">
        <f>VLOOKUP(Pag_Inicio_Corr_mas_casos[[#This Row],[Corregimiento]],Hoja3!$A$2:$D$676,4,0)</f>
        <v>80819</v>
      </c>
      <c r="E1355">
        <v>42</v>
      </c>
    </row>
    <row r="1356" spans="1:5" x14ac:dyDescent="0.2">
      <c r="A1356" s="22">
        <v>44039</v>
      </c>
      <c r="B1356">
        <v>44039</v>
      </c>
      <c r="C1356" t="s">
        <v>799</v>
      </c>
      <c r="D1356" s="24">
        <f>VLOOKUP(Pag_Inicio_Corr_mas_casos[[#This Row],[Corregimiento]],Hoja3!$A$2:$D$676,4,0)</f>
        <v>81005</v>
      </c>
      <c r="E1356">
        <v>16</v>
      </c>
    </row>
    <row r="1357" spans="1:5" x14ac:dyDescent="0.2">
      <c r="A1357" s="22">
        <v>44039</v>
      </c>
      <c r="B1357">
        <v>44039</v>
      </c>
      <c r="C1357" t="s">
        <v>739</v>
      </c>
      <c r="D1357" s="24">
        <f>VLOOKUP(Pag_Inicio_Corr_mas_casos[[#This Row],[Corregimiento]],Hoja3!$A$2:$D$676,4,0)</f>
        <v>130106</v>
      </c>
      <c r="E1357">
        <v>27</v>
      </c>
    </row>
    <row r="1358" spans="1:5" x14ac:dyDescent="0.2">
      <c r="A1358" s="22">
        <v>44040</v>
      </c>
      <c r="B1358">
        <v>44040</v>
      </c>
      <c r="C1358" t="s">
        <v>742</v>
      </c>
      <c r="D1358" s="24">
        <f>VLOOKUP(Pag_Inicio_Corr_mas_casos[[#This Row],[Corregimiento]],Hoja3!$A$2:$D$676,4,0)</f>
        <v>80821</v>
      </c>
      <c r="E1358">
        <v>11</v>
      </c>
    </row>
    <row r="1359" spans="1:5" x14ac:dyDescent="0.2">
      <c r="A1359" s="22">
        <v>44040</v>
      </c>
      <c r="B1359">
        <v>44040</v>
      </c>
      <c r="C1359" t="s">
        <v>737</v>
      </c>
      <c r="D1359" s="24">
        <f>VLOOKUP(Pag_Inicio_Corr_mas_casos[[#This Row],[Corregimiento]],Hoja3!$A$2:$D$676,4,0)</f>
        <v>130101</v>
      </c>
      <c r="E1359">
        <v>11</v>
      </c>
    </row>
    <row r="1360" spans="1:5" x14ac:dyDescent="0.2">
      <c r="A1360" s="22">
        <v>44040</v>
      </c>
      <c r="B1360">
        <v>44040</v>
      </c>
      <c r="C1360" t="s">
        <v>756</v>
      </c>
      <c r="D1360" s="24">
        <f>VLOOKUP(Pag_Inicio_Corr_mas_casos[[#This Row],[Corregimiento]],Hoja3!$A$2:$D$676,4,0)</f>
        <v>80806</v>
      </c>
      <c r="E1360">
        <v>15</v>
      </c>
    </row>
    <row r="1361" spans="1:5" x14ac:dyDescent="0.2">
      <c r="A1361" s="22">
        <v>44040</v>
      </c>
      <c r="B1361">
        <v>44040</v>
      </c>
      <c r="C1361" t="s">
        <v>768</v>
      </c>
      <c r="D1361" s="24">
        <f>VLOOKUP(Pag_Inicio_Corr_mas_casos[[#This Row],[Corregimiento]],Hoja3!$A$2:$D$676,4,0)</f>
        <v>80815</v>
      </c>
      <c r="E1361">
        <v>14</v>
      </c>
    </row>
    <row r="1362" spans="1:5" x14ac:dyDescent="0.2">
      <c r="A1362" s="22">
        <v>44040</v>
      </c>
      <c r="B1362">
        <v>44040</v>
      </c>
      <c r="C1362" t="s">
        <v>765</v>
      </c>
      <c r="D1362" s="24">
        <f>VLOOKUP(Pag_Inicio_Corr_mas_casos[[#This Row],[Corregimiento]],Hoja3!$A$2:$D$676,4,0)</f>
        <v>80501</v>
      </c>
      <c r="E1362">
        <v>18</v>
      </c>
    </row>
    <row r="1363" spans="1:5" x14ac:dyDescent="0.2">
      <c r="A1363" s="22">
        <v>44040</v>
      </c>
      <c r="B1363">
        <v>44040</v>
      </c>
      <c r="C1363" t="s">
        <v>759</v>
      </c>
      <c r="D1363" s="24">
        <f>VLOOKUP(Pag_Inicio_Corr_mas_casos[[#This Row],[Corregimiento]],Hoja3!$A$2:$D$676,4,0)</f>
        <v>30107</v>
      </c>
      <c r="E1363">
        <v>20</v>
      </c>
    </row>
    <row r="1364" spans="1:5" x14ac:dyDescent="0.2">
      <c r="A1364" s="22">
        <v>44040</v>
      </c>
      <c r="B1364">
        <v>44040</v>
      </c>
      <c r="C1364" t="s">
        <v>818</v>
      </c>
      <c r="D1364" s="24">
        <f>VLOOKUP(Pag_Inicio_Corr_mas_casos[[#This Row],[Corregimiento]],Hoja3!$A$2:$D$676,4,0)</f>
        <v>10206</v>
      </c>
      <c r="E1364">
        <v>11</v>
      </c>
    </row>
    <row r="1365" spans="1:5" x14ac:dyDescent="0.2">
      <c r="A1365" s="22">
        <v>44040</v>
      </c>
      <c r="B1365">
        <v>44040</v>
      </c>
      <c r="C1365" t="s">
        <v>741</v>
      </c>
      <c r="D1365" s="24">
        <f>VLOOKUP(Pag_Inicio_Corr_mas_casos[[#This Row],[Corregimiento]],Hoja3!$A$2:$D$676,4,0)</f>
        <v>130102</v>
      </c>
      <c r="E1365">
        <v>12</v>
      </c>
    </row>
    <row r="1366" spans="1:5" x14ac:dyDescent="0.2">
      <c r="A1366" s="22">
        <v>44040</v>
      </c>
      <c r="B1366">
        <v>44040</v>
      </c>
      <c r="C1366" t="s">
        <v>753</v>
      </c>
      <c r="D1366" s="24">
        <f>VLOOKUP(Pag_Inicio_Corr_mas_casos[[#This Row],[Corregimiento]],Hoja3!$A$2:$D$676,4,0)</f>
        <v>80812</v>
      </c>
      <c r="E1366">
        <v>20</v>
      </c>
    </row>
    <row r="1367" spans="1:5" x14ac:dyDescent="0.2">
      <c r="A1367" s="22">
        <v>44040</v>
      </c>
      <c r="B1367">
        <v>44040</v>
      </c>
      <c r="C1367" t="s">
        <v>744</v>
      </c>
      <c r="D1367" s="24">
        <f>VLOOKUP(Pag_Inicio_Corr_mas_casos[[#This Row],[Corregimiento]],Hoja3!$A$2:$D$676,4,0)</f>
        <v>81008</v>
      </c>
      <c r="E1367">
        <v>17</v>
      </c>
    </row>
    <row r="1368" spans="1:5" x14ac:dyDescent="0.2">
      <c r="A1368" s="22">
        <v>44040</v>
      </c>
      <c r="B1368">
        <v>44040</v>
      </c>
      <c r="C1368" t="s">
        <v>746</v>
      </c>
      <c r="D1368" s="24">
        <f>VLOOKUP(Pag_Inicio_Corr_mas_casos[[#This Row],[Corregimiento]],Hoja3!$A$2:$D$676,4,0)</f>
        <v>80817</v>
      </c>
      <c r="E1368">
        <v>20</v>
      </c>
    </row>
    <row r="1369" spans="1:5" x14ac:dyDescent="0.2">
      <c r="A1369" s="22">
        <v>44040</v>
      </c>
      <c r="B1369">
        <v>44040</v>
      </c>
      <c r="C1369" t="s">
        <v>758</v>
      </c>
      <c r="D1369" s="24">
        <f>VLOOKUP(Pag_Inicio_Corr_mas_casos[[#This Row],[Corregimiento]],Hoja3!$A$2:$D$676,4,0)</f>
        <v>80810</v>
      </c>
      <c r="E1369">
        <v>12</v>
      </c>
    </row>
    <row r="1370" spans="1:5" x14ac:dyDescent="0.2">
      <c r="A1370" s="22">
        <v>44040</v>
      </c>
      <c r="B1370">
        <v>44040</v>
      </c>
      <c r="C1370" t="s">
        <v>763</v>
      </c>
      <c r="D1370" s="24">
        <f>VLOOKUP(Pag_Inicio_Corr_mas_casos[[#This Row],[Corregimiento]],Hoja3!$A$2:$D$676,4,0)</f>
        <v>80813</v>
      </c>
      <c r="E1370">
        <v>18</v>
      </c>
    </row>
    <row r="1371" spans="1:5" x14ac:dyDescent="0.2">
      <c r="A1371" s="22">
        <v>44040</v>
      </c>
      <c r="B1371">
        <v>44040</v>
      </c>
      <c r="C1371" t="s">
        <v>781</v>
      </c>
      <c r="D1371" s="24">
        <f>VLOOKUP(Pag_Inicio_Corr_mas_casos[[#This Row],[Corregimiento]],Hoja3!$A$2:$D$676,4,0)</f>
        <v>130717</v>
      </c>
      <c r="E1371">
        <v>12</v>
      </c>
    </row>
    <row r="1372" spans="1:5" x14ac:dyDescent="0.2">
      <c r="A1372" s="22">
        <v>44040</v>
      </c>
      <c r="B1372">
        <v>44040</v>
      </c>
      <c r="C1372" t="s">
        <v>770</v>
      </c>
      <c r="D1372" s="24">
        <f>VLOOKUP(Pag_Inicio_Corr_mas_casos[[#This Row],[Corregimiento]],Hoja3!$A$2:$D$676,4,0)</f>
        <v>80811</v>
      </c>
      <c r="E1372">
        <v>15</v>
      </c>
    </row>
    <row r="1373" spans="1:5" x14ac:dyDescent="0.2">
      <c r="A1373" s="22">
        <v>44040</v>
      </c>
      <c r="B1373">
        <v>44040</v>
      </c>
      <c r="C1373" t="s">
        <v>783</v>
      </c>
      <c r="D1373" s="24">
        <f>VLOOKUP(Pag_Inicio_Corr_mas_casos[[#This Row],[Corregimiento]],Hoja3!$A$2:$D$676,4,0)</f>
        <v>81009</v>
      </c>
      <c r="E1373">
        <v>11</v>
      </c>
    </row>
    <row r="1374" spans="1:5" x14ac:dyDescent="0.2">
      <c r="A1374" s="22">
        <v>44040</v>
      </c>
      <c r="B1374">
        <v>44040</v>
      </c>
      <c r="C1374" t="s">
        <v>778</v>
      </c>
      <c r="D1374" s="24">
        <f>VLOOKUP(Pag_Inicio_Corr_mas_casos[[#This Row],[Corregimiento]],Hoja3!$A$2:$D$676,4,0)</f>
        <v>80809</v>
      </c>
      <c r="E1374">
        <v>15</v>
      </c>
    </row>
    <row r="1375" spans="1:5" x14ac:dyDescent="0.2">
      <c r="A1375" s="22">
        <v>44040</v>
      </c>
      <c r="B1375">
        <v>44040</v>
      </c>
      <c r="C1375" t="s">
        <v>750</v>
      </c>
      <c r="D1375" s="24">
        <f>VLOOKUP(Pag_Inicio_Corr_mas_casos[[#This Row],[Corregimiento]],Hoja3!$A$2:$D$676,4,0)</f>
        <v>80819</v>
      </c>
      <c r="E1375">
        <v>16</v>
      </c>
    </row>
    <row r="1376" spans="1:5" x14ac:dyDescent="0.2">
      <c r="A1376" s="22">
        <v>44040</v>
      </c>
      <c r="B1376">
        <v>44040</v>
      </c>
      <c r="C1376" t="s">
        <v>739</v>
      </c>
      <c r="D1376" s="24">
        <f>VLOOKUP(Pag_Inicio_Corr_mas_casos[[#This Row],[Corregimiento]],Hoja3!$A$2:$D$676,4,0)</f>
        <v>130106</v>
      </c>
      <c r="E1376">
        <v>14</v>
      </c>
    </row>
    <row r="1377" spans="1:5" x14ac:dyDescent="0.2">
      <c r="A1377" s="22">
        <v>44041</v>
      </c>
      <c r="B1377">
        <v>44041</v>
      </c>
      <c r="C1377" t="s">
        <v>742</v>
      </c>
      <c r="D1377" s="24">
        <f>VLOOKUP(Pag_Inicio_Corr_mas_casos[[#This Row],[Corregimiento]],Hoja3!$A$2:$D$676,4,0)</f>
        <v>80821</v>
      </c>
      <c r="E1377">
        <v>25</v>
      </c>
    </row>
    <row r="1378" spans="1:5" x14ac:dyDescent="0.2">
      <c r="A1378" s="22">
        <v>44041</v>
      </c>
      <c r="B1378">
        <v>44041</v>
      </c>
      <c r="C1378" t="s">
        <v>747</v>
      </c>
      <c r="D1378" s="24">
        <f>VLOOKUP(Pag_Inicio_Corr_mas_casos[[#This Row],[Corregimiento]],Hoja3!$A$2:$D$676,4,0)</f>
        <v>80822</v>
      </c>
      <c r="E1378">
        <v>28</v>
      </c>
    </row>
    <row r="1379" spans="1:5" x14ac:dyDescent="0.2">
      <c r="A1379" s="22">
        <v>44041</v>
      </c>
      <c r="B1379">
        <v>44041</v>
      </c>
      <c r="C1379" t="s">
        <v>843</v>
      </c>
      <c r="D1379" s="24">
        <f>VLOOKUP(Pag_Inicio_Corr_mas_casos[[#This Row],[Corregimiento]],Hoja3!$A$2:$D$676,4,0)</f>
        <v>120302</v>
      </c>
      <c r="E1379">
        <v>13</v>
      </c>
    </row>
    <row r="1380" spans="1:5" x14ac:dyDescent="0.2">
      <c r="A1380" s="22">
        <v>44041</v>
      </c>
      <c r="B1380">
        <v>44041</v>
      </c>
      <c r="C1380" t="s">
        <v>752</v>
      </c>
      <c r="D1380" s="24">
        <f>VLOOKUP(Pag_Inicio_Corr_mas_casos[[#This Row],[Corregimiento]],Hoja3!$A$2:$D$676,4,0)</f>
        <v>81006</v>
      </c>
      <c r="E1380">
        <v>12</v>
      </c>
    </row>
    <row r="1381" spans="1:5" x14ac:dyDescent="0.2">
      <c r="A1381" s="22">
        <v>44041</v>
      </c>
      <c r="B1381">
        <v>44041</v>
      </c>
      <c r="C1381" t="s">
        <v>737</v>
      </c>
      <c r="D1381" s="24">
        <f>VLOOKUP(Pag_Inicio_Corr_mas_casos[[#This Row],[Corregimiento]],Hoja3!$A$2:$D$676,4,0)</f>
        <v>130101</v>
      </c>
      <c r="E1381">
        <v>14</v>
      </c>
    </row>
    <row r="1382" spans="1:5" x14ac:dyDescent="0.2">
      <c r="A1382" s="22">
        <v>44041</v>
      </c>
      <c r="B1382">
        <v>44041</v>
      </c>
      <c r="C1382" t="s">
        <v>785</v>
      </c>
      <c r="D1382" s="24">
        <f>VLOOKUP(Pag_Inicio_Corr_mas_casos[[#This Row],[Corregimiento]],Hoja3!$A$2:$D$676,4,0)</f>
        <v>130701</v>
      </c>
      <c r="E1382">
        <v>21</v>
      </c>
    </row>
    <row r="1383" spans="1:5" x14ac:dyDescent="0.2">
      <c r="A1383" s="22">
        <v>44041</v>
      </c>
      <c r="B1383">
        <v>44041</v>
      </c>
      <c r="C1383" t="s">
        <v>743</v>
      </c>
      <c r="D1383" s="24">
        <f>VLOOKUP(Pag_Inicio_Corr_mas_casos[[#This Row],[Corregimiento]],Hoja3!$A$2:$D$676,4,0)</f>
        <v>81007</v>
      </c>
      <c r="E1383">
        <v>15</v>
      </c>
    </row>
    <row r="1384" spans="1:5" x14ac:dyDescent="0.2">
      <c r="A1384" s="22">
        <v>44041</v>
      </c>
      <c r="B1384">
        <v>44041</v>
      </c>
      <c r="C1384" t="s">
        <v>738</v>
      </c>
      <c r="D1384" s="24">
        <f>VLOOKUP(Pag_Inicio_Corr_mas_casos[[#This Row],[Corregimiento]],Hoja3!$A$2:$D$676,4,0)</f>
        <v>81002</v>
      </c>
      <c r="E1384">
        <v>23</v>
      </c>
    </row>
    <row r="1385" spans="1:5" x14ac:dyDescent="0.2">
      <c r="A1385" s="22">
        <v>44041</v>
      </c>
      <c r="B1385">
        <v>44041</v>
      </c>
      <c r="C1385" t="s">
        <v>788</v>
      </c>
      <c r="D1385" s="24">
        <f>VLOOKUP(Pag_Inicio_Corr_mas_casos[[#This Row],[Corregimiento]],Hoja3!$A$2:$D$676,4,0)</f>
        <v>80807</v>
      </c>
      <c r="E1385">
        <v>15</v>
      </c>
    </row>
    <row r="1386" spans="1:5" x14ac:dyDescent="0.2">
      <c r="A1386" s="22">
        <v>44041</v>
      </c>
      <c r="B1386">
        <v>44041</v>
      </c>
      <c r="C1386" t="s">
        <v>768</v>
      </c>
      <c r="D1386" s="24">
        <f>VLOOKUP(Pag_Inicio_Corr_mas_casos[[#This Row],[Corregimiento]],Hoja3!$A$2:$D$676,4,0)</f>
        <v>80815</v>
      </c>
      <c r="E1386">
        <v>21</v>
      </c>
    </row>
    <row r="1387" spans="1:5" x14ac:dyDescent="0.2">
      <c r="A1387" s="22">
        <v>44041</v>
      </c>
      <c r="B1387">
        <v>44041</v>
      </c>
      <c r="C1387" t="s">
        <v>784</v>
      </c>
      <c r="D1387" s="24">
        <f>VLOOKUP(Pag_Inicio_Corr_mas_casos[[#This Row],[Corregimiento]],Hoja3!$A$2:$D$676,4,0)</f>
        <v>30104</v>
      </c>
      <c r="E1387">
        <v>12</v>
      </c>
    </row>
    <row r="1388" spans="1:5" x14ac:dyDescent="0.2">
      <c r="A1388" s="22">
        <v>44041</v>
      </c>
      <c r="B1388">
        <v>44041</v>
      </c>
      <c r="C1388" t="s">
        <v>822</v>
      </c>
      <c r="D1388" s="24">
        <f>VLOOKUP(Pag_Inicio_Corr_mas_casos[[#This Row],[Corregimiento]],Hoja3!$A$2:$D$676,4,0)</f>
        <v>41402</v>
      </c>
      <c r="E1388">
        <v>30</v>
      </c>
    </row>
    <row r="1389" spans="1:5" x14ac:dyDescent="0.2">
      <c r="A1389" s="22">
        <v>44041</v>
      </c>
      <c r="B1389">
        <v>44041</v>
      </c>
      <c r="C1389" t="s">
        <v>755</v>
      </c>
      <c r="D1389" s="24">
        <f>VLOOKUP(Pag_Inicio_Corr_mas_casos[[#This Row],[Corregimiento]],Hoja3!$A$2:$D$676,4,0)</f>
        <v>40601</v>
      </c>
      <c r="E1389">
        <v>25</v>
      </c>
    </row>
    <row r="1390" spans="1:5" x14ac:dyDescent="0.2">
      <c r="A1390" s="22">
        <v>44041</v>
      </c>
      <c r="B1390">
        <v>44041</v>
      </c>
      <c r="C1390" t="s">
        <v>748</v>
      </c>
      <c r="D1390" s="24">
        <f>VLOOKUP(Pag_Inicio_Corr_mas_casos[[#This Row],[Corregimiento]],Hoja3!$A$2:$D$676,4,0)</f>
        <v>80823</v>
      </c>
      <c r="E1390">
        <v>20</v>
      </c>
    </row>
    <row r="1391" spans="1:5" x14ac:dyDescent="0.2">
      <c r="A1391" s="22">
        <v>44041</v>
      </c>
      <c r="B1391">
        <v>44041</v>
      </c>
      <c r="C1391" t="s">
        <v>772</v>
      </c>
      <c r="D1391" s="24">
        <f>VLOOKUP(Pag_Inicio_Corr_mas_casos[[#This Row],[Corregimiento]],Hoja3!$A$2:$D$676,4,0)</f>
        <v>130708</v>
      </c>
      <c r="E1391">
        <v>12</v>
      </c>
    </row>
    <row r="1392" spans="1:5" x14ac:dyDescent="0.2">
      <c r="A1392" s="22">
        <v>44041</v>
      </c>
      <c r="B1392">
        <v>44041</v>
      </c>
      <c r="C1392" t="s">
        <v>782</v>
      </c>
      <c r="D1392" s="24">
        <f>VLOOKUP(Pag_Inicio_Corr_mas_casos[[#This Row],[Corregimiento]],Hoja3!$A$2:$D$676,4,0)</f>
        <v>81003</v>
      </c>
      <c r="E1392">
        <v>14</v>
      </c>
    </row>
    <row r="1393" spans="1:5" x14ac:dyDescent="0.2">
      <c r="A1393" s="22">
        <v>44041</v>
      </c>
      <c r="B1393">
        <v>44041</v>
      </c>
      <c r="C1393" t="s">
        <v>741</v>
      </c>
      <c r="D1393" s="24">
        <f>VLOOKUP(Pag_Inicio_Corr_mas_casos[[#This Row],[Corregimiento]],Hoja3!$A$2:$D$676,4,0)</f>
        <v>130102</v>
      </c>
      <c r="E1393">
        <v>24</v>
      </c>
    </row>
    <row r="1394" spans="1:5" x14ac:dyDescent="0.2">
      <c r="A1394" s="22">
        <v>44041</v>
      </c>
      <c r="B1394">
        <v>44041</v>
      </c>
      <c r="C1394" t="s">
        <v>753</v>
      </c>
      <c r="D1394" s="24">
        <f>VLOOKUP(Pag_Inicio_Corr_mas_casos[[#This Row],[Corregimiento]],Hoja3!$A$2:$D$676,4,0)</f>
        <v>80812</v>
      </c>
      <c r="E1394">
        <v>18</v>
      </c>
    </row>
    <row r="1395" spans="1:5" x14ac:dyDescent="0.2">
      <c r="A1395" s="22">
        <v>44041</v>
      </c>
      <c r="B1395">
        <v>44041</v>
      </c>
      <c r="C1395" t="s">
        <v>745</v>
      </c>
      <c r="D1395" s="24">
        <f>VLOOKUP(Pag_Inicio_Corr_mas_casos[[#This Row],[Corregimiento]],Hoja3!$A$2:$D$676,4,0)</f>
        <v>80816</v>
      </c>
      <c r="E1395">
        <v>12</v>
      </c>
    </row>
    <row r="1396" spans="1:5" x14ac:dyDescent="0.2">
      <c r="A1396" s="22">
        <v>44041</v>
      </c>
      <c r="B1396">
        <v>44041</v>
      </c>
      <c r="C1396" t="s">
        <v>840</v>
      </c>
      <c r="D1396" s="24">
        <f>VLOOKUP(Pag_Inicio_Corr_mas_casos[[#This Row],[Corregimiento]],Hoja3!$A$2:$D$676,4,0)</f>
        <v>40606</v>
      </c>
      <c r="E1396">
        <v>12</v>
      </c>
    </row>
    <row r="1397" spans="1:5" x14ac:dyDescent="0.2">
      <c r="A1397" s="22">
        <v>44041</v>
      </c>
      <c r="B1397">
        <v>44041</v>
      </c>
      <c r="C1397" t="s">
        <v>767</v>
      </c>
      <c r="D1397" s="24">
        <f>VLOOKUP(Pag_Inicio_Corr_mas_casos[[#This Row],[Corregimiento]],Hoja3!$A$2:$D$676,4,0)</f>
        <v>80820</v>
      </c>
      <c r="E1397">
        <v>15</v>
      </c>
    </row>
    <row r="1398" spans="1:5" x14ac:dyDescent="0.2">
      <c r="A1398" s="22">
        <v>44041</v>
      </c>
      <c r="B1398">
        <v>44041</v>
      </c>
      <c r="C1398" t="s">
        <v>744</v>
      </c>
      <c r="D1398" s="24">
        <f>VLOOKUP(Pag_Inicio_Corr_mas_casos[[#This Row],[Corregimiento]],Hoja3!$A$2:$D$676,4,0)</f>
        <v>81008</v>
      </c>
      <c r="E1398">
        <v>12</v>
      </c>
    </row>
    <row r="1399" spans="1:5" x14ac:dyDescent="0.2">
      <c r="A1399" s="22">
        <v>44041</v>
      </c>
      <c r="B1399">
        <v>44041</v>
      </c>
      <c r="C1399" t="s">
        <v>746</v>
      </c>
      <c r="D1399" s="24">
        <f>VLOOKUP(Pag_Inicio_Corr_mas_casos[[#This Row],[Corregimiento]],Hoja3!$A$2:$D$676,4,0)</f>
        <v>80817</v>
      </c>
      <c r="E1399">
        <v>36</v>
      </c>
    </row>
    <row r="1400" spans="1:5" x14ac:dyDescent="0.2">
      <c r="A1400" s="22">
        <v>44041</v>
      </c>
      <c r="B1400">
        <v>44041</v>
      </c>
      <c r="C1400" t="s">
        <v>763</v>
      </c>
      <c r="D1400" s="24">
        <f>VLOOKUP(Pag_Inicio_Corr_mas_casos[[#This Row],[Corregimiento]],Hoja3!$A$2:$D$676,4,0)</f>
        <v>80813</v>
      </c>
      <c r="E1400">
        <v>29</v>
      </c>
    </row>
    <row r="1401" spans="1:5" x14ac:dyDescent="0.2">
      <c r="A1401" s="22">
        <v>44041</v>
      </c>
      <c r="B1401">
        <v>44041</v>
      </c>
      <c r="C1401" t="s">
        <v>827</v>
      </c>
      <c r="D1401" s="24">
        <f>VLOOKUP(Pag_Inicio_Corr_mas_casos[[#This Row],[Corregimiento]],Hoja3!$A$2:$D$676,4,0)</f>
        <v>30110</v>
      </c>
      <c r="E1401">
        <v>12</v>
      </c>
    </row>
    <row r="1402" spans="1:5" x14ac:dyDescent="0.2">
      <c r="A1402" s="22">
        <v>44041</v>
      </c>
      <c r="B1402">
        <v>44041</v>
      </c>
      <c r="C1402" t="s">
        <v>770</v>
      </c>
      <c r="D1402" s="24">
        <f>VLOOKUP(Pag_Inicio_Corr_mas_casos[[#This Row],[Corregimiento]],Hoja3!$A$2:$D$676,4,0)</f>
        <v>80811</v>
      </c>
      <c r="E1402">
        <v>12</v>
      </c>
    </row>
    <row r="1403" spans="1:5" x14ac:dyDescent="0.2">
      <c r="A1403" s="22">
        <v>44041</v>
      </c>
      <c r="B1403">
        <v>44041</v>
      </c>
      <c r="C1403" t="s">
        <v>791</v>
      </c>
      <c r="D1403" s="24">
        <f>VLOOKUP(Pag_Inicio_Corr_mas_casos[[#This Row],[Corregimiento]],Hoja3!$A$2:$D$676,4,0)</f>
        <v>30111</v>
      </c>
      <c r="E1403">
        <v>15</v>
      </c>
    </row>
    <row r="1404" spans="1:5" x14ac:dyDescent="0.2">
      <c r="A1404" s="22">
        <v>44041</v>
      </c>
      <c r="B1404">
        <v>44041</v>
      </c>
      <c r="C1404" t="s">
        <v>778</v>
      </c>
      <c r="D1404" s="24">
        <f>VLOOKUP(Pag_Inicio_Corr_mas_casos[[#This Row],[Corregimiento]],Hoja3!$A$2:$D$676,4,0)</f>
        <v>80809</v>
      </c>
      <c r="E1404">
        <v>18</v>
      </c>
    </row>
    <row r="1405" spans="1:5" x14ac:dyDescent="0.2">
      <c r="A1405" s="22">
        <v>44041</v>
      </c>
      <c r="B1405">
        <v>44041</v>
      </c>
      <c r="C1405" t="s">
        <v>775</v>
      </c>
      <c r="D1405" s="24">
        <f>VLOOKUP(Pag_Inicio_Corr_mas_casos[[#This Row],[Corregimiento]],Hoja3!$A$2:$D$676,4,0)</f>
        <v>80803</v>
      </c>
      <c r="E1405">
        <v>14</v>
      </c>
    </row>
    <row r="1406" spans="1:5" x14ac:dyDescent="0.2">
      <c r="A1406" s="22">
        <v>44041</v>
      </c>
      <c r="B1406">
        <v>44041</v>
      </c>
      <c r="C1406" t="s">
        <v>750</v>
      </c>
      <c r="D1406" s="24">
        <f>VLOOKUP(Pag_Inicio_Corr_mas_casos[[#This Row],[Corregimiento]],Hoja3!$A$2:$D$676,4,0)</f>
        <v>80819</v>
      </c>
      <c r="E1406">
        <v>23</v>
      </c>
    </row>
    <row r="1407" spans="1:5" x14ac:dyDescent="0.2">
      <c r="A1407" s="22">
        <v>44041</v>
      </c>
      <c r="B1407">
        <v>44041</v>
      </c>
      <c r="C1407" t="s">
        <v>776</v>
      </c>
      <c r="D1407" s="24">
        <f>VLOOKUP(Pag_Inicio_Corr_mas_casos[[#This Row],[Corregimiento]],Hoja3!$A$2:$D$676,4,0)</f>
        <v>130105</v>
      </c>
      <c r="E1407">
        <v>16</v>
      </c>
    </row>
    <row r="1408" spans="1:5" x14ac:dyDescent="0.2">
      <c r="A1408" s="22">
        <v>44041</v>
      </c>
      <c r="B1408">
        <v>44041</v>
      </c>
      <c r="C1408" t="s">
        <v>739</v>
      </c>
      <c r="D1408" s="24">
        <f>VLOOKUP(Pag_Inicio_Corr_mas_casos[[#This Row],[Corregimiento]],Hoja3!$A$2:$D$676,4,0)</f>
        <v>130106</v>
      </c>
      <c r="E1408">
        <v>46</v>
      </c>
    </row>
    <row r="1409" spans="1:5" x14ac:dyDescent="0.2">
      <c r="A1409" s="22">
        <v>44042</v>
      </c>
      <c r="B1409">
        <v>44042</v>
      </c>
      <c r="C1409" t="s">
        <v>742</v>
      </c>
      <c r="D1409" s="24">
        <f>VLOOKUP(Pag_Inicio_Corr_mas_casos[[#This Row],[Corregimiento]],Hoja3!$A$2:$D$676,4,0)</f>
        <v>80821</v>
      </c>
      <c r="E1409">
        <v>24</v>
      </c>
    </row>
    <row r="1410" spans="1:5" x14ac:dyDescent="0.2">
      <c r="A1410" s="22">
        <v>44042</v>
      </c>
      <c r="B1410">
        <v>44042</v>
      </c>
      <c r="C1410" t="s">
        <v>836</v>
      </c>
      <c r="D1410" s="24">
        <f>VLOOKUP(Pag_Inicio_Corr_mas_casos[[#This Row],[Corregimiento]],Hoja3!$A$2:$D$676,4,0)</f>
        <v>100102</v>
      </c>
      <c r="E1410">
        <v>23</v>
      </c>
    </row>
    <row r="1411" spans="1:5" x14ac:dyDescent="0.2">
      <c r="A1411" s="22">
        <v>44042</v>
      </c>
      <c r="B1411">
        <v>44042</v>
      </c>
      <c r="C1411" t="s">
        <v>747</v>
      </c>
      <c r="D1411" s="24">
        <f>VLOOKUP(Pag_Inicio_Corr_mas_casos[[#This Row],[Corregimiento]],Hoja3!$A$2:$D$676,4,0)</f>
        <v>80822</v>
      </c>
      <c r="E1411">
        <v>26</v>
      </c>
    </row>
    <row r="1412" spans="1:5" x14ac:dyDescent="0.2">
      <c r="A1412" s="22">
        <v>44042</v>
      </c>
      <c r="B1412">
        <v>44042</v>
      </c>
      <c r="C1412" t="s">
        <v>749</v>
      </c>
      <c r="D1412" s="24">
        <f>VLOOKUP(Pag_Inicio_Corr_mas_casos[[#This Row],[Corregimiento]],Hoja3!$A$2:$D$676,4,0)</f>
        <v>81001</v>
      </c>
      <c r="E1412">
        <v>21</v>
      </c>
    </row>
    <row r="1413" spans="1:5" x14ac:dyDescent="0.2">
      <c r="A1413" s="22">
        <v>44042</v>
      </c>
      <c r="B1413">
        <v>44042</v>
      </c>
      <c r="C1413" t="s">
        <v>752</v>
      </c>
      <c r="D1413" s="24">
        <f>VLOOKUP(Pag_Inicio_Corr_mas_casos[[#This Row],[Corregimiento]],Hoja3!$A$2:$D$676,4,0)</f>
        <v>81006</v>
      </c>
      <c r="E1413">
        <v>18</v>
      </c>
    </row>
    <row r="1414" spans="1:5" x14ac:dyDescent="0.2">
      <c r="A1414" s="22">
        <v>44042</v>
      </c>
      <c r="B1414">
        <v>44042</v>
      </c>
      <c r="C1414" t="s">
        <v>737</v>
      </c>
      <c r="D1414" s="24">
        <f>VLOOKUP(Pag_Inicio_Corr_mas_casos[[#This Row],[Corregimiento]],Hoja3!$A$2:$D$676,4,0)</f>
        <v>130101</v>
      </c>
      <c r="E1414">
        <v>30</v>
      </c>
    </row>
    <row r="1415" spans="1:5" x14ac:dyDescent="0.2">
      <c r="A1415" s="22">
        <v>44042</v>
      </c>
      <c r="B1415">
        <v>44042</v>
      </c>
      <c r="C1415" t="s">
        <v>754</v>
      </c>
      <c r="D1415" s="24">
        <f>VLOOKUP(Pag_Inicio_Corr_mas_casos[[#This Row],[Corregimiento]],Hoja3!$A$2:$D$676,4,0)</f>
        <v>130702</v>
      </c>
      <c r="E1415">
        <v>11</v>
      </c>
    </row>
    <row r="1416" spans="1:5" x14ac:dyDescent="0.2">
      <c r="A1416" s="22">
        <v>44042</v>
      </c>
      <c r="B1416">
        <v>44042</v>
      </c>
      <c r="C1416" t="s">
        <v>743</v>
      </c>
      <c r="D1416" s="24">
        <f>VLOOKUP(Pag_Inicio_Corr_mas_casos[[#This Row],[Corregimiento]],Hoja3!$A$2:$D$676,4,0)</f>
        <v>81007</v>
      </c>
      <c r="E1416">
        <v>18</v>
      </c>
    </row>
    <row r="1417" spans="1:5" x14ac:dyDescent="0.2">
      <c r="A1417" s="22">
        <v>44042</v>
      </c>
      <c r="B1417">
        <v>44042</v>
      </c>
      <c r="C1417" t="s">
        <v>738</v>
      </c>
      <c r="D1417" s="24">
        <f>VLOOKUP(Pag_Inicio_Corr_mas_casos[[#This Row],[Corregimiento]],Hoja3!$A$2:$D$676,4,0)</f>
        <v>81002</v>
      </c>
      <c r="E1417">
        <v>37</v>
      </c>
    </row>
    <row r="1418" spans="1:5" x14ac:dyDescent="0.2">
      <c r="A1418" s="22">
        <v>44042</v>
      </c>
      <c r="B1418">
        <v>44042</v>
      </c>
      <c r="C1418" t="s">
        <v>768</v>
      </c>
      <c r="D1418" s="24">
        <f>VLOOKUP(Pag_Inicio_Corr_mas_casos[[#This Row],[Corregimiento]],Hoja3!$A$2:$D$676,4,0)</f>
        <v>80815</v>
      </c>
      <c r="E1418">
        <v>13</v>
      </c>
    </row>
    <row r="1419" spans="1:5" x14ac:dyDescent="0.2">
      <c r="A1419" s="22">
        <v>44042</v>
      </c>
      <c r="B1419">
        <v>44042</v>
      </c>
      <c r="C1419" t="s">
        <v>784</v>
      </c>
      <c r="D1419" s="24">
        <f>VLOOKUP(Pag_Inicio_Corr_mas_casos[[#This Row],[Corregimiento]],Hoja3!$A$2:$D$676,4,0)</f>
        <v>30104</v>
      </c>
      <c r="E1419">
        <v>11</v>
      </c>
    </row>
    <row r="1420" spans="1:5" x14ac:dyDescent="0.2">
      <c r="A1420" s="22">
        <v>44042</v>
      </c>
      <c r="B1420">
        <v>44042</v>
      </c>
      <c r="C1420" t="s">
        <v>813</v>
      </c>
      <c r="D1420" s="24">
        <f>VLOOKUP(Pag_Inicio_Corr_mas_casos[[#This Row],[Corregimiento]],Hoja3!$A$2:$D$676,4,0)</f>
        <v>30115</v>
      </c>
      <c r="E1420">
        <v>11</v>
      </c>
    </row>
    <row r="1421" spans="1:5" x14ac:dyDescent="0.2">
      <c r="A1421" s="22">
        <v>44042</v>
      </c>
      <c r="B1421">
        <v>44042</v>
      </c>
      <c r="C1421" t="s">
        <v>755</v>
      </c>
      <c r="D1421" s="24">
        <f>VLOOKUP(Pag_Inicio_Corr_mas_casos[[#This Row],[Corregimiento]],Hoja3!$A$2:$D$676,4,0)</f>
        <v>40601</v>
      </c>
      <c r="E1421">
        <v>14</v>
      </c>
    </row>
    <row r="1422" spans="1:5" x14ac:dyDescent="0.2">
      <c r="A1422" s="22">
        <v>44042</v>
      </c>
      <c r="B1422">
        <v>44042</v>
      </c>
      <c r="C1422" t="s">
        <v>773</v>
      </c>
      <c r="D1422" s="24">
        <f>VLOOKUP(Pag_Inicio_Corr_mas_casos[[#This Row],[Corregimiento]],Hoja3!$A$2:$D$676,4,0)</f>
        <v>80826</v>
      </c>
      <c r="E1422">
        <v>12</v>
      </c>
    </row>
    <row r="1423" spans="1:5" x14ac:dyDescent="0.2">
      <c r="A1423" s="22">
        <v>44042</v>
      </c>
      <c r="B1423">
        <v>44042</v>
      </c>
      <c r="C1423" t="s">
        <v>748</v>
      </c>
      <c r="D1423" s="24">
        <f>VLOOKUP(Pag_Inicio_Corr_mas_casos[[#This Row],[Corregimiento]],Hoja3!$A$2:$D$676,4,0)</f>
        <v>80823</v>
      </c>
      <c r="E1423">
        <v>16</v>
      </c>
    </row>
    <row r="1424" spans="1:5" x14ac:dyDescent="0.2">
      <c r="A1424" s="22">
        <v>44042</v>
      </c>
      <c r="B1424">
        <v>44042</v>
      </c>
      <c r="C1424" t="s">
        <v>772</v>
      </c>
      <c r="D1424" s="24">
        <f>VLOOKUP(Pag_Inicio_Corr_mas_casos[[#This Row],[Corregimiento]],Hoja3!$A$2:$D$676,4,0)</f>
        <v>130708</v>
      </c>
      <c r="E1424">
        <v>14</v>
      </c>
    </row>
    <row r="1425" spans="1:5" x14ac:dyDescent="0.2">
      <c r="A1425" s="22">
        <v>44042</v>
      </c>
      <c r="B1425">
        <v>44042</v>
      </c>
      <c r="C1425" t="s">
        <v>844</v>
      </c>
      <c r="D1425" s="24">
        <f>VLOOKUP(Pag_Inicio_Corr_mas_casos[[#This Row],[Corregimiento]],Hoja3!$A$2:$D$676,4,0)</f>
        <v>120402</v>
      </c>
      <c r="E1425">
        <v>11</v>
      </c>
    </row>
    <row r="1426" spans="1:5" x14ac:dyDescent="0.2">
      <c r="A1426" s="22">
        <v>44042</v>
      </c>
      <c r="B1426">
        <v>44042</v>
      </c>
      <c r="C1426" t="s">
        <v>741</v>
      </c>
      <c r="D1426" s="24">
        <f>VLOOKUP(Pag_Inicio_Corr_mas_casos[[#This Row],[Corregimiento]],Hoja3!$A$2:$D$676,4,0)</f>
        <v>130102</v>
      </c>
      <c r="E1426">
        <v>11</v>
      </c>
    </row>
    <row r="1427" spans="1:5" x14ac:dyDescent="0.2">
      <c r="A1427" s="22">
        <v>44042</v>
      </c>
      <c r="B1427">
        <v>44042</v>
      </c>
      <c r="C1427" t="s">
        <v>753</v>
      </c>
      <c r="D1427" s="24">
        <f>VLOOKUP(Pag_Inicio_Corr_mas_casos[[#This Row],[Corregimiento]],Hoja3!$A$2:$D$676,4,0)</f>
        <v>80812</v>
      </c>
      <c r="E1427">
        <v>19</v>
      </c>
    </row>
    <row r="1428" spans="1:5" x14ac:dyDescent="0.2">
      <c r="A1428" s="22">
        <v>44042</v>
      </c>
      <c r="B1428">
        <v>44042</v>
      </c>
      <c r="C1428" t="s">
        <v>745</v>
      </c>
      <c r="D1428" s="24">
        <f>VLOOKUP(Pag_Inicio_Corr_mas_casos[[#This Row],[Corregimiento]],Hoja3!$A$2:$D$676,4,0)</f>
        <v>80816</v>
      </c>
      <c r="E1428">
        <v>11</v>
      </c>
    </row>
    <row r="1429" spans="1:5" x14ac:dyDescent="0.2">
      <c r="A1429" s="22">
        <v>44042</v>
      </c>
      <c r="B1429">
        <v>44042</v>
      </c>
      <c r="C1429" t="s">
        <v>767</v>
      </c>
      <c r="D1429" s="24">
        <f>VLOOKUP(Pag_Inicio_Corr_mas_casos[[#This Row],[Corregimiento]],Hoja3!$A$2:$D$676,4,0)</f>
        <v>80820</v>
      </c>
      <c r="E1429">
        <v>14</v>
      </c>
    </row>
    <row r="1430" spans="1:5" x14ac:dyDescent="0.2">
      <c r="A1430" s="22">
        <v>44042</v>
      </c>
      <c r="B1430">
        <v>44042</v>
      </c>
      <c r="C1430" t="s">
        <v>744</v>
      </c>
      <c r="D1430" s="24">
        <f>VLOOKUP(Pag_Inicio_Corr_mas_casos[[#This Row],[Corregimiento]],Hoja3!$A$2:$D$676,4,0)</f>
        <v>81008</v>
      </c>
      <c r="E1430">
        <v>12</v>
      </c>
    </row>
    <row r="1431" spans="1:5" x14ac:dyDescent="0.2">
      <c r="A1431" s="22">
        <v>44042</v>
      </c>
      <c r="B1431">
        <v>44042</v>
      </c>
      <c r="C1431" t="s">
        <v>746</v>
      </c>
      <c r="D1431" s="24">
        <f>VLOOKUP(Pag_Inicio_Corr_mas_casos[[#This Row],[Corregimiento]],Hoja3!$A$2:$D$676,4,0)</f>
        <v>80817</v>
      </c>
      <c r="E1431">
        <v>26</v>
      </c>
    </row>
    <row r="1432" spans="1:5" x14ac:dyDescent="0.2">
      <c r="A1432" s="22">
        <v>44042</v>
      </c>
      <c r="B1432">
        <v>44042</v>
      </c>
      <c r="C1432" t="s">
        <v>758</v>
      </c>
      <c r="D1432" s="24">
        <f>VLOOKUP(Pag_Inicio_Corr_mas_casos[[#This Row],[Corregimiento]],Hoja3!$A$2:$D$676,4,0)</f>
        <v>80810</v>
      </c>
      <c r="E1432">
        <v>11</v>
      </c>
    </row>
    <row r="1433" spans="1:5" x14ac:dyDescent="0.2">
      <c r="A1433" s="22">
        <v>44042</v>
      </c>
      <c r="B1433">
        <v>44042</v>
      </c>
      <c r="C1433" t="s">
        <v>763</v>
      </c>
      <c r="D1433" s="24">
        <f>VLOOKUP(Pag_Inicio_Corr_mas_casos[[#This Row],[Corregimiento]],Hoja3!$A$2:$D$676,4,0)</f>
        <v>80813</v>
      </c>
      <c r="E1433">
        <v>32</v>
      </c>
    </row>
    <row r="1434" spans="1:5" x14ac:dyDescent="0.2">
      <c r="A1434" s="22">
        <v>44042</v>
      </c>
      <c r="B1434">
        <v>44042</v>
      </c>
      <c r="C1434" t="s">
        <v>766</v>
      </c>
      <c r="D1434" s="24">
        <f>VLOOKUP(Pag_Inicio_Corr_mas_casos[[#This Row],[Corregimiento]],Hoja3!$A$2:$D$676,4,0)</f>
        <v>80808</v>
      </c>
      <c r="E1434">
        <v>18</v>
      </c>
    </row>
    <row r="1435" spans="1:5" x14ac:dyDescent="0.2">
      <c r="A1435" s="22">
        <v>44042</v>
      </c>
      <c r="B1435">
        <v>44042</v>
      </c>
      <c r="C1435" t="s">
        <v>781</v>
      </c>
      <c r="D1435" s="24">
        <f>VLOOKUP(Pag_Inicio_Corr_mas_casos[[#This Row],[Corregimiento]],Hoja3!$A$2:$D$676,4,0)</f>
        <v>130717</v>
      </c>
      <c r="E1435">
        <v>16</v>
      </c>
    </row>
    <row r="1436" spans="1:5" x14ac:dyDescent="0.2">
      <c r="A1436" s="22">
        <v>44042</v>
      </c>
      <c r="B1436">
        <v>44042</v>
      </c>
      <c r="C1436" t="s">
        <v>750</v>
      </c>
      <c r="D1436" s="24">
        <f>VLOOKUP(Pag_Inicio_Corr_mas_casos[[#This Row],[Corregimiento]],Hoja3!$A$2:$D$676,4,0)</f>
        <v>80819</v>
      </c>
      <c r="E1436">
        <v>44</v>
      </c>
    </row>
    <row r="1437" spans="1:5" x14ac:dyDescent="0.2">
      <c r="A1437" s="22">
        <v>44042</v>
      </c>
      <c r="B1437">
        <v>44042</v>
      </c>
      <c r="C1437" t="s">
        <v>845</v>
      </c>
      <c r="D1437" s="24">
        <f>VLOOKUP(Pag_Inicio_Corr_mas_casos[[#This Row],[Corregimiento]],Hoja3!$A$2:$D$676,4,0)</f>
        <v>100104</v>
      </c>
      <c r="E1437">
        <v>16</v>
      </c>
    </row>
    <row r="1438" spans="1:5" x14ac:dyDescent="0.2">
      <c r="A1438" s="22">
        <v>44042</v>
      </c>
      <c r="B1438">
        <v>44042</v>
      </c>
      <c r="C1438" t="s">
        <v>739</v>
      </c>
      <c r="D1438" s="24">
        <f>VLOOKUP(Pag_Inicio_Corr_mas_casos[[#This Row],[Corregimiento]],Hoja3!$A$2:$D$676,4,0)</f>
        <v>130106</v>
      </c>
      <c r="E1438">
        <v>18</v>
      </c>
    </row>
    <row r="1439" spans="1:5" x14ac:dyDescent="0.2">
      <c r="A1439" s="22">
        <v>44043</v>
      </c>
      <c r="B1439">
        <v>44043</v>
      </c>
      <c r="C1439" t="s">
        <v>742</v>
      </c>
      <c r="D1439" s="24">
        <f>VLOOKUP(Pag_Inicio_Corr_mas_casos[[#This Row],[Corregimiento]],Hoja3!$A$2:$D$676,4,0)</f>
        <v>80821</v>
      </c>
      <c r="E1439">
        <v>21</v>
      </c>
    </row>
    <row r="1440" spans="1:5" x14ac:dyDescent="0.2">
      <c r="A1440" s="22">
        <v>44043</v>
      </c>
      <c r="B1440">
        <v>44043</v>
      </c>
      <c r="C1440" t="s">
        <v>747</v>
      </c>
      <c r="D1440" s="24">
        <f>VLOOKUP(Pag_Inicio_Corr_mas_casos[[#This Row],[Corregimiento]],Hoja3!$A$2:$D$676,4,0)</f>
        <v>80822</v>
      </c>
      <c r="E1440">
        <v>20</v>
      </c>
    </row>
    <row r="1441" spans="1:5" x14ac:dyDescent="0.2">
      <c r="A1441" s="22">
        <v>44043</v>
      </c>
      <c r="B1441">
        <v>44043</v>
      </c>
      <c r="C1441" t="s">
        <v>749</v>
      </c>
      <c r="D1441" s="24">
        <f>VLOOKUP(Pag_Inicio_Corr_mas_casos[[#This Row],[Corregimiento]],Hoja3!$A$2:$D$676,4,0)</f>
        <v>81001</v>
      </c>
      <c r="E1441">
        <v>11</v>
      </c>
    </row>
    <row r="1442" spans="1:5" x14ac:dyDescent="0.2">
      <c r="A1442" s="22">
        <v>44043</v>
      </c>
      <c r="B1442">
        <v>44043</v>
      </c>
      <c r="C1442" t="s">
        <v>737</v>
      </c>
      <c r="D1442" s="24">
        <f>VLOOKUP(Pag_Inicio_Corr_mas_casos[[#This Row],[Corregimiento]],Hoja3!$A$2:$D$676,4,0)</f>
        <v>130101</v>
      </c>
      <c r="E1442">
        <v>45</v>
      </c>
    </row>
    <row r="1443" spans="1:5" x14ac:dyDescent="0.2">
      <c r="A1443" s="22">
        <v>44043</v>
      </c>
      <c r="B1443">
        <v>44043</v>
      </c>
      <c r="C1443" t="s">
        <v>785</v>
      </c>
      <c r="D1443" s="24">
        <f>VLOOKUP(Pag_Inicio_Corr_mas_casos[[#This Row],[Corregimiento]],Hoja3!$A$2:$D$676,4,0)</f>
        <v>130701</v>
      </c>
      <c r="E1443">
        <v>19</v>
      </c>
    </row>
    <row r="1444" spans="1:5" x14ac:dyDescent="0.2">
      <c r="A1444" s="22">
        <v>44043</v>
      </c>
      <c r="B1444">
        <v>44043</v>
      </c>
      <c r="C1444" t="s">
        <v>754</v>
      </c>
      <c r="D1444" s="24">
        <f>VLOOKUP(Pag_Inicio_Corr_mas_casos[[#This Row],[Corregimiento]],Hoja3!$A$2:$D$676,4,0)</f>
        <v>130702</v>
      </c>
      <c r="E1444">
        <v>14</v>
      </c>
    </row>
    <row r="1445" spans="1:5" x14ac:dyDescent="0.2">
      <c r="A1445" s="22">
        <v>44043</v>
      </c>
      <c r="B1445">
        <v>44043</v>
      </c>
      <c r="C1445" t="s">
        <v>743</v>
      </c>
      <c r="D1445" s="24">
        <f>VLOOKUP(Pag_Inicio_Corr_mas_casos[[#This Row],[Corregimiento]],Hoja3!$A$2:$D$676,4,0)</f>
        <v>81007</v>
      </c>
      <c r="E1445">
        <v>13</v>
      </c>
    </row>
    <row r="1446" spans="1:5" x14ac:dyDescent="0.2">
      <c r="A1446" s="22">
        <v>44043</v>
      </c>
      <c r="B1446">
        <v>44043</v>
      </c>
      <c r="C1446" t="s">
        <v>738</v>
      </c>
      <c r="D1446" s="24">
        <f>VLOOKUP(Pag_Inicio_Corr_mas_casos[[#This Row],[Corregimiento]],Hoja3!$A$2:$D$676,4,0)</f>
        <v>81002</v>
      </c>
      <c r="E1446">
        <v>14</v>
      </c>
    </row>
    <row r="1447" spans="1:5" x14ac:dyDescent="0.2">
      <c r="A1447" s="22">
        <v>44043</v>
      </c>
      <c r="B1447">
        <v>44043</v>
      </c>
      <c r="C1447" t="s">
        <v>788</v>
      </c>
      <c r="D1447" s="24">
        <f>VLOOKUP(Pag_Inicio_Corr_mas_casos[[#This Row],[Corregimiento]],Hoja3!$A$2:$D$676,4,0)</f>
        <v>80807</v>
      </c>
      <c r="E1447">
        <v>13</v>
      </c>
    </row>
    <row r="1448" spans="1:5" x14ac:dyDescent="0.2">
      <c r="A1448" s="22">
        <v>44043</v>
      </c>
      <c r="B1448">
        <v>44043</v>
      </c>
      <c r="C1448" t="s">
        <v>751</v>
      </c>
      <c r="D1448" s="24">
        <f>VLOOKUP(Pag_Inicio_Corr_mas_casos[[#This Row],[Corregimiento]],Hoja3!$A$2:$D$676,4,0)</f>
        <v>130107</v>
      </c>
      <c r="E1448">
        <v>25</v>
      </c>
    </row>
    <row r="1449" spans="1:5" x14ac:dyDescent="0.2">
      <c r="A1449" s="22">
        <v>44043</v>
      </c>
      <c r="B1449">
        <v>44043</v>
      </c>
      <c r="C1449" t="s">
        <v>784</v>
      </c>
      <c r="D1449" s="24">
        <f>VLOOKUP(Pag_Inicio_Corr_mas_casos[[#This Row],[Corregimiento]],Hoja3!$A$2:$D$676,4,0)</f>
        <v>30104</v>
      </c>
      <c r="E1449">
        <v>16</v>
      </c>
    </row>
    <row r="1450" spans="1:5" x14ac:dyDescent="0.2">
      <c r="A1450" s="22">
        <v>44043</v>
      </c>
      <c r="B1450">
        <v>44043</v>
      </c>
      <c r="C1450" t="s">
        <v>765</v>
      </c>
      <c r="D1450" s="24">
        <f>VLOOKUP(Pag_Inicio_Corr_mas_casos[[#This Row],[Corregimiento]],Hoja3!$A$2:$D$676,4,0)</f>
        <v>80501</v>
      </c>
      <c r="E1450">
        <v>18</v>
      </c>
    </row>
    <row r="1451" spans="1:5" x14ac:dyDescent="0.2">
      <c r="A1451" s="22">
        <v>44043</v>
      </c>
      <c r="B1451">
        <v>44043</v>
      </c>
      <c r="C1451" t="s">
        <v>813</v>
      </c>
      <c r="D1451" s="24">
        <f>VLOOKUP(Pag_Inicio_Corr_mas_casos[[#This Row],[Corregimiento]],Hoja3!$A$2:$D$676,4,0)</f>
        <v>30115</v>
      </c>
      <c r="E1451">
        <v>18</v>
      </c>
    </row>
    <row r="1452" spans="1:5" x14ac:dyDescent="0.2">
      <c r="A1452" s="22">
        <v>44043</v>
      </c>
      <c r="B1452">
        <v>44043</v>
      </c>
      <c r="C1452" t="s">
        <v>755</v>
      </c>
      <c r="D1452" s="24">
        <f>VLOOKUP(Pag_Inicio_Corr_mas_casos[[#This Row],[Corregimiento]],Hoja3!$A$2:$D$676,4,0)</f>
        <v>40601</v>
      </c>
      <c r="E1452">
        <v>19</v>
      </c>
    </row>
    <row r="1453" spans="1:5" x14ac:dyDescent="0.2">
      <c r="A1453" s="22">
        <v>44043</v>
      </c>
      <c r="B1453">
        <v>44043</v>
      </c>
      <c r="C1453" t="s">
        <v>821</v>
      </c>
      <c r="D1453" s="24">
        <f>VLOOKUP(Pag_Inicio_Corr_mas_casos[[#This Row],[Corregimiento]],Hoja3!$A$2:$D$676,4,0)</f>
        <v>40701</v>
      </c>
      <c r="E1453">
        <v>11</v>
      </c>
    </row>
    <row r="1454" spans="1:5" x14ac:dyDescent="0.2">
      <c r="A1454" s="22">
        <v>44043</v>
      </c>
      <c r="B1454">
        <v>44043</v>
      </c>
      <c r="C1454" t="s">
        <v>748</v>
      </c>
      <c r="D1454" s="24">
        <f>VLOOKUP(Pag_Inicio_Corr_mas_casos[[#This Row],[Corregimiento]],Hoja3!$A$2:$D$676,4,0)</f>
        <v>80823</v>
      </c>
      <c r="E1454">
        <v>11</v>
      </c>
    </row>
    <row r="1455" spans="1:5" x14ac:dyDescent="0.2">
      <c r="A1455" s="22">
        <v>44043</v>
      </c>
      <c r="B1455">
        <v>44043</v>
      </c>
      <c r="C1455" t="s">
        <v>772</v>
      </c>
      <c r="D1455" s="24">
        <f>VLOOKUP(Pag_Inicio_Corr_mas_casos[[#This Row],[Corregimiento]],Hoja3!$A$2:$D$676,4,0)</f>
        <v>130708</v>
      </c>
      <c r="E1455">
        <v>17</v>
      </c>
    </row>
    <row r="1456" spans="1:5" x14ac:dyDescent="0.2">
      <c r="A1456" s="22">
        <v>44043</v>
      </c>
      <c r="B1456">
        <v>44043</v>
      </c>
      <c r="C1456" t="s">
        <v>741</v>
      </c>
      <c r="D1456" s="24">
        <f>VLOOKUP(Pag_Inicio_Corr_mas_casos[[#This Row],[Corregimiento]],Hoja3!$A$2:$D$676,4,0)</f>
        <v>130102</v>
      </c>
      <c r="E1456">
        <v>16</v>
      </c>
    </row>
    <row r="1457" spans="1:5" x14ac:dyDescent="0.2">
      <c r="A1457" s="22">
        <v>44043</v>
      </c>
      <c r="B1457">
        <v>44043</v>
      </c>
      <c r="C1457" t="s">
        <v>753</v>
      </c>
      <c r="D1457" s="24">
        <f>VLOOKUP(Pag_Inicio_Corr_mas_casos[[#This Row],[Corregimiento]],Hoja3!$A$2:$D$676,4,0)</f>
        <v>80812</v>
      </c>
      <c r="E1457">
        <v>15</v>
      </c>
    </row>
    <row r="1458" spans="1:5" x14ac:dyDescent="0.2">
      <c r="A1458" s="22">
        <v>44043</v>
      </c>
      <c r="B1458">
        <v>44043</v>
      </c>
      <c r="C1458" t="s">
        <v>846</v>
      </c>
      <c r="D1458" s="24">
        <f>VLOOKUP(Pag_Inicio_Corr_mas_casos[[#This Row],[Corregimiento]],Hoja3!$A$2:$D$676,4,0)</f>
        <v>40501</v>
      </c>
      <c r="E1458">
        <v>17</v>
      </c>
    </row>
    <row r="1459" spans="1:5" x14ac:dyDescent="0.2">
      <c r="A1459" s="22">
        <v>44043</v>
      </c>
      <c r="B1459">
        <v>44043</v>
      </c>
      <c r="C1459" t="s">
        <v>840</v>
      </c>
      <c r="D1459" s="24">
        <f>VLOOKUP(Pag_Inicio_Corr_mas_casos[[#This Row],[Corregimiento]],Hoja3!$A$2:$D$676,4,0)</f>
        <v>40606</v>
      </c>
      <c r="E1459">
        <v>12</v>
      </c>
    </row>
    <row r="1460" spans="1:5" x14ac:dyDescent="0.2">
      <c r="A1460" s="22">
        <v>44043</v>
      </c>
      <c r="B1460">
        <v>44043</v>
      </c>
      <c r="C1460" t="s">
        <v>767</v>
      </c>
      <c r="D1460" s="24">
        <f>VLOOKUP(Pag_Inicio_Corr_mas_casos[[#This Row],[Corregimiento]],Hoja3!$A$2:$D$676,4,0)</f>
        <v>80820</v>
      </c>
      <c r="E1460">
        <v>17</v>
      </c>
    </row>
    <row r="1461" spans="1:5" x14ac:dyDescent="0.2">
      <c r="A1461" s="22">
        <v>44043</v>
      </c>
      <c r="B1461">
        <v>44043</v>
      </c>
      <c r="C1461" t="s">
        <v>847</v>
      </c>
      <c r="D1461" s="24">
        <f>VLOOKUP(Pag_Inicio_Corr_mas_casos[[#This Row],[Corregimiento]],Hoja3!$A$2:$D$676,4,0)</f>
        <v>91008</v>
      </c>
      <c r="E1461">
        <v>15</v>
      </c>
    </row>
    <row r="1462" spans="1:5" x14ac:dyDescent="0.2">
      <c r="A1462" s="22">
        <v>44043</v>
      </c>
      <c r="B1462">
        <v>44043</v>
      </c>
      <c r="C1462" t="s">
        <v>746</v>
      </c>
      <c r="D1462" s="24">
        <f>VLOOKUP(Pag_Inicio_Corr_mas_casos[[#This Row],[Corregimiento]],Hoja3!$A$2:$D$676,4,0)</f>
        <v>80817</v>
      </c>
      <c r="E1462">
        <v>14</v>
      </c>
    </row>
    <row r="1463" spans="1:5" x14ac:dyDescent="0.2">
      <c r="A1463" s="22">
        <v>44043</v>
      </c>
      <c r="B1463">
        <v>44043</v>
      </c>
      <c r="C1463" t="s">
        <v>763</v>
      </c>
      <c r="D1463" s="24">
        <f>VLOOKUP(Pag_Inicio_Corr_mas_casos[[#This Row],[Corregimiento]],Hoja3!$A$2:$D$676,4,0)</f>
        <v>80813</v>
      </c>
      <c r="E1463">
        <v>17</v>
      </c>
    </row>
    <row r="1464" spans="1:5" x14ac:dyDescent="0.2">
      <c r="A1464" s="22">
        <v>44043</v>
      </c>
      <c r="B1464">
        <v>44043</v>
      </c>
      <c r="C1464" t="s">
        <v>781</v>
      </c>
      <c r="D1464" s="24">
        <f>VLOOKUP(Pag_Inicio_Corr_mas_casos[[#This Row],[Corregimiento]],Hoja3!$A$2:$D$676,4,0)</f>
        <v>130717</v>
      </c>
      <c r="E1464">
        <v>15</v>
      </c>
    </row>
    <row r="1465" spans="1:5" x14ac:dyDescent="0.2">
      <c r="A1465" s="22">
        <v>44043</v>
      </c>
      <c r="B1465">
        <v>44043</v>
      </c>
      <c r="C1465" t="s">
        <v>791</v>
      </c>
      <c r="D1465" s="24">
        <f>VLOOKUP(Pag_Inicio_Corr_mas_casos[[#This Row],[Corregimiento]],Hoja3!$A$2:$D$676,4,0)</f>
        <v>30111</v>
      </c>
      <c r="E1465">
        <v>11</v>
      </c>
    </row>
    <row r="1466" spans="1:5" x14ac:dyDescent="0.2">
      <c r="A1466" s="22">
        <v>44043</v>
      </c>
      <c r="B1466">
        <v>44043</v>
      </c>
      <c r="C1466" t="s">
        <v>778</v>
      </c>
      <c r="D1466" s="24">
        <f>VLOOKUP(Pag_Inicio_Corr_mas_casos[[#This Row],[Corregimiento]],Hoja3!$A$2:$D$676,4,0)</f>
        <v>80809</v>
      </c>
      <c r="E1466">
        <v>12</v>
      </c>
    </row>
    <row r="1467" spans="1:5" x14ac:dyDescent="0.2">
      <c r="A1467" s="22">
        <v>44043</v>
      </c>
      <c r="B1467">
        <v>44043</v>
      </c>
      <c r="C1467" t="s">
        <v>750</v>
      </c>
      <c r="D1467" s="24">
        <f>VLOOKUP(Pag_Inicio_Corr_mas_casos[[#This Row],[Corregimiento]],Hoja3!$A$2:$D$676,4,0)</f>
        <v>80819</v>
      </c>
      <c r="E1467">
        <v>15</v>
      </c>
    </row>
    <row r="1468" spans="1:5" x14ac:dyDescent="0.2">
      <c r="A1468" s="22">
        <v>44043</v>
      </c>
      <c r="B1468">
        <v>44043</v>
      </c>
      <c r="C1468" t="s">
        <v>739</v>
      </c>
      <c r="D1468" s="24">
        <f>VLOOKUP(Pag_Inicio_Corr_mas_casos[[#This Row],[Corregimiento]],Hoja3!$A$2:$D$676,4,0)</f>
        <v>130106</v>
      </c>
      <c r="E1468">
        <v>28</v>
      </c>
    </row>
    <row r="1469" spans="1:5" x14ac:dyDescent="0.2">
      <c r="A1469" s="22">
        <v>44044</v>
      </c>
      <c r="B1469">
        <v>44044</v>
      </c>
      <c r="C1469" t="s">
        <v>742</v>
      </c>
      <c r="D1469" s="24">
        <f>VLOOKUP(Pag_Inicio_Corr_mas_casos[[#This Row],[Corregimiento]],Hoja3!$A$2:$D$676,4,0)</f>
        <v>80821</v>
      </c>
      <c r="E1469">
        <v>39</v>
      </c>
    </row>
    <row r="1470" spans="1:5" x14ac:dyDescent="0.2">
      <c r="A1470" s="22">
        <v>44044</v>
      </c>
      <c r="B1470">
        <v>44044</v>
      </c>
      <c r="C1470" t="s">
        <v>836</v>
      </c>
      <c r="D1470" s="24">
        <f>VLOOKUP(Pag_Inicio_Corr_mas_casos[[#This Row],[Corregimiento]],Hoja3!$A$2:$D$676,4,0)</f>
        <v>100102</v>
      </c>
      <c r="E1470">
        <v>11</v>
      </c>
    </row>
    <row r="1471" spans="1:5" x14ac:dyDescent="0.2">
      <c r="A1471" s="22">
        <v>44044</v>
      </c>
      <c r="B1471">
        <v>44044</v>
      </c>
      <c r="C1471" t="s">
        <v>747</v>
      </c>
      <c r="D1471" s="24">
        <f>VLOOKUP(Pag_Inicio_Corr_mas_casos[[#This Row],[Corregimiento]],Hoja3!$A$2:$D$676,4,0)</f>
        <v>80822</v>
      </c>
      <c r="E1471">
        <v>14</v>
      </c>
    </row>
    <row r="1472" spans="1:5" x14ac:dyDescent="0.2">
      <c r="A1472" s="22">
        <v>44044</v>
      </c>
      <c r="B1472">
        <v>44044</v>
      </c>
      <c r="C1472" t="s">
        <v>749</v>
      </c>
      <c r="D1472" s="24">
        <f>VLOOKUP(Pag_Inicio_Corr_mas_casos[[#This Row],[Corregimiento]],Hoja3!$A$2:$D$676,4,0)</f>
        <v>81001</v>
      </c>
      <c r="E1472">
        <v>13</v>
      </c>
    </row>
    <row r="1473" spans="1:5" x14ac:dyDescent="0.2">
      <c r="A1473" s="22">
        <v>44044</v>
      </c>
      <c r="B1473">
        <v>44044</v>
      </c>
      <c r="C1473" t="s">
        <v>752</v>
      </c>
      <c r="D1473" s="24">
        <f>VLOOKUP(Pag_Inicio_Corr_mas_casos[[#This Row],[Corregimiento]],Hoja3!$A$2:$D$676,4,0)</f>
        <v>81006</v>
      </c>
      <c r="E1473">
        <v>21</v>
      </c>
    </row>
    <row r="1474" spans="1:5" x14ac:dyDescent="0.2">
      <c r="A1474" s="22">
        <v>44044</v>
      </c>
      <c r="B1474">
        <v>44044</v>
      </c>
      <c r="C1474" t="s">
        <v>737</v>
      </c>
      <c r="D1474" s="24">
        <f>VLOOKUP(Pag_Inicio_Corr_mas_casos[[#This Row],[Corregimiento]],Hoja3!$A$2:$D$676,4,0)</f>
        <v>130101</v>
      </c>
      <c r="E1474">
        <v>32</v>
      </c>
    </row>
    <row r="1475" spans="1:5" x14ac:dyDescent="0.2">
      <c r="A1475" s="22">
        <v>44044</v>
      </c>
      <c r="B1475">
        <v>44044</v>
      </c>
      <c r="C1475" t="s">
        <v>754</v>
      </c>
      <c r="D1475" s="24">
        <f>VLOOKUP(Pag_Inicio_Corr_mas_casos[[#This Row],[Corregimiento]],Hoja3!$A$2:$D$676,4,0)</f>
        <v>130702</v>
      </c>
      <c r="E1475">
        <v>11</v>
      </c>
    </row>
    <row r="1476" spans="1:5" x14ac:dyDescent="0.2">
      <c r="A1476" s="22">
        <v>44044</v>
      </c>
      <c r="B1476">
        <v>44044</v>
      </c>
      <c r="C1476" t="s">
        <v>743</v>
      </c>
      <c r="D1476" s="24">
        <f>VLOOKUP(Pag_Inicio_Corr_mas_casos[[#This Row],[Corregimiento]],Hoja3!$A$2:$D$676,4,0)</f>
        <v>81007</v>
      </c>
      <c r="E1476">
        <v>40</v>
      </c>
    </row>
    <row r="1477" spans="1:5" x14ac:dyDescent="0.2">
      <c r="A1477" s="22">
        <v>44044</v>
      </c>
      <c r="B1477">
        <v>44044</v>
      </c>
      <c r="C1477" t="s">
        <v>738</v>
      </c>
      <c r="D1477" s="24">
        <f>VLOOKUP(Pag_Inicio_Corr_mas_casos[[#This Row],[Corregimiento]],Hoja3!$A$2:$D$676,4,0)</f>
        <v>81002</v>
      </c>
      <c r="E1477">
        <v>16</v>
      </c>
    </row>
    <row r="1478" spans="1:5" x14ac:dyDescent="0.2">
      <c r="A1478" s="22">
        <v>44044</v>
      </c>
      <c r="B1478">
        <v>44044</v>
      </c>
      <c r="C1478" t="s">
        <v>756</v>
      </c>
      <c r="D1478" s="24">
        <f>VLOOKUP(Pag_Inicio_Corr_mas_casos[[#This Row],[Corregimiento]],Hoja3!$A$2:$D$676,4,0)</f>
        <v>80806</v>
      </c>
      <c r="E1478">
        <v>22</v>
      </c>
    </row>
    <row r="1479" spans="1:5" x14ac:dyDescent="0.2">
      <c r="A1479" s="22">
        <v>44044</v>
      </c>
      <c r="B1479">
        <v>44044</v>
      </c>
      <c r="C1479" t="s">
        <v>807</v>
      </c>
      <c r="D1479" s="24">
        <f>VLOOKUP(Pag_Inicio_Corr_mas_casos[[#This Row],[Corregimiento]],Hoja3!$A$2:$D$676,4,0)</f>
        <v>40503</v>
      </c>
      <c r="E1479">
        <v>13</v>
      </c>
    </row>
    <row r="1480" spans="1:5" x14ac:dyDescent="0.2">
      <c r="A1480" s="22">
        <v>44044</v>
      </c>
      <c r="B1480">
        <v>44044</v>
      </c>
      <c r="C1480" t="s">
        <v>751</v>
      </c>
      <c r="D1480" s="24">
        <f>VLOOKUP(Pag_Inicio_Corr_mas_casos[[#This Row],[Corregimiento]],Hoja3!$A$2:$D$676,4,0)</f>
        <v>130107</v>
      </c>
      <c r="E1480">
        <v>26</v>
      </c>
    </row>
    <row r="1481" spans="1:5" x14ac:dyDescent="0.2">
      <c r="A1481" s="22">
        <v>44044</v>
      </c>
      <c r="B1481">
        <v>44044</v>
      </c>
      <c r="C1481" t="s">
        <v>768</v>
      </c>
      <c r="D1481" s="24">
        <f>VLOOKUP(Pag_Inicio_Corr_mas_casos[[#This Row],[Corregimiento]],Hoja3!$A$2:$D$676,4,0)</f>
        <v>80815</v>
      </c>
      <c r="E1481">
        <v>22</v>
      </c>
    </row>
    <row r="1482" spans="1:5" x14ac:dyDescent="0.2">
      <c r="A1482" s="22">
        <v>44044</v>
      </c>
      <c r="B1482">
        <v>44044</v>
      </c>
      <c r="C1482" t="s">
        <v>784</v>
      </c>
      <c r="D1482" s="24">
        <f>VLOOKUP(Pag_Inicio_Corr_mas_casos[[#This Row],[Corregimiento]],Hoja3!$A$2:$D$676,4,0)</f>
        <v>30104</v>
      </c>
      <c r="E1482">
        <v>17</v>
      </c>
    </row>
    <row r="1483" spans="1:5" x14ac:dyDescent="0.2">
      <c r="A1483" s="22">
        <v>44044</v>
      </c>
      <c r="B1483">
        <v>44044</v>
      </c>
      <c r="C1483" t="s">
        <v>765</v>
      </c>
      <c r="D1483" s="24">
        <f>VLOOKUP(Pag_Inicio_Corr_mas_casos[[#This Row],[Corregimiento]],Hoja3!$A$2:$D$676,4,0)</f>
        <v>80501</v>
      </c>
      <c r="E1483">
        <v>18</v>
      </c>
    </row>
    <row r="1484" spans="1:5" x14ac:dyDescent="0.2">
      <c r="A1484" s="22">
        <v>44044</v>
      </c>
      <c r="B1484">
        <v>44044</v>
      </c>
      <c r="C1484" t="s">
        <v>759</v>
      </c>
      <c r="D1484" s="24">
        <f>VLOOKUP(Pag_Inicio_Corr_mas_casos[[#This Row],[Corregimiento]],Hoja3!$A$2:$D$676,4,0)</f>
        <v>30107</v>
      </c>
      <c r="E1484">
        <v>27</v>
      </c>
    </row>
    <row r="1485" spans="1:5" x14ac:dyDescent="0.2">
      <c r="A1485" s="22">
        <v>44044</v>
      </c>
      <c r="B1485">
        <v>44044</v>
      </c>
      <c r="C1485" t="s">
        <v>755</v>
      </c>
      <c r="D1485" s="24">
        <f>VLOOKUP(Pag_Inicio_Corr_mas_casos[[#This Row],[Corregimiento]],Hoja3!$A$2:$D$676,4,0)</f>
        <v>40601</v>
      </c>
      <c r="E1485">
        <v>23</v>
      </c>
    </row>
    <row r="1486" spans="1:5" x14ac:dyDescent="0.2">
      <c r="A1486" s="22">
        <v>44044</v>
      </c>
      <c r="B1486">
        <v>44044</v>
      </c>
      <c r="C1486" t="s">
        <v>773</v>
      </c>
      <c r="D1486" s="24">
        <f>VLOOKUP(Pag_Inicio_Corr_mas_casos[[#This Row],[Corregimiento]],Hoja3!$A$2:$D$676,4,0)</f>
        <v>80826</v>
      </c>
      <c r="E1486">
        <v>11</v>
      </c>
    </row>
    <row r="1487" spans="1:5" x14ac:dyDescent="0.2">
      <c r="A1487" s="22">
        <v>44044</v>
      </c>
      <c r="B1487">
        <v>44044</v>
      </c>
      <c r="C1487" t="s">
        <v>748</v>
      </c>
      <c r="D1487" s="24">
        <f>VLOOKUP(Pag_Inicio_Corr_mas_casos[[#This Row],[Corregimiento]],Hoja3!$A$2:$D$676,4,0)</f>
        <v>80823</v>
      </c>
      <c r="E1487">
        <v>18</v>
      </c>
    </row>
    <row r="1488" spans="1:5" x14ac:dyDescent="0.2">
      <c r="A1488" s="22">
        <v>44044</v>
      </c>
      <c r="B1488">
        <v>44044</v>
      </c>
      <c r="C1488" t="s">
        <v>772</v>
      </c>
      <c r="D1488" s="24">
        <f>VLOOKUP(Pag_Inicio_Corr_mas_casos[[#This Row],[Corregimiento]],Hoja3!$A$2:$D$676,4,0)</f>
        <v>130708</v>
      </c>
      <c r="E1488">
        <v>17</v>
      </c>
    </row>
    <row r="1489" spans="1:5" x14ac:dyDescent="0.2">
      <c r="A1489" s="22">
        <v>44044</v>
      </c>
      <c r="B1489">
        <v>44044</v>
      </c>
      <c r="C1489" t="s">
        <v>753</v>
      </c>
      <c r="D1489" s="24">
        <f>VLOOKUP(Pag_Inicio_Corr_mas_casos[[#This Row],[Corregimiento]],Hoja3!$A$2:$D$676,4,0)</f>
        <v>80812</v>
      </c>
      <c r="E1489">
        <v>27</v>
      </c>
    </row>
    <row r="1490" spans="1:5" x14ac:dyDescent="0.2">
      <c r="A1490" s="22">
        <v>44044</v>
      </c>
      <c r="B1490">
        <v>44044</v>
      </c>
      <c r="C1490" t="s">
        <v>745</v>
      </c>
      <c r="D1490" s="24">
        <f>VLOOKUP(Pag_Inicio_Corr_mas_casos[[#This Row],[Corregimiento]],Hoja3!$A$2:$D$676,4,0)</f>
        <v>80816</v>
      </c>
      <c r="E1490">
        <v>14</v>
      </c>
    </row>
    <row r="1491" spans="1:5" x14ac:dyDescent="0.2">
      <c r="A1491" s="22">
        <v>44044</v>
      </c>
      <c r="B1491">
        <v>44044</v>
      </c>
      <c r="C1491" t="s">
        <v>767</v>
      </c>
      <c r="D1491" s="24">
        <f>VLOOKUP(Pag_Inicio_Corr_mas_casos[[#This Row],[Corregimiento]],Hoja3!$A$2:$D$676,4,0)</f>
        <v>80820</v>
      </c>
      <c r="E1491">
        <v>34</v>
      </c>
    </row>
    <row r="1492" spans="1:5" x14ac:dyDescent="0.2">
      <c r="A1492" s="22">
        <v>44044</v>
      </c>
      <c r="B1492">
        <v>44044</v>
      </c>
      <c r="C1492" t="s">
        <v>744</v>
      </c>
      <c r="D1492" s="24">
        <f>VLOOKUP(Pag_Inicio_Corr_mas_casos[[#This Row],[Corregimiento]],Hoja3!$A$2:$D$676,4,0)</f>
        <v>81008</v>
      </c>
      <c r="E1492">
        <v>11</v>
      </c>
    </row>
    <row r="1493" spans="1:5" x14ac:dyDescent="0.2">
      <c r="A1493" s="22">
        <v>44044</v>
      </c>
      <c r="B1493">
        <v>44044</v>
      </c>
      <c r="C1493" t="s">
        <v>746</v>
      </c>
      <c r="D1493" s="24">
        <f>VLOOKUP(Pag_Inicio_Corr_mas_casos[[#This Row],[Corregimiento]],Hoja3!$A$2:$D$676,4,0)</f>
        <v>80817</v>
      </c>
      <c r="E1493">
        <v>24</v>
      </c>
    </row>
    <row r="1494" spans="1:5" x14ac:dyDescent="0.2">
      <c r="A1494" s="22">
        <v>44044</v>
      </c>
      <c r="B1494">
        <v>44044</v>
      </c>
      <c r="C1494" t="s">
        <v>763</v>
      </c>
      <c r="D1494" s="24">
        <f>VLOOKUP(Pag_Inicio_Corr_mas_casos[[#This Row],[Corregimiento]],Hoja3!$A$2:$D$676,4,0)</f>
        <v>80813</v>
      </c>
      <c r="E1494">
        <v>34</v>
      </c>
    </row>
    <row r="1495" spans="1:5" x14ac:dyDescent="0.2">
      <c r="A1495" s="22">
        <v>44044</v>
      </c>
      <c r="B1495">
        <v>44044</v>
      </c>
      <c r="C1495" t="s">
        <v>800</v>
      </c>
      <c r="D1495" s="24">
        <f>VLOOKUP(Pag_Inicio_Corr_mas_casos[[#This Row],[Corregimiento]],Hoja3!$A$2:$D$676,4,0)</f>
        <v>130716</v>
      </c>
      <c r="E1495">
        <v>11</v>
      </c>
    </row>
    <row r="1496" spans="1:5" x14ac:dyDescent="0.2">
      <c r="A1496" s="22">
        <v>44044</v>
      </c>
      <c r="B1496">
        <v>44044</v>
      </c>
      <c r="C1496" t="s">
        <v>770</v>
      </c>
      <c r="D1496" s="24">
        <f>VLOOKUP(Pag_Inicio_Corr_mas_casos[[#This Row],[Corregimiento]],Hoja3!$A$2:$D$676,4,0)</f>
        <v>80811</v>
      </c>
      <c r="E1496">
        <v>12</v>
      </c>
    </row>
    <row r="1497" spans="1:5" x14ac:dyDescent="0.2">
      <c r="A1497" s="22">
        <v>44044</v>
      </c>
      <c r="B1497">
        <v>44044</v>
      </c>
      <c r="C1497" t="s">
        <v>783</v>
      </c>
      <c r="D1497" s="24">
        <f>VLOOKUP(Pag_Inicio_Corr_mas_casos[[#This Row],[Corregimiento]],Hoja3!$A$2:$D$676,4,0)</f>
        <v>81009</v>
      </c>
      <c r="E1497">
        <v>18</v>
      </c>
    </row>
    <row r="1498" spans="1:5" x14ac:dyDescent="0.2">
      <c r="A1498" s="22">
        <v>44044</v>
      </c>
      <c r="B1498">
        <v>44044</v>
      </c>
      <c r="C1498" t="s">
        <v>778</v>
      </c>
      <c r="D1498" s="24">
        <f>VLOOKUP(Pag_Inicio_Corr_mas_casos[[#This Row],[Corregimiento]],Hoja3!$A$2:$D$676,4,0)</f>
        <v>80809</v>
      </c>
      <c r="E1498">
        <v>18</v>
      </c>
    </row>
    <row r="1499" spans="1:5" x14ac:dyDescent="0.2">
      <c r="A1499" s="22">
        <v>44044</v>
      </c>
      <c r="B1499">
        <v>44044</v>
      </c>
      <c r="C1499" t="s">
        <v>750</v>
      </c>
      <c r="D1499" s="24">
        <f>VLOOKUP(Pag_Inicio_Corr_mas_casos[[#This Row],[Corregimiento]],Hoja3!$A$2:$D$676,4,0)</f>
        <v>80819</v>
      </c>
      <c r="E1499">
        <v>64</v>
      </c>
    </row>
    <row r="1500" spans="1:5" x14ac:dyDescent="0.2">
      <c r="A1500" s="22">
        <v>44044</v>
      </c>
      <c r="B1500">
        <v>44044</v>
      </c>
      <c r="C1500" t="s">
        <v>776</v>
      </c>
      <c r="D1500" s="24">
        <f>VLOOKUP(Pag_Inicio_Corr_mas_casos[[#This Row],[Corregimiento]],Hoja3!$A$2:$D$676,4,0)</f>
        <v>130105</v>
      </c>
      <c r="E1500">
        <v>19</v>
      </c>
    </row>
    <row r="1501" spans="1:5" x14ac:dyDescent="0.2">
      <c r="A1501" s="22">
        <v>44044</v>
      </c>
      <c r="B1501">
        <v>44044</v>
      </c>
      <c r="C1501" t="s">
        <v>739</v>
      </c>
      <c r="D1501" s="24">
        <f>VLOOKUP(Pag_Inicio_Corr_mas_casos[[#This Row],[Corregimiento]],Hoja3!$A$2:$D$676,4,0)</f>
        <v>130106</v>
      </c>
      <c r="E1501">
        <v>34</v>
      </c>
    </row>
    <row r="1502" spans="1:5" x14ac:dyDescent="0.2">
      <c r="A1502" s="22">
        <v>44045</v>
      </c>
      <c r="B1502">
        <v>44045</v>
      </c>
      <c r="C1502" t="s">
        <v>742</v>
      </c>
      <c r="D1502" s="24">
        <f>VLOOKUP(Pag_Inicio_Corr_mas_casos[[#This Row],[Corregimiento]],Hoja3!$A$2:$D$676,4,0)</f>
        <v>80821</v>
      </c>
      <c r="E1502">
        <v>41</v>
      </c>
    </row>
    <row r="1503" spans="1:5" x14ac:dyDescent="0.2">
      <c r="A1503" s="22">
        <v>44045</v>
      </c>
      <c r="B1503">
        <v>44045</v>
      </c>
      <c r="C1503" t="s">
        <v>747</v>
      </c>
      <c r="D1503" s="24">
        <f>VLOOKUP(Pag_Inicio_Corr_mas_casos[[#This Row],[Corregimiento]],Hoja3!$A$2:$D$676,4,0)</f>
        <v>80822</v>
      </c>
      <c r="E1503">
        <v>23</v>
      </c>
    </row>
    <row r="1504" spans="1:5" x14ac:dyDescent="0.2">
      <c r="A1504" s="22">
        <v>44045</v>
      </c>
      <c r="B1504">
        <v>44045</v>
      </c>
      <c r="C1504" t="s">
        <v>737</v>
      </c>
      <c r="D1504" s="24">
        <f>VLOOKUP(Pag_Inicio_Corr_mas_casos[[#This Row],[Corregimiento]],Hoja3!$A$2:$D$676,4,0)</f>
        <v>130101</v>
      </c>
      <c r="E1504">
        <v>17</v>
      </c>
    </row>
    <row r="1505" spans="1:5" x14ac:dyDescent="0.2">
      <c r="A1505" s="22">
        <v>44045</v>
      </c>
      <c r="B1505">
        <v>44045</v>
      </c>
      <c r="C1505" t="s">
        <v>754</v>
      </c>
      <c r="D1505" s="24">
        <f>VLOOKUP(Pag_Inicio_Corr_mas_casos[[#This Row],[Corregimiento]],Hoja3!$A$2:$D$676,4,0)</f>
        <v>130702</v>
      </c>
      <c r="E1505">
        <v>13</v>
      </c>
    </row>
    <row r="1506" spans="1:5" x14ac:dyDescent="0.2">
      <c r="A1506" s="22">
        <v>44045</v>
      </c>
      <c r="B1506">
        <v>44045</v>
      </c>
      <c r="C1506" t="s">
        <v>743</v>
      </c>
      <c r="D1506" s="24">
        <f>VLOOKUP(Pag_Inicio_Corr_mas_casos[[#This Row],[Corregimiento]],Hoja3!$A$2:$D$676,4,0)</f>
        <v>81007</v>
      </c>
      <c r="E1506">
        <v>30</v>
      </c>
    </row>
    <row r="1507" spans="1:5" x14ac:dyDescent="0.2">
      <c r="A1507" s="22">
        <v>44045</v>
      </c>
      <c r="B1507">
        <v>44045</v>
      </c>
      <c r="C1507" t="s">
        <v>738</v>
      </c>
      <c r="D1507" s="24">
        <f>VLOOKUP(Pag_Inicio_Corr_mas_casos[[#This Row],[Corregimiento]],Hoja3!$A$2:$D$676,4,0)</f>
        <v>81002</v>
      </c>
      <c r="E1507">
        <v>18</v>
      </c>
    </row>
    <row r="1508" spans="1:5" x14ac:dyDescent="0.2">
      <c r="A1508" s="22">
        <v>44045</v>
      </c>
      <c r="B1508">
        <v>44045</v>
      </c>
      <c r="C1508" t="s">
        <v>756</v>
      </c>
      <c r="D1508" s="24">
        <f>VLOOKUP(Pag_Inicio_Corr_mas_casos[[#This Row],[Corregimiento]],Hoja3!$A$2:$D$676,4,0)</f>
        <v>80806</v>
      </c>
      <c r="E1508">
        <v>15</v>
      </c>
    </row>
    <row r="1509" spans="1:5" x14ac:dyDescent="0.2">
      <c r="A1509" s="22">
        <v>44045</v>
      </c>
      <c r="B1509">
        <v>44045</v>
      </c>
      <c r="C1509" t="s">
        <v>751</v>
      </c>
      <c r="D1509" s="24">
        <f>VLOOKUP(Pag_Inicio_Corr_mas_casos[[#This Row],[Corregimiento]],Hoja3!$A$2:$D$676,4,0)</f>
        <v>130107</v>
      </c>
      <c r="E1509">
        <v>12</v>
      </c>
    </row>
    <row r="1510" spans="1:5" x14ac:dyDescent="0.2">
      <c r="A1510" s="22">
        <v>44045</v>
      </c>
      <c r="B1510">
        <v>44045</v>
      </c>
      <c r="C1510" t="s">
        <v>768</v>
      </c>
      <c r="D1510" s="24">
        <f>VLOOKUP(Pag_Inicio_Corr_mas_casos[[#This Row],[Corregimiento]],Hoja3!$A$2:$D$676,4,0)</f>
        <v>80815</v>
      </c>
      <c r="E1510">
        <v>26</v>
      </c>
    </row>
    <row r="1511" spans="1:5" x14ac:dyDescent="0.2">
      <c r="A1511" s="22">
        <v>44045</v>
      </c>
      <c r="B1511">
        <v>44045</v>
      </c>
      <c r="C1511" t="s">
        <v>839</v>
      </c>
      <c r="D1511" s="24">
        <f>VLOOKUP(Pag_Inicio_Corr_mas_casos[[#This Row],[Corregimiento]],Hoja3!$A$2:$D$676,4,0)</f>
        <v>90301</v>
      </c>
      <c r="E1511">
        <v>15</v>
      </c>
    </row>
    <row r="1512" spans="1:5" x14ac:dyDescent="0.2">
      <c r="A1512" s="22">
        <v>44045</v>
      </c>
      <c r="B1512">
        <v>44045</v>
      </c>
      <c r="C1512" t="s">
        <v>784</v>
      </c>
      <c r="D1512" s="24">
        <f>VLOOKUP(Pag_Inicio_Corr_mas_casos[[#This Row],[Corregimiento]],Hoja3!$A$2:$D$676,4,0)</f>
        <v>30104</v>
      </c>
      <c r="E1512">
        <v>24</v>
      </c>
    </row>
    <row r="1513" spans="1:5" x14ac:dyDescent="0.2">
      <c r="A1513" s="22">
        <v>44045</v>
      </c>
      <c r="B1513">
        <v>44045</v>
      </c>
      <c r="C1513" t="s">
        <v>757</v>
      </c>
      <c r="D1513" s="24">
        <f>VLOOKUP(Pag_Inicio_Corr_mas_casos[[#This Row],[Corregimiento]],Hoja3!$A$2:$D$676,4,0)</f>
        <v>130108</v>
      </c>
      <c r="E1513">
        <v>12</v>
      </c>
    </row>
    <row r="1514" spans="1:5" x14ac:dyDescent="0.2">
      <c r="A1514" s="22">
        <v>44045</v>
      </c>
      <c r="B1514">
        <v>44045</v>
      </c>
      <c r="C1514" t="s">
        <v>759</v>
      </c>
      <c r="D1514" s="24">
        <f>VLOOKUP(Pag_Inicio_Corr_mas_casos[[#This Row],[Corregimiento]],Hoja3!$A$2:$D$676,4,0)</f>
        <v>30107</v>
      </c>
      <c r="E1514">
        <v>14</v>
      </c>
    </row>
    <row r="1515" spans="1:5" x14ac:dyDescent="0.2">
      <c r="A1515" s="22">
        <v>44045</v>
      </c>
      <c r="B1515">
        <v>44045</v>
      </c>
      <c r="C1515" t="s">
        <v>755</v>
      </c>
      <c r="D1515" s="24">
        <f>VLOOKUP(Pag_Inicio_Corr_mas_casos[[#This Row],[Corregimiento]],Hoja3!$A$2:$D$676,4,0)</f>
        <v>40601</v>
      </c>
      <c r="E1515">
        <v>19</v>
      </c>
    </row>
    <row r="1516" spans="1:5" x14ac:dyDescent="0.2">
      <c r="A1516" s="22">
        <v>44045</v>
      </c>
      <c r="B1516">
        <v>44045</v>
      </c>
      <c r="C1516" t="s">
        <v>773</v>
      </c>
      <c r="D1516" s="24">
        <f>VLOOKUP(Pag_Inicio_Corr_mas_casos[[#This Row],[Corregimiento]],Hoja3!$A$2:$D$676,4,0)</f>
        <v>80826</v>
      </c>
      <c r="E1516">
        <v>12</v>
      </c>
    </row>
    <row r="1517" spans="1:5" x14ac:dyDescent="0.2">
      <c r="A1517" s="22">
        <v>44045</v>
      </c>
      <c r="B1517">
        <v>44045</v>
      </c>
      <c r="C1517" t="s">
        <v>748</v>
      </c>
      <c r="D1517" s="24">
        <f>VLOOKUP(Pag_Inicio_Corr_mas_casos[[#This Row],[Corregimiento]],Hoja3!$A$2:$D$676,4,0)</f>
        <v>80823</v>
      </c>
      <c r="E1517">
        <v>28</v>
      </c>
    </row>
    <row r="1518" spans="1:5" x14ac:dyDescent="0.2">
      <c r="A1518" s="22">
        <v>44045</v>
      </c>
      <c r="B1518">
        <v>44045</v>
      </c>
      <c r="C1518" t="s">
        <v>741</v>
      </c>
      <c r="D1518" s="24">
        <f>VLOOKUP(Pag_Inicio_Corr_mas_casos[[#This Row],[Corregimiento]],Hoja3!$A$2:$D$676,4,0)</f>
        <v>130102</v>
      </c>
      <c r="E1518">
        <v>19</v>
      </c>
    </row>
    <row r="1519" spans="1:5" x14ac:dyDescent="0.2">
      <c r="A1519" s="22">
        <v>44045</v>
      </c>
      <c r="B1519">
        <v>44045</v>
      </c>
      <c r="C1519" t="s">
        <v>753</v>
      </c>
      <c r="D1519" s="24">
        <f>VLOOKUP(Pag_Inicio_Corr_mas_casos[[#This Row],[Corregimiento]],Hoja3!$A$2:$D$676,4,0)</f>
        <v>80812</v>
      </c>
      <c r="E1519">
        <v>25</v>
      </c>
    </row>
    <row r="1520" spans="1:5" x14ac:dyDescent="0.2">
      <c r="A1520" s="22">
        <v>44045</v>
      </c>
      <c r="B1520">
        <v>44045</v>
      </c>
      <c r="C1520" t="s">
        <v>814</v>
      </c>
      <c r="D1520" s="24">
        <f>VLOOKUP(Pag_Inicio_Corr_mas_casos[[#This Row],[Corregimiento]],Hoja3!$A$2:$D$676,4,0)</f>
        <v>120701</v>
      </c>
      <c r="E1520">
        <v>11</v>
      </c>
    </row>
    <row r="1521" spans="1:6" x14ac:dyDescent="0.2">
      <c r="A1521" s="22">
        <v>44045</v>
      </c>
      <c r="B1521">
        <v>44045</v>
      </c>
      <c r="C1521" t="s">
        <v>786</v>
      </c>
      <c r="D1521" s="24">
        <f>VLOOKUP(Pag_Inicio_Corr_mas_casos[[#This Row],[Corregimiento]],Hoja3!$A$2:$D$676,4,0)</f>
        <v>80804</v>
      </c>
      <c r="E1521">
        <v>12</v>
      </c>
    </row>
    <row r="1522" spans="1:6" x14ac:dyDescent="0.2">
      <c r="A1522" s="22">
        <v>44045</v>
      </c>
      <c r="B1522">
        <v>44045</v>
      </c>
      <c r="C1522" t="s">
        <v>745</v>
      </c>
      <c r="D1522" s="24">
        <f>VLOOKUP(Pag_Inicio_Corr_mas_casos[[#This Row],[Corregimiento]],Hoja3!$A$2:$D$676,4,0)</f>
        <v>80816</v>
      </c>
      <c r="E1522">
        <v>19</v>
      </c>
    </row>
    <row r="1523" spans="1:6" x14ac:dyDescent="0.2">
      <c r="A1523" s="22">
        <v>44045</v>
      </c>
      <c r="B1523">
        <v>44045</v>
      </c>
      <c r="C1523" t="s">
        <v>767</v>
      </c>
      <c r="D1523" s="24">
        <f>VLOOKUP(Pag_Inicio_Corr_mas_casos[[#This Row],[Corregimiento]],Hoja3!$A$2:$D$676,4,0)</f>
        <v>80820</v>
      </c>
      <c r="E1523">
        <v>25</v>
      </c>
    </row>
    <row r="1524" spans="1:6" x14ac:dyDescent="0.2">
      <c r="A1524" s="22">
        <v>44045</v>
      </c>
      <c r="B1524">
        <v>44045</v>
      </c>
      <c r="C1524" t="s">
        <v>812</v>
      </c>
      <c r="D1524" s="24">
        <f>VLOOKUP(Pag_Inicio_Corr_mas_casos[[#This Row],[Corregimiento]],Hoja3!$A$2:$D$676,4,0)</f>
        <v>81004</v>
      </c>
      <c r="E1524">
        <v>12</v>
      </c>
    </row>
    <row r="1525" spans="1:6" x14ac:dyDescent="0.2">
      <c r="A1525" s="22">
        <v>44045</v>
      </c>
      <c r="B1525">
        <v>44045</v>
      </c>
      <c r="C1525" t="s">
        <v>744</v>
      </c>
      <c r="D1525" s="24">
        <f>VLOOKUP(Pag_Inicio_Corr_mas_casos[[#This Row],[Corregimiento]],Hoja3!$A$2:$D$676,4,0)</f>
        <v>81008</v>
      </c>
      <c r="E1525">
        <v>16</v>
      </c>
    </row>
    <row r="1526" spans="1:6" x14ac:dyDescent="0.2">
      <c r="A1526" s="22">
        <v>44045</v>
      </c>
      <c r="B1526">
        <v>44045</v>
      </c>
      <c r="C1526" t="s">
        <v>746</v>
      </c>
      <c r="D1526" s="24">
        <f>VLOOKUP(Pag_Inicio_Corr_mas_casos[[#This Row],[Corregimiento]],Hoja3!$A$2:$D$676,4,0)</f>
        <v>80817</v>
      </c>
      <c r="E1526">
        <v>33</v>
      </c>
    </row>
    <row r="1527" spans="1:6" x14ac:dyDescent="0.2">
      <c r="A1527" s="22">
        <v>44045</v>
      </c>
      <c r="B1527">
        <v>44045</v>
      </c>
      <c r="C1527" t="s">
        <v>758</v>
      </c>
      <c r="D1527" s="24">
        <f>VLOOKUP(Pag_Inicio_Corr_mas_casos[[#This Row],[Corregimiento]],Hoja3!$A$2:$D$676,4,0)</f>
        <v>80810</v>
      </c>
      <c r="E1527">
        <v>12</v>
      </c>
    </row>
    <row r="1528" spans="1:6" x14ac:dyDescent="0.2">
      <c r="A1528" s="22">
        <v>44045</v>
      </c>
      <c r="B1528">
        <v>44045</v>
      </c>
      <c r="C1528" t="s">
        <v>763</v>
      </c>
      <c r="D1528" s="24">
        <f>VLOOKUP(Pag_Inicio_Corr_mas_casos[[#This Row],[Corregimiento]],Hoja3!$A$2:$D$676,4,0)</f>
        <v>80813</v>
      </c>
      <c r="E1528">
        <v>14</v>
      </c>
    </row>
    <row r="1529" spans="1:6" x14ac:dyDescent="0.2">
      <c r="A1529" s="22">
        <v>44045</v>
      </c>
      <c r="B1529">
        <v>44045</v>
      </c>
      <c r="C1529" t="s">
        <v>848</v>
      </c>
      <c r="D1529" s="24">
        <f>VLOOKUP(Pag_Inicio_Corr_mas_casos[[#This Row],[Corregimiento]],Hoja3!$A$2:$D$676,4,0)</f>
        <v>30401</v>
      </c>
      <c r="E1529">
        <v>17</v>
      </c>
    </row>
    <row r="1530" spans="1:6" x14ac:dyDescent="0.2">
      <c r="A1530" s="22">
        <v>44045</v>
      </c>
      <c r="B1530">
        <v>44045</v>
      </c>
      <c r="C1530" t="s">
        <v>783</v>
      </c>
      <c r="D1530" s="24">
        <f>VLOOKUP(Pag_Inicio_Corr_mas_casos[[#This Row],[Corregimiento]],Hoja3!$A$2:$D$676,4,0)</f>
        <v>81009</v>
      </c>
      <c r="E1530">
        <v>11</v>
      </c>
    </row>
    <row r="1531" spans="1:6" x14ac:dyDescent="0.2">
      <c r="A1531" s="22">
        <v>44045</v>
      </c>
      <c r="B1531">
        <v>44045</v>
      </c>
      <c r="C1531" t="s">
        <v>791</v>
      </c>
      <c r="D1531" s="24">
        <f>VLOOKUP(Pag_Inicio_Corr_mas_casos[[#This Row],[Corregimiento]],Hoja3!$A$2:$D$676,4,0)</f>
        <v>30111</v>
      </c>
      <c r="E1531">
        <v>22</v>
      </c>
    </row>
    <row r="1532" spans="1:6" x14ac:dyDescent="0.2">
      <c r="A1532" s="22">
        <v>44045</v>
      </c>
      <c r="B1532">
        <v>44045</v>
      </c>
      <c r="C1532" t="s">
        <v>775</v>
      </c>
      <c r="D1532" s="24">
        <f>VLOOKUP(Pag_Inicio_Corr_mas_casos[[#This Row],[Corregimiento]],Hoja3!$A$2:$D$676,4,0)</f>
        <v>80803</v>
      </c>
      <c r="E1532">
        <v>12</v>
      </c>
    </row>
    <row r="1533" spans="1:6" x14ac:dyDescent="0.2">
      <c r="A1533" s="22">
        <v>44045</v>
      </c>
      <c r="B1533">
        <v>44045</v>
      </c>
      <c r="C1533" t="s">
        <v>750</v>
      </c>
      <c r="D1533" s="24">
        <f>VLOOKUP(Pag_Inicio_Corr_mas_casos[[#This Row],[Corregimiento]],Hoja3!$A$2:$D$676,4,0)</f>
        <v>80819</v>
      </c>
      <c r="E1533">
        <v>41</v>
      </c>
    </row>
    <row r="1534" spans="1:6" x14ac:dyDescent="0.2">
      <c r="A1534" s="22">
        <v>44045</v>
      </c>
      <c r="B1534">
        <v>44045</v>
      </c>
      <c r="C1534" t="s">
        <v>776</v>
      </c>
      <c r="D1534" s="24">
        <f>VLOOKUP(Pag_Inicio_Corr_mas_casos[[#This Row],[Corregimiento]],Hoja3!$A$2:$D$676,4,0)</f>
        <v>130105</v>
      </c>
      <c r="E1534">
        <v>15</v>
      </c>
    </row>
    <row r="1535" spans="1:6" x14ac:dyDescent="0.2">
      <c r="A1535" s="22">
        <v>44045</v>
      </c>
      <c r="B1535">
        <v>44045</v>
      </c>
      <c r="C1535" t="s">
        <v>739</v>
      </c>
      <c r="D1535" s="24">
        <f>VLOOKUP(Pag_Inicio_Corr_mas_casos[[#This Row],[Corregimiento]],Hoja3!$A$2:$D$676,4,0)</f>
        <v>130106</v>
      </c>
      <c r="E1535">
        <v>36</v>
      </c>
    </row>
    <row r="1536" spans="1:6" x14ac:dyDescent="0.2">
      <c r="A1536" s="71">
        <v>44046</v>
      </c>
      <c r="B1536" s="72">
        <v>44046</v>
      </c>
      <c r="C1536" s="72" t="s">
        <v>742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 x14ac:dyDescent="0.2">
      <c r="A1537" s="71">
        <v>44046</v>
      </c>
      <c r="B1537" s="72">
        <v>44046</v>
      </c>
      <c r="C1537" s="72" t="s">
        <v>747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 x14ac:dyDescent="0.2">
      <c r="A1538" s="71">
        <v>44046</v>
      </c>
      <c r="B1538" s="72">
        <v>44046</v>
      </c>
      <c r="C1538" s="72" t="s">
        <v>737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 x14ac:dyDescent="0.2">
      <c r="A1539" s="71">
        <v>44046</v>
      </c>
      <c r="B1539" s="72">
        <v>44046</v>
      </c>
      <c r="C1539" s="72" t="s">
        <v>754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 x14ac:dyDescent="0.2">
      <c r="A1540" s="71">
        <v>44046</v>
      </c>
      <c r="B1540" s="72">
        <v>44046</v>
      </c>
      <c r="C1540" s="72" t="s">
        <v>743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 x14ac:dyDescent="0.2">
      <c r="A1541" s="71">
        <v>44046</v>
      </c>
      <c r="B1541" s="72">
        <v>44046</v>
      </c>
      <c r="C1541" s="72" t="s">
        <v>738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 x14ac:dyDescent="0.2">
      <c r="A1542" s="71">
        <v>44046</v>
      </c>
      <c r="B1542" s="72">
        <v>44046</v>
      </c>
      <c r="C1542" s="72" t="s">
        <v>751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 x14ac:dyDescent="0.2">
      <c r="A1543" s="71">
        <v>44046</v>
      </c>
      <c r="B1543" s="72">
        <v>44046</v>
      </c>
      <c r="C1543" s="72" t="s">
        <v>768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 x14ac:dyDescent="0.2">
      <c r="A1544" s="71">
        <v>44046</v>
      </c>
      <c r="B1544" s="72">
        <v>44046</v>
      </c>
      <c r="C1544" s="72" t="s">
        <v>765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 x14ac:dyDescent="0.2">
      <c r="A1545" s="71">
        <v>44046</v>
      </c>
      <c r="B1545" s="72">
        <v>44046</v>
      </c>
      <c r="C1545" s="72" t="s">
        <v>759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 x14ac:dyDescent="0.2">
      <c r="A1546" s="71">
        <v>44046</v>
      </c>
      <c r="B1546" s="72">
        <v>44046</v>
      </c>
      <c r="C1546" s="72" t="s">
        <v>755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 x14ac:dyDescent="0.2">
      <c r="A1547" s="71">
        <v>44046</v>
      </c>
      <c r="B1547" s="72">
        <v>44046</v>
      </c>
      <c r="C1547" s="72" t="s">
        <v>748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 x14ac:dyDescent="0.2">
      <c r="A1548" s="71">
        <v>44046</v>
      </c>
      <c r="B1548" s="72">
        <v>44046</v>
      </c>
      <c r="C1548" s="72" t="s">
        <v>772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 x14ac:dyDescent="0.2">
      <c r="A1549" s="71">
        <v>44046</v>
      </c>
      <c r="B1549" s="72">
        <v>44046</v>
      </c>
      <c r="C1549" s="72" t="s">
        <v>782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 x14ac:dyDescent="0.2">
      <c r="A1550" s="71">
        <v>44046</v>
      </c>
      <c r="B1550" s="72">
        <v>44046</v>
      </c>
      <c r="C1550" s="72" t="s">
        <v>741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 x14ac:dyDescent="0.2">
      <c r="A1551" s="71">
        <v>44046</v>
      </c>
      <c r="B1551" s="72">
        <v>44046</v>
      </c>
      <c r="C1551" s="72" t="s">
        <v>753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 x14ac:dyDescent="0.2">
      <c r="A1552" s="71">
        <v>44046</v>
      </c>
      <c r="B1552" s="72">
        <v>44046</v>
      </c>
      <c r="C1552" s="72" t="s">
        <v>767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 x14ac:dyDescent="0.2">
      <c r="A1553" s="71">
        <v>44046</v>
      </c>
      <c r="B1553" s="72">
        <v>44046</v>
      </c>
      <c r="C1553" s="72" t="s">
        <v>744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 x14ac:dyDescent="0.2">
      <c r="A1554" s="71">
        <v>44046</v>
      </c>
      <c r="B1554" s="72">
        <v>44046</v>
      </c>
      <c r="C1554" s="72" t="s">
        <v>746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 x14ac:dyDescent="0.2">
      <c r="A1555" s="71">
        <v>44046</v>
      </c>
      <c r="B1555" s="72">
        <v>44046</v>
      </c>
      <c r="C1555" s="72" t="s">
        <v>758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 x14ac:dyDescent="0.2">
      <c r="A1556" s="71">
        <v>44046</v>
      </c>
      <c r="B1556" s="72">
        <v>44046</v>
      </c>
      <c r="C1556" s="72" t="s">
        <v>763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 x14ac:dyDescent="0.2">
      <c r="A1557" s="71">
        <v>44046</v>
      </c>
      <c r="B1557" s="72">
        <v>44046</v>
      </c>
      <c r="C1557" s="72" t="s">
        <v>781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 x14ac:dyDescent="0.2">
      <c r="A1558" s="71">
        <v>44046</v>
      </c>
      <c r="B1558" s="72">
        <v>44046</v>
      </c>
      <c r="C1558" s="72" t="s">
        <v>783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 x14ac:dyDescent="0.2">
      <c r="A1559" s="71">
        <v>44046</v>
      </c>
      <c r="B1559" s="72">
        <v>44046</v>
      </c>
      <c r="C1559" s="72" t="s">
        <v>849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 x14ac:dyDescent="0.2">
      <c r="A1560" s="71">
        <v>44046</v>
      </c>
      <c r="B1560" s="72">
        <v>44046</v>
      </c>
      <c r="C1560" s="72" t="s">
        <v>750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 x14ac:dyDescent="0.2">
      <c r="A1561" s="71">
        <v>44046</v>
      </c>
      <c r="B1561" s="72">
        <v>44046</v>
      </c>
      <c r="C1561" s="72" t="s">
        <v>799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 x14ac:dyDescent="0.2">
      <c r="A1562" s="71">
        <v>44046</v>
      </c>
      <c r="B1562" s="72">
        <v>44046</v>
      </c>
      <c r="C1562" s="72" t="s">
        <v>739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 x14ac:dyDescent="0.2">
      <c r="A1563" s="59">
        <v>44047</v>
      </c>
      <c r="B1563" s="60">
        <v>44047</v>
      </c>
      <c r="C1563" s="60" t="s">
        <v>742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 x14ac:dyDescent="0.2">
      <c r="A1564" s="59">
        <v>44047</v>
      </c>
      <c r="B1564" s="60">
        <v>44047</v>
      </c>
      <c r="C1564" s="60" t="s">
        <v>747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 x14ac:dyDescent="0.2">
      <c r="A1565" s="59">
        <v>44047</v>
      </c>
      <c r="B1565" s="60">
        <v>44047</v>
      </c>
      <c r="C1565" s="60" t="s">
        <v>809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 x14ac:dyDescent="0.2">
      <c r="A1566" s="59">
        <v>44047</v>
      </c>
      <c r="B1566" s="60">
        <v>44047</v>
      </c>
      <c r="C1566" s="60" t="s">
        <v>749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 x14ac:dyDescent="0.2">
      <c r="A1567" s="59">
        <v>44047</v>
      </c>
      <c r="B1567" s="60">
        <v>44047</v>
      </c>
      <c r="C1567" s="60" t="s">
        <v>737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 x14ac:dyDescent="0.2">
      <c r="A1568" s="59">
        <v>44047</v>
      </c>
      <c r="B1568" s="60">
        <v>44047</v>
      </c>
      <c r="C1568" s="60" t="s">
        <v>743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 x14ac:dyDescent="0.2">
      <c r="A1569" s="59">
        <v>44047</v>
      </c>
      <c r="B1569" s="60">
        <v>44047</v>
      </c>
      <c r="C1569" s="60" t="s">
        <v>738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 x14ac:dyDescent="0.2">
      <c r="A1570" s="59">
        <v>44047</v>
      </c>
      <c r="B1570" s="60">
        <v>44047</v>
      </c>
      <c r="C1570" s="60" t="s">
        <v>751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 x14ac:dyDescent="0.2">
      <c r="A1571" s="59">
        <v>44047</v>
      </c>
      <c r="B1571" s="60">
        <v>44047</v>
      </c>
      <c r="C1571" s="60" t="s">
        <v>768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 x14ac:dyDescent="0.2">
      <c r="A1572" s="59">
        <v>44047</v>
      </c>
      <c r="B1572" s="60">
        <v>44047</v>
      </c>
      <c r="C1572" s="60" t="s">
        <v>784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 x14ac:dyDescent="0.2">
      <c r="A1573" s="59">
        <v>44047</v>
      </c>
      <c r="B1573" s="60">
        <v>44047</v>
      </c>
      <c r="C1573" s="60" t="s">
        <v>759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 x14ac:dyDescent="0.2">
      <c r="A1574" s="59">
        <v>44047</v>
      </c>
      <c r="B1574" s="60">
        <v>44047</v>
      </c>
      <c r="C1574" s="60" t="s">
        <v>782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 x14ac:dyDescent="0.2">
      <c r="A1575" s="59">
        <v>44047</v>
      </c>
      <c r="B1575" s="60">
        <v>44047</v>
      </c>
      <c r="C1575" s="60" t="s">
        <v>741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 x14ac:dyDescent="0.2">
      <c r="A1576" s="59">
        <v>44047</v>
      </c>
      <c r="B1576" s="60">
        <v>44047</v>
      </c>
      <c r="C1576" s="60" t="s">
        <v>753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 x14ac:dyDescent="0.2">
      <c r="A1577" s="59">
        <v>44047</v>
      </c>
      <c r="B1577" s="60">
        <v>44047</v>
      </c>
      <c r="C1577" s="60" t="s">
        <v>745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 x14ac:dyDescent="0.2">
      <c r="A1578" s="59">
        <v>44047</v>
      </c>
      <c r="B1578" s="60">
        <v>44047</v>
      </c>
      <c r="C1578" s="60" t="s">
        <v>812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 x14ac:dyDescent="0.2">
      <c r="A1579" s="59">
        <v>44047</v>
      </c>
      <c r="B1579" s="60">
        <v>44047</v>
      </c>
      <c r="C1579" s="60" t="s">
        <v>744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 x14ac:dyDescent="0.2">
      <c r="A1580" s="59">
        <v>44047</v>
      </c>
      <c r="B1580" s="60">
        <v>44047</v>
      </c>
      <c r="C1580" s="60" t="s">
        <v>746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 x14ac:dyDescent="0.2">
      <c r="A1581" s="59">
        <v>44047</v>
      </c>
      <c r="B1581" s="60">
        <v>44047</v>
      </c>
      <c r="C1581" s="60" t="s">
        <v>758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 x14ac:dyDescent="0.2">
      <c r="A1582" s="59">
        <v>44047</v>
      </c>
      <c r="B1582" s="60">
        <v>44047</v>
      </c>
      <c r="C1582" s="60" t="s">
        <v>766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 x14ac:dyDescent="0.2">
      <c r="A1583" s="59">
        <v>44047</v>
      </c>
      <c r="B1583" s="60">
        <v>44047</v>
      </c>
      <c r="C1583" s="60" t="s">
        <v>850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 x14ac:dyDescent="0.2">
      <c r="A1584" s="59">
        <v>44047</v>
      </c>
      <c r="B1584" s="60">
        <v>44047</v>
      </c>
      <c r="C1584" s="60" t="s">
        <v>783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 x14ac:dyDescent="0.2">
      <c r="A1585" s="59">
        <v>44047</v>
      </c>
      <c r="B1585" s="60">
        <v>44047</v>
      </c>
      <c r="C1585" s="60" t="s">
        <v>778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 x14ac:dyDescent="0.2">
      <c r="A1586" s="59">
        <v>44047</v>
      </c>
      <c r="B1586" s="60">
        <v>44047</v>
      </c>
      <c r="C1586" s="60" t="s">
        <v>775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 x14ac:dyDescent="0.2">
      <c r="A1587" s="59">
        <v>44047</v>
      </c>
      <c r="B1587" s="60">
        <v>44047</v>
      </c>
      <c r="C1587" s="60" t="s">
        <v>793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 x14ac:dyDescent="0.2">
      <c r="A1588" s="59">
        <v>44047</v>
      </c>
      <c r="B1588" s="60">
        <v>44047</v>
      </c>
      <c r="C1588" s="60" t="s">
        <v>750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 x14ac:dyDescent="0.2">
      <c r="A1589" s="59">
        <v>44047</v>
      </c>
      <c r="B1589" s="60">
        <v>44047</v>
      </c>
      <c r="C1589" s="60" t="s">
        <v>739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 x14ac:dyDescent="0.2">
      <c r="A1590" s="74">
        <v>44048</v>
      </c>
      <c r="B1590" s="75">
        <v>44048</v>
      </c>
      <c r="C1590" s="75" t="s">
        <v>742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 x14ac:dyDescent="0.2">
      <c r="A1591" s="74">
        <v>44048</v>
      </c>
      <c r="B1591" s="75">
        <v>44048</v>
      </c>
      <c r="C1591" s="75" t="s">
        <v>747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 x14ac:dyDescent="0.2">
      <c r="A1592" s="74">
        <v>44048</v>
      </c>
      <c r="B1592" s="75">
        <v>44048</v>
      </c>
      <c r="C1592" s="75" t="s">
        <v>737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 x14ac:dyDescent="0.2">
      <c r="A1593" s="74">
        <v>44048</v>
      </c>
      <c r="B1593" s="75">
        <v>44048</v>
      </c>
      <c r="C1593" s="75" t="s">
        <v>785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 x14ac:dyDescent="0.2">
      <c r="A1594" s="74">
        <v>44048</v>
      </c>
      <c r="B1594" s="75">
        <v>44048</v>
      </c>
      <c r="C1594" s="75" t="s">
        <v>743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 x14ac:dyDescent="0.2">
      <c r="A1595" s="74">
        <v>44048</v>
      </c>
      <c r="B1595" s="75">
        <v>44048</v>
      </c>
      <c r="C1595" s="75" t="s">
        <v>738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 x14ac:dyDescent="0.2">
      <c r="A1596" s="74">
        <v>44048</v>
      </c>
      <c r="B1596" s="75">
        <v>44048</v>
      </c>
      <c r="C1596" s="75" t="s">
        <v>751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 x14ac:dyDescent="0.2">
      <c r="A1597" s="74">
        <v>44048</v>
      </c>
      <c r="B1597" s="75">
        <v>44048</v>
      </c>
      <c r="C1597" s="75" t="s">
        <v>768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 x14ac:dyDescent="0.2">
      <c r="A1598" s="74">
        <v>44048</v>
      </c>
      <c r="B1598" s="75">
        <v>44048</v>
      </c>
      <c r="C1598" s="75" t="s">
        <v>784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 x14ac:dyDescent="0.2">
      <c r="A1599" s="74">
        <v>44048</v>
      </c>
      <c r="B1599" s="75">
        <v>44048</v>
      </c>
      <c r="C1599" s="75" t="s">
        <v>765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 x14ac:dyDescent="0.2">
      <c r="A1600" s="74">
        <v>44048</v>
      </c>
      <c r="B1600" s="75">
        <v>44048</v>
      </c>
      <c r="C1600" s="75" t="s">
        <v>759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 x14ac:dyDescent="0.2">
      <c r="A1601" s="74">
        <v>44048</v>
      </c>
      <c r="B1601" s="75">
        <v>44048</v>
      </c>
      <c r="C1601" s="75" t="s">
        <v>748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 x14ac:dyDescent="0.2">
      <c r="A1602" s="74">
        <v>44048</v>
      </c>
      <c r="B1602" s="75">
        <v>44048</v>
      </c>
      <c r="C1602" s="75" t="s">
        <v>772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 x14ac:dyDescent="0.2">
      <c r="A1603" s="74">
        <v>44048</v>
      </c>
      <c r="B1603" s="75">
        <v>44048</v>
      </c>
      <c r="C1603" s="75" t="s">
        <v>741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 x14ac:dyDescent="0.2">
      <c r="A1604" s="74">
        <v>44048</v>
      </c>
      <c r="B1604" s="75">
        <v>44048</v>
      </c>
      <c r="C1604" s="75" t="s">
        <v>753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 x14ac:dyDescent="0.2">
      <c r="A1605" s="74">
        <v>44048</v>
      </c>
      <c r="B1605" s="75">
        <v>44048</v>
      </c>
      <c r="C1605" s="75" t="s">
        <v>767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 x14ac:dyDescent="0.2">
      <c r="A1606" s="74">
        <v>44048</v>
      </c>
      <c r="B1606" s="75">
        <v>44048</v>
      </c>
      <c r="C1606" s="75" t="s">
        <v>744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 x14ac:dyDescent="0.2">
      <c r="A1607" s="74">
        <v>44048</v>
      </c>
      <c r="B1607" s="75">
        <v>44048</v>
      </c>
      <c r="C1607" s="75" t="s">
        <v>746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 x14ac:dyDescent="0.2">
      <c r="A1608" s="74">
        <v>44048</v>
      </c>
      <c r="B1608" s="75">
        <v>44048</v>
      </c>
      <c r="C1608" s="75" t="s">
        <v>781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 x14ac:dyDescent="0.2">
      <c r="A1609" s="74">
        <v>44048</v>
      </c>
      <c r="B1609" s="75">
        <v>44048</v>
      </c>
      <c r="C1609" s="75" t="s">
        <v>791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 x14ac:dyDescent="0.2">
      <c r="A1610" s="74">
        <v>44048</v>
      </c>
      <c r="B1610" s="75">
        <v>44048</v>
      </c>
      <c r="C1610" s="75" t="s">
        <v>793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 x14ac:dyDescent="0.2">
      <c r="A1611" s="74">
        <v>44048</v>
      </c>
      <c r="B1611" s="75">
        <v>44048</v>
      </c>
      <c r="C1611" s="75" t="s">
        <v>750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 x14ac:dyDescent="0.2">
      <c r="A1612" s="74">
        <v>44048</v>
      </c>
      <c r="B1612" s="75">
        <v>44048</v>
      </c>
      <c r="C1612" s="75" t="s">
        <v>739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 x14ac:dyDescent="0.2">
      <c r="A1613" s="56">
        <v>44049</v>
      </c>
      <c r="B1613" s="57">
        <v>44049</v>
      </c>
      <c r="C1613" s="57" t="s">
        <v>805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 x14ac:dyDescent="0.2">
      <c r="A1614" s="56">
        <v>44049</v>
      </c>
      <c r="B1614" s="57">
        <v>44049</v>
      </c>
      <c r="C1614" s="57" t="s">
        <v>807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 x14ac:dyDescent="0.2">
      <c r="A1615" s="56">
        <v>44049</v>
      </c>
      <c r="B1615" s="57">
        <v>44049</v>
      </c>
      <c r="C1615" s="57" t="s">
        <v>739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 x14ac:dyDescent="0.2">
      <c r="A1616" s="56">
        <v>44049</v>
      </c>
      <c r="B1616" s="57">
        <v>44049</v>
      </c>
      <c r="C1616" s="57" t="s">
        <v>755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 x14ac:dyDescent="0.2">
      <c r="A1617" s="56">
        <v>44049</v>
      </c>
      <c r="B1617" s="57">
        <v>44049</v>
      </c>
      <c r="C1617" s="57" t="s">
        <v>737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 x14ac:dyDescent="0.2">
      <c r="A1618" s="56">
        <v>44049</v>
      </c>
      <c r="B1618" s="57">
        <v>44049</v>
      </c>
      <c r="C1618" s="57" t="s">
        <v>784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 x14ac:dyDescent="0.2">
      <c r="A1619" s="56">
        <v>44049</v>
      </c>
      <c r="B1619" s="57">
        <v>44049</v>
      </c>
      <c r="C1619" s="57" t="s">
        <v>750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 x14ac:dyDescent="0.2">
      <c r="A1620" s="56">
        <v>44049</v>
      </c>
      <c r="B1620" s="57">
        <v>44049</v>
      </c>
      <c r="C1620" s="57" t="s">
        <v>747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 x14ac:dyDescent="0.2">
      <c r="A1621" s="56">
        <v>44049</v>
      </c>
      <c r="B1621" s="57">
        <v>44049</v>
      </c>
      <c r="C1621" s="57" t="s">
        <v>746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 x14ac:dyDescent="0.2">
      <c r="A1622" s="56">
        <v>44049</v>
      </c>
      <c r="B1622" s="57">
        <v>44049</v>
      </c>
      <c r="C1622" s="57" t="s">
        <v>743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 x14ac:dyDescent="0.2">
      <c r="A1623" s="56">
        <v>44049</v>
      </c>
      <c r="B1623" s="57">
        <v>44049</v>
      </c>
      <c r="C1623" s="57" t="s">
        <v>785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 x14ac:dyDescent="0.2">
      <c r="A1624" s="56">
        <v>44049</v>
      </c>
      <c r="B1624" s="57">
        <v>44049</v>
      </c>
      <c r="C1624" s="57" t="s">
        <v>763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 x14ac:dyDescent="0.2">
      <c r="A1625" s="56">
        <v>44049</v>
      </c>
      <c r="B1625" s="57">
        <v>44049</v>
      </c>
      <c r="C1625" s="57" t="s">
        <v>767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 x14ac:dyDescent="0.2">
      <c r="A1626" s="56">
        <v>44049</v>
      </c>
      <c r="B1626" s="57">
        <v>44049</v>
      </c>
      <c r="C1626" s="57" t="s">
        <v>772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 x14ac:dyDescent="0.2">
      <c r="A1627" s="56">
        <v>44049</v>
      </c>
      <c r="B1627" s="57">
        <v>44049</v>
      </c>
      <c r="C1627" s="57" t="s">
        <v>745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 x14ac:dyDescent="0.2">
      <c r="A1628" s="56">
        <v>44049</v>
      </c>
      <c r="B1628" s="57">
        <v>44049</v>
      </c>
      <c r="C1628" s="57" t="s">
        <v>840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 x14ac:dyDescent="0.2">
      <c r="A1629" s="56">
        <v>44049</v>
      </c>
      <c r="B1629" s="57">
        <v>44049</v>
      </c>
      <c r="C1629" s="57" t="s">
        <v>742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 x14ac:dyDescent="0.2">
      <c r="A1630" s="56">
        <v>44049</v>
      </c>
      <c r="B1630" s="57">
        <v>44049</v>
      </c>
      <c r="C1630" s="57" t="s">
        <v>744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 x14ac:dyDescent="0.2">
      <c r="A1631" s="56">
        <v>44049</v>
      </c>
      <c r="B1631" s="57">
        <v>44049</v>
      </c>
      <c r="C1631" s="57" t="s">
        <v>749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 x14ac:dyDescent="0.2">
      <c r="A1632" s="56">
        <v>44049</v>
      </c>
      <c r="B1632" s="57">
        <v>44049</v>
      </c>
      <c r="C1632" s="57" t="s">
        <v>754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 x14ac:dyDescent="0.2">
      <c r="A1633" s="56">
        <v>44049</v>
      </c>
      <c r="B1633" s="57">
        <v>44049</v>
      </c>
      <c r="C1633" s="57" t="s">
        <v>763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 x14ac:dyDescent="0.2">
      <c r="A1634" s="56">
        <v>44049</v>
      </c>
      <c r="B1634" s="57">
        <v>44049</v>
      </c>
      <c r="C1634" s="57" t="s">
        <v>781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 x14ac:dyDescent="0.2">
      <c r="A1635" s="56">
        <v>44049</v>
      </c>
      <c r="B1635" s="57">
        <v>44049</v>
      </c>
      <c r="C1635" s="57" t="s">
        <v>792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 x14ac:dyDescent="0.2">
      <c r="A1636" s="56">
        <v>44049</v>
      </c>
      <c r="B1636" s="57">
        <v>44049</v>
      </c>
      <c r="C1636" s="57" t="s">
        <v>758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 x14ac:dyDescent="0.2">
      <c r="A1637" s="56">
        <v>44049</v>
      </c>
      <c r="B1637" s="57">
        <v>44049</v>
      </c>
      <c r="C1637" s="57" t="s">
        <v>799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 x14ac:dyDescent="0.2">
      <c r="A1638" s="56">
        <v>44049</v>
      </c>
      <c r="B1638" s="57">
        <v>44049</v>
      </c>
      <c r="C1638" s="57" t="s">
        <v>738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 x14ac:dyDescent="0.2">
      <c r="A1639" s="56">
        <v>44049</v>
      </c>
      <c r="B1639" s="57">
        <v>44049</v>
      </c>
      <c r="C1639" s="57" t="s">
        <v>834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 x14ac:dyDescent="0.2">
      <c r="A1640" s="56">
        <v>44049</v>
      </c>
      <c r="B1640" s="57">
        <v>44049</v>
      </c>
      <c r="C1640" s="57" t="s">
        <v>783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 x14ac:dyDescent="0.2">
      <c r="A1641" s="56">
        <v>44049</v>
      </c>
      <c r="B1641" s="57">
        <v>44049</v>
      </c>
      <c r="C1641" s="57" t="s">
        <v>820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 x14ac:dyDescent="0.2">
      <c r="A1642" s="56">
        <v>44049</v>
      </c>
      <c r="B1642" s="57">
        <v>44049</v>
      </c>
      <c r="C1642" s="57" t="s">
        <v>759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 x14ac:dyDescent="0.2">
      <c r="A1643" s="56">
        <v>44049</v>
      </c>
      <c r="B1643" s="57">
        <v>44049</v>
      </c>
      <c r="C1643" s="57" t="s">
        <v>753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 x14ac:dyDescent="0.2">
      <c r="A1644" s="56">
        <v>44049</v>
      </c>
      <c r="B1644" s="57">
        <v>44049</v>
      </c>
      <c r="C1644" s="57" t="s">
        <v>779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 x14ac:dyDescent="0.2">
      <c r="A1645" s="56">
        <v>44049</v>
      </c>
      <c r="B1645" s="57">
        <v>44049</v>
      </c>
      <c r="C1645" s="57" t="s">
        <v>770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 x14ac:dyDescent="0.2">
      <c r="A1646" s="56">
        <v>44049</v>
      </c>
      <c r="B1646" s="57">
        <v>44049</v>
      </c>
      <c r="C1646" s="57" t="s">
        <v>842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 x14ac:dyDescent="0.2">
      <c r="A1647" s="35">
        <v>44050</v>
      </c>
      <c r="B1647" s="36">
        <v>44050</v>
      </c>
      <c r="C1647" s="36" t="s">
        <v>763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 x14ac:dyDescent="0.2">
      <c r="A1648" s="35">
        <v>44050</v>
      </c>
      <c r="B1648" s="36">
        <v>44050</v>
      </c>
      <c r="C1648" s="36" t="s">
        <v>742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 x14ac:dyDescent="0.2">
      <c r="A1649" s="35">
        <v>44050</v>
      </c>
      <c r="B1649" s="36">
        <v>44050</v>
      </c>
      <c r="C1649" s="36" t="s">
        <v>737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 x14ac:dyDescent="0.2">
      <c r="A1650" s="35">
        <v>44050</v>
      </c>
      <c r="B1650" s="36">
        <v>44050</v>
      </c>
      <c r="C1650" s="36" t="s">
        <v>767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 x14ac:dyDescent="0.2">
      <c r="A1651" s="35">
        <v>44050</v>
      </c>
      <c r="B1651" s="36">
        <v>44050</v>
      </c>
      <c r="C1651" s="36" t="s">
        <v>739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 x14ac:dyDescent="0.2">
      <c r="A1652" s="35">
        <v>44050</v>
      </c>
      <c r="B1652" s="36">
        <v>44050</v>
      </c>
      <c r="C1652" s="36" t="s">
        <v>743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 x14ac:dyDescent="0.2">
      <c r="A1653" s="35">
        <v>44050</v>
      </c>
      <c r="B1653" s="36">
        <v>44050</v>
      </c>
      <c r="C1653" s="36" t="s">
        <v>755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 x14ac:dyDescent="0.2">
      <c r="A1654" s="35">
        <v>44050</v>
      </c>
      <c r="B1654" s="36">
        <v>44050</v>
      </c>
      <c r="C1654" s="36" t="s">
        <v>836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 x14ac:dyDescent="0.2">
      <c r="A1655" s="35">
        <v>44050</v>
      </c>
      <c r="B1655" s="36">
        <v>44050</v>
      </c>
      <c r="C1655" s="36" t="s">
        <v>828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 x14ac:dyDescent="0.2">
      <c r="A1656" s="35">
        <v>44050</v>
      </c>
      <c r="B1656" s="36">
        <v>44050</v>
      </c>
      <c r="C1656" s="36" t="s">
        <v>751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 x14ac:dyDescent="0.2">
      <c r="A1657" s="35">
        <v>44050</v>
      </c>
      <c r="B1657" s="36">
        <v>44050</v>
      </c>
      <c r="C1657" s="36" t="s">
        <v>772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 x14ac:dyDescent="0.2">
      <c r="A1658" s="35">
        <v>44050</v>
      </c>
      <c r="B1658" s="36">
        <v>44050</v>
      </c>
      <c r="C1658" s="36" t="s">
        <v>746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 x14ac:dyDescent="0.2">
      <c r="A1659" s="35">
        <v>44050</v>
      </c>
      <c r="B1659" s="36">
        <v>44050</v>
      </c>
      <c r="C1659" s="36" t="s">
        <v>738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 x14ac:dyDescent="0.2">
      <c r="A1660" s="35">
        <v>44050</v>
      </c>
      <c r="B1660" s="36">
        <v>44050</v>
      </c>
      <c r="C1660" s="36" t="s">
        <v>745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 x14ac:dyDescent="0.2">
      <c r="A1661" s="35">
        <v>44050</v>
      </c>
      <c r="B1661" s="36">
        <v>44050</v>
      </c>
      <c r="C1661" s="36" t="s">
        <v>750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 x14ac:dyDescent="0.2">
      <c r="A1662" s="35">
        <v>44050</v>
      </c>
      <c r="B1662" s="36">
        <v>44050</v>
      </c>
      <c r="C1662" s="36" t="s">
        <v>754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 x14ac:dyDescent="0.2">
      <c r="A1663" s="35">
        <v>44050</v>
      </c>
      <c r="B1663" s="36">
        <v>44050</v>
      </c>
      <c r="C1663" s="36" t="s">
        <v>756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 x14ac:dyDescent="0.2">
      <c r="A1664" s="35">
        <v>44050</v>
      </c>
      <c r="B1664" s="36">
        <v>44050</v>
      </c>
      <c r="C1664" s="36" t="s">
        <v>741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 x14ac:dyDescent="0.2">
      <c r="A1665" s="35">
        <v>44050</v>
      </c>
      <c r="B1665" s="36">
        <v>44050</v>
      </c>
      <c r="C1665" s="36" t="s">
        <v>776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 x14ac:dyDescent="0.2">
      <c r="A1666" s="35">
        <v>44050</v>
      </c>
      <c r="B1666" s="36">
        <v>44050</v>
      </c>
      <c r="C1666" s="36" t="s">
        <v>799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 x14ac:dyDescent="0.2">
      <c r="A1667" s="35">
        <v>44050</v>
      </c>
      <c r="B1667" s="36">
        <v>44050</v>
      </c>
      <c r="C1667" s="36" t="s">
        <v>779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 x14ac:dyDescent="0.2">
      <c r="A1668" s="35">
        <v>44050</v>
      </c>
      <c r="B1668" s="36">
        <v>44050</v>
      </c>
      <c r="C1668" s="36" t="s">
        <v>774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 x14ac:dyDescent="0.2">
      <c r="A1669" s="35">
        <v>44050</v>
      </c>
      <c r="B1669" s="36">
        <v>44050</v>
      </c>
      <c r="C1669" s="36" t="s">
        <v>749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 x14ac:dyDescent="0.2">
      <c r="A1670" s="35">
        <v>44050</v>
      </c>
      <c r="B1670" s="36">
        <v>44050</v>
      </c>
      <c r="C1670" s="36" t="s">
        <v>752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 x14ac:dyDescent="0.2">
      <c r="A1671" s="35">
        <v>44050</v>
      </c>
      <c r="B1671" s="36">
        <v>44050</v>
      </c>
      <c r="C1671" s="36" t="s">
        <v>788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 x14ac:dyDescent="0.2">
      <c r="A1672" s="35">
        <v>44050</v>
      </c>
      <c r="B1672" s="36">
        <v>44050</v>
      </c>
      <c r="C1672" s="36" t="s">
        <v>793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 x14ac:dyDescent="0.2">
      <c r="A1673" s="35">
        <v>44050</v>
      </c>
      <c r="B1673" s="36">
        <v>44050</v>
      </c>
      <c r="C1673" s="36" t="s">
        <v>809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 x14ac:dyDescent="0.2">
      <c r="A1674" s="35">
        <v>44050</v>
      </c>
      <c r="B1674" s="36">
        <v>44050</v>
      </c>
      <c r="C1674" s="36" t="s">
        <v>851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 x14ac:dyDescent="0.2">
      <c r="A1675" s="32">
        <v>44051</v>
      </c>
      <c r="B1675" s="33">
        <v>44051</v>
      </c>
      <c r="C1675" s="33" t="s">
        <v>750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 x14ac:dyDescent="0.2">
      <c r="A1676" s="32">
        <v>44051</v>
      </c>
      <c r="B1676" s="33">
        <v>44051</v>
      </c>
      <c r="C1676" s="33" t="s">
        <v>738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 x14ac:dyDescent="0.2">
      <c r="A1677" s="32">
        <v>44051</v>
      </c>
      <c r="B1677" s="33">
        <v>44051</v>
      </c>
      <c r="C1677" s="33" t="s">
        <v>749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 x14ac:dyDescent="0.2">
      <c r="A1678" s="32">
        <v>44051</v>
      </c>
      <c r="B1678" s="33">
        <v>44051</v>
      </c>
      <c r="C1678" s="33" t="s">
        <v>763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 x14ac:dyDescent="0.2">
      <c r="A1679" s="32">
        <v>44051</v>
      </c>
      <c r="B1679" s="33">
        <v>44051</v>
      </c>
      <c r="C1679" s="33" t="s">
        <v>739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 x14ac:dyDescent="0.2">
      <c r="A1680" s="32">
        <v>44051</v>
      </c>
      <c r="B1680" s="33">
        <v>44051</v>
      </c>
      <c r="C1680" s="33" t="s">
        <v>744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 x14ac:dyDescent="0.2">
      <c r="A1681" s="32">
        <v>44051</v>
      </c>
      <c r="B1681" s="33">
        <v>44051</v>
      </c>
      <c r="C1681" s="33" t="s">
        <v>746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 x14ac:dyDescent="0.2">
      <c r="A1682" s="32">
        <v>44051</v>
      </c>
      <c r="B1682" s="33">
        <v>44051</v>
      </c>
      <c r="C1682" s="33" t="s">
        <v>758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 x14ac:dyDescent="0.2">
      <c r="A1683" s="32">
        <v>44051</v>
      </c>
      <c r="B1683" s="33">
        <v>44051</v>
      </c>
      <c r="C1683" s="33" t="s">
        <v>742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 x14ac:dyDescent="0.2">
      <c r="A1684" s="32">
        <v>44051</v>
      </c>
      <c r="B1684" s="33">
        <v>44051</v>
      </c>
      <c r="C1684" s="33" t="s">
        <v>776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 x14ac:dyDescent="0.2">
      <c r="A1685" s="32">
        <v>44051</v>
      </c>
      <c r="B1685" s="33">
        <v>44051</v>
      </c>
      <c r="C1685" s="33" t="s">
        <v>785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 x14ac:dyDescent="0.2">
      <c r="A1686" s="32">
        <v>44051</v>
      </c>
      <c r="B1686" s="33">
        <v>44051</v>
      </c>
      <c r="C1686" s="33" t="s">
        <v>753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 x14ac:dyDescent="0.2">
      <c r="A1687" s="32">
        <v>44051</v>
      </c>
      <c r="B1687" s="33">
        <v>44051</v>
      </c>
      <c r="C1687" s="33" t="s">
        <v>755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 x14ac:dyDescent="0.2">
      <c r="A1688" s="32">
        <v>44051</v>
      </c>
      <c r="B1688" s="33">
        <v>44051</v>
      </c>
      <c r="C1688" s="33" t="s">
        <v>799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 x14ac:dyDescent="0.2">
      <c r="A1689" s="32">
        <v>44051</v>
      </c>
      <c r="B1689" s="33">
        <v>44051</v>
      </c>
      <c r="C1689" s="33" t="s">
        <v>836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 x14ac:dyDescent="0.2">
      <c r="A1690" s="32">
        <v>44051</v>
      </c>
      <c r="B1690" s="33">
        <v>44051</v>
      </c>
      <c r="C1690" s="33" t="s">
        <v>743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 x14ac:dyDescent="0.2">
      <c r="A1691" s="32">
        <v>44051</v>
      </c>
      <c r="B1691" s="33">
        <v>44051</v>
      </c>
      <c r="C1691" s="33" t="s">
        <v>747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 x14ac:dyDescent="0.2">
      <c r="A1692" s="32">
        <v>44051</v>
      </c>
      <c r="B1692" s="33">
        <v>44051</v>
      </c>
      <c r="C1692" s="33" t="s">
        <v>782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 x14ac:dyDescent="0.2">
      <c r="A1693" s="32">
        <v>44051</v>
      </c>
      <c r="B1693" s="33">
        <v>44051</v>
      </c>
      <c r="C1693" s="33" t="s">
        <v>767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 x14ac:dyDescent="0.2">
      <c r="A1694" s="32">
        <v>44051</v>
      </c>
      <c r="B1694" s="33">
        <v>44051</v>
      </c>
      <c r="C1694" s="33" t="s">
        <v>847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 x14ac:dyDescent="0.2">
      <c r="A1695" s="32">
        <v>44051</v>
      </c>
      <c r="B1695" s="33">
        <v>44051</v>
      </c>
      <c r="C1695" s="33" t="s">
        <v>778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 x14ac:dyDescent="0.2">
      <c r="A1696" s="32">
        <v>44051</v>
      </c>
      <c r="B1696" s="33">
        <v>44051</v>
      </c>
      <c r="C1696" s="33" t="s">
        <v>839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 x14ac:dyDescent="0.2">
      <c r="A1697" s="32">
        <v>44051</v>
      </c>
      <c r="B1697" s="33">
        <v>44051</v>
      </c>
      <c r="C1697" s="33" t="s">
        <v>763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 x14ac:dyDescent="0.2">
      <c r="A1698" s="32">
        <v>44051</v>
      </c>
      <c r="B1698" s="33">
        <v>44051</v>
      </c>
      <c r="C1698" s="33" t="s">
        <v>783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 x14ac:dyDescent="0.2">
      <c r="A1699" s="43">
        <v>44052</v>
      </c>
      <c r="B1699" s="41">
        <v>44052</v>
      </c>
      <c r="C1699" s="41" t="s">
        <v>742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 x14ac:dyDescent="0.2">
      <c r="A1700" s="43">
        <v>44052</v>
      </c>
      <c r="B1700" s="41">
        <v>44052</v>
      </c>
      <c r="C1700" s="41" t="s">
        <v>737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 x14ac:dyDescent="0.2">
      <c r="A1701" s="43">
        <v>44052</v>
      </c>
      <c r="B1701" s="41">
        <v>44052</v>
      </c>
      <c r="C1701" s="41" t="s">
        <v>750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 x14ac:dyDescent="0.2">
      <c r="A1702" s="43">
        <v>44052</v>
      </c>
      <c r="B1702" s="41">
        <v>44052</v>
      </c>
      <c r="C1702" s="41" t="s">
        <v>763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 x14ac:dyDescent="0.2">
      <c r="A1703" s="43">
        <v>44052</v>
      </c>
      <c r="B1703" s="41">
        <v>44052</v>
      </c>
      <c r="C1703" s="41" t="s">
        <v>739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 x14ac:dyDescent="0.2">
      <c r="A1704" s="43">
        <v>44052</v>
      </c>
      <c r="B1704" s="41">
        <v>44052</v>
      </c>
      <c r="C1704" s="41" t="s">
        <v>751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 x14ac:dyDescent="0.2">
      <c r="A1705" s="43">
        <v>44052</v>
      </c>
      <c r="B1705" s="41">
        <v>44052</v>
      </c>
      <c r="C1705" s="41" t="s">
        <v>767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 x14ac:dyDescent="0.2">
      <c r="A1706" s="43">
        <v>44052</v>
      </c>
      <c r="B1706" s="41">
        <v>44052</v>
      </c>
      <c r="C1706" s="41" t="s">
        <v>755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 x14ac:dyDescent="0.2">
      <c r="A1707" s="43">
        <v>44052</v>
      </c>
      <c r="B1707" s="41">
        <v>44052</v>
      </c>
      <c r="C1707" s="41" t="s">
        <v>746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 x14ac:dyDescent="0.2">
      <c r="A1708" s="43">
        <v>44052</v>
      </c>
      <c r="B1708" s="41">
        <v>44052</v>
      </c>
      <c r="C1708" s="41" t="s">
        <v>768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 x14ac:dyDescent="0.2">
      <c r="A1709" s="43">
        <v>44052</v>
      </c>
      <c r="B1709" s="41">
        <v>44052</v>
      </c>
      <c r="C1709" s="41" t="s">
        <v>785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 x14ac:dyDescent="0.2">
      <c r="A1710" s="43">
        <v>44052</v>
      </c>
      <c r="B1710" s="41">
        <v>44052</v>
      </c>
      <c r="C1710" s="41" t="s">
        <v>738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 x14ac:dyDescent="0.2">
      <c r="A1711" s="43">
        <v>44052</v>
      </c>
      <c r="B1711" s="41">
        <v>44052</v>
      </c>
      <c r="C1711" s="41" t="s">
        <v>744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 x14ac:dyDescent="0.2">
      <c r="A1712" s="32">
        <v>44053</v>
      </c>
      <c r="B1712" s="33">
        <v>44053</v>
      </c>
      <c r="C1712" s="33" t="s">
        <v>747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 x14ac:dyDescent="0.2">
      <c r="A1713" s="32">
        <v>44053</v>
      </c>
      <c r="B1713" s="33">
        <v>44053</v>
      </c>
      <c r="C1713" s="33" t="s">
        <v>746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 x14ac:dyDescent="0.2">
      <c r="A1714" s="32">
        <v>44053</v>
      </c>
      <c r="B1714" s="33">
        <v>44053</v>
      </c>
      <c r="C1714" s="33" t="s">
        <v>763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 x14ac:dyDescent="0.2">
      <c r="A1715" s="32">
        <v>44053</v>
      </c>
      <c r="B1715" s="33">
        <v>44053</v>
      </c>
      <c r="C1715" s="33" t="s">
        <v>750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 x14ac:dyDescent="0.2">
      <c r="A1716" s="32">
        <v>44053</v>
      </c>
      <c r="B1716" s="33">
        <v>44053</v>
      </c>
      <c r="C1716" s="33" t="s">
        <v>743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 x14ac:dyDescent="0.2">
      <c r="A1717" s="32">
        <v>44053</v>
      </c>
      <c r="B1717" s="33">
        <v>44053</v>
      </c>
      <c r="C1717" s="33" t="s">
        <v>755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 x14ac:dyDescent="0.2">
      <c r="A1718" s="32">
        <v>44053</v>
      </c>
      <c r="B1718" s="33">
        <v>44053</v>
      </c>
      <c r="C1718" s="33" t="s">
        <v>768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 x14ac:dyDescent="0.2">
      <c r="A1719" s="32">
        <v>44053</v>
      </c>
      <c r="B1719" s="33">
        <v>44053</v>
      </c>
      <c r="C1719" s="33" t="s">
        <v>738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 x14ac:dyDescent="0.2">
      <c r="A1720" s="32">
        <v>44053</v>
      </c>
      <c r="B1720" s="33">
        <v>44053</v>
      </c>
      <c r="C1720" s="33" t="s">
        <v>852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 x14ac:dyDescent="0.2">
      <c r="A1721" s="32">
        <v>44053</v>
      </c>
      <c r="B1721" s="33">
        <v>44053</v>
      </c>
      <c r="C1721" s="33" t="s">
        <v>791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 x14ac:dyDescent="0.2">
      <c r="A1722" s="32">
        <v>44053</v>
      </c>
      <c r="B1722" s="33">
        <v>44053</v>
      </c>
      <c r="C1722" s="33" t="s">
        <v>767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 x14ac:dyDescent="0.2">
      <c r="A1723" s="32">
        <v>44053</v>
      </c>
      <c r="B1723" s="33">
        <v>44053</v>
      </c>
      <c r="C1723" s="33" t="s">
        <v>756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 x14ac:dyDescent="0.2">
      <c r="A1724" s="32">
        <v>44053</v>
      </c>
      <c r="B1724" s="33">
        <v>44053</v>
      </c>
      <c r="C1724" s="33" t="s">
        <v>748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 x14ac:dyDescent="0.2">
      <c r="A1725" s="32">
        <v>44053</v>
      </c>
      <c r="B1725" s="33">
        <v>44053</v>
      </c>
      <c r="C1725" s="33" t="s">
        <v>745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 x14ac:dyDescent="0.2">
      <c r="A1726" s="32">
        <v>44053</v>
      </c>
      <c r="B1726" s="33">
        <v>44053</v>
      </c>
      <c r="C1726" s="33" t="s">
        <v>840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 x14ac:dyDescent="0.2">
      <c r="A1727" s="32">
        <v>44053</v>
      </c>
      <c r="B1727" s="33">
        <v>44053</v>
      </c>
      <c r="C1727" s="33" t="s">
        <v>741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 x14ac:dyDescent="0.2">
      <c r="A1728" s="32">
        <v>44053</v>
      </c>
      <c r="B1728" s="33">
        <v>44053</v>
      </c>
      <c r="C1728" s="33" t="s">
        <v>758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 x14ac:dyDescent="0.2">
      <c r="A1729" s="32">
        <v>44053</v>
      </c>
      <c r="B1729" s="33">
        <v>44053</v>
      </c>
      <c r="C1729" s="33" t="s">
        <v>853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 x14ac:dyDescent="0.2">
      <c r="A1730" s="32">
        <v>44053</v>
      </c>
      <c r="B1730" s="33">
        <v>44053</v>
      </c>
      <c r="C1730" s="33" t="s">
        <v>772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 x14ac:dyDescent="0.2">
      <c r="A1731" s="32">
        <v>44053</v>
      </c>
      <c r="B1731" s="33">
        <v>44053</v>
      </c>
      <c r="C1731" s="33" t="s">
        <v>742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 x14ac:dyDescent="0.2">
      <c r="A1732" s="32">
        <v>44053</v>
      </c>
      <c r="B1732" s="33">
        <v>44053</v>
      </c>
      <c r="C1732" s="33" t="s">
        <v>820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 x14ac:dyDescent="0.2">
      <c r="A1733" s="32">
        <v>44053</v>
      </c>
      <c r="B1733" s="33">
        <v>44053</v>
      </c>
      <c r="C1733" s="33" t="s">
        <v>757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 x14ac:dyDescent="0.2">
      <c r="A1734" s="32">
        <v>44053</v>
      </c>
      <c r="B1734" s="33">
        <v>44053</v>
      </c>
      <c r="C1734" s="33" t="s">
        <v>744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 x14ac:dyDescent="0.2">
      <c r="A1735" s="32">
        <v>44053</v>
      </c>
      <c r="B1735" s="33">
        <v>44053</v>
      </c>
      <c r="C1735" s="33" t="s">
        <v>760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 x14ac:dyDescent="0.2">
      <c r="A1736" s="35">
        <v>44054</v>
      </c>
      <c r="B1736" s="36">
        <v>44054</v>
      </c>
      <c r="C1736" s="36" t="s">
        <v>743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 x14ac:dyDescent="0.2">
      <c r="A1737" s="35">
        <v>44054</v>
      </c>
      <c r="B1737" s="36">
        <v>44054</v>
      </c>
      <c r="C1737" s="36" t="s">
        <v>742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 x14ac:dyDescent="0.2">
      <c r="A1738" s="35">
        <v>44054</v>
      </c>
      <c r="B1738" s="36">
        <v>44054</v>
      </c>
      <c r="C1738" s="36" t="s">
        <v>750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 x14ac:dyDescent="0.2">
      <c r="A1739" s="35">
        <v>44054</v>
      </c>
      <c r="B1739" s="36">
        <v>44054</v>
      </c>
      <c r="C1739" s="36" t="s">
        <v>741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 x14ac:dyDescent="0.2">
      <c r="A1740" s="35">
        <v>44054</v>
      </c>
      <c r="B1740" s="36">
        <v>44054</v>
      </c>
      <c r="C1740" s="36" t="s">
        <v>782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 x14ac:dyDescent="0.2">
      <c r="A1741" s="35">
        <v>44054</v>
      </c>
      <c r="B1741" s="36">
        <v>44054</v>
      </c>
      <c r="C1741" s="36" t="s">
        <v>747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 x14ac:dyDescent="0.2">
      <c r="A1742" s="35">
        <v>44054</v>
      </c>
      <c r="B1742" s="36">
        <v>44054</v>
      </c>
      <c r="C1742" s="36" t="s">
        <v>746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 x14ac:dyDescent="0.2">
      <c r="A1743" s="35">
        <v>44054</v>
      </c>
      <c r="B1743" s="36">
        <v>44054</v>
      </c>
      <c r="C1743" s="36" t="s">
        <v>753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 x14ac:dyDescent="0.2">
      <c r="A1744" s="35">
        <v>44054</v>
      </c>
      <c r="B1744" s="36">
        <v>44054</v>
      </c>
      <c r="C1744" s="36" t="s">
        <v>763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 x14ac:dyDescent="0.2">
      <c r="A1745" s="35">
        <v>44054</v>
      </c>
      <c r="B1745" s="36">
        <v>44054</v>
      </c>
      <c r="C1745" s="36" t="s">
        <v>772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 x14ac:dyDescent="0.2">
      <c r="A1746" s="35">
        <v>44054</v>
      </c>
      <c r="B1746" s="36">
        <v>44054</v>
      </c>
      <c r="C1746" s="36" t="s">
        <v>783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 x14ac:dyDescent="0.2">
      <c r="A1747" s="35">
        <v>44054</v>
      </c>
      <c r="B1747" s="36">
        <v>44054</v>
      </c>
      <c r="C1747" s="36" t="s">
        <v>768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 x14ac:dyDescent="0.2">
      <c r="A1748" s="35">
        <v>44054</v>
      </c>
      <c r="B1748" s="36">
        <v>44054</v>
      </c>
      <c r="C1748" s="36" t="s">
        <v>745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 x14ac:dyDescent="0.2">
      <c r="A1749" s="35">
        <v>44054</v>
      </c>
      <c r="B1749" s="36">
        <v>44054</v>
      </c>
      <c r="C1749" s="36" t="s">
        <v>751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 x14ac:dyDescent="0.2">
      <c r="A1750" s="35">
        <v>44054</v>
      </c>
      <c r="B1750" s="36">
        <v>44054</v>
      </c>
      <c r="C1750" s="36" t="s">
        <v>748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 x14ac:dyDescent="0.2">
      <c r="A1751" s="35">
        <v>44054</v>
      </c>
      <c r="B1751" s="36">
        <v>44054</v>
      </c>
      <c r="C1751" s="36" t="s">
        <v>738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 x14ac:dyDescent="0.2">
      <c r="A1752" s="35">
        <v>44054</v>
      </c>
      <c r="B1752" s="36">
        <v>44054</v>
      </c>
      <c r="C1752" s="36" t="s">
        <v>792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 x14ac:dyDescent="0.2">
      <c r="A1753" s="35">
        <v>44054</v>
      </c>
      <c r="B1753" s="36">
        <v>44054</v>
      </c>
      <c r="C1753" s="36" t="s">
        <v>800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 x14ac:dyDescent="0.2">
      <c r="A1754" s="35">
        <v>44054</v>
      </c>
      <c r="B1754" s="36">
        <v>44054</v>
      </c>
      <c r="C1754" s="36" t="s">
        <v>781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 x14ac:dyDescent="0.2">
      <c r="A1755" s="35">
        <v>44054</v>
      </c>
      <c r="B1755" s="36">
        <v>44054</v>
      </c>
      <c r="C1755" s="36" t="s">
        <v>778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 x14ac:dyDescent="0.2">
      <c r="A1756" s="35">
        <v>44054</v>
      </c>
      <c r="B1756" s="36">
        <v>44054</v>
      </c>
      <c r="C1756" s="36" t="s">
        <v>785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 x14ac:dyDescent="0.2">
      <c r="A1757" s="35">
        <v>44054</v>
      </c>
      <c r="B1757" s="36">
        <v>44054</v>
      </c>
      <c r="C1757" s="36" t="s">
        <v>754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 x14ac:dyDescent="0.2">
      <c r="A1758" s="35">
        <v>44054</v>
      </c>
      <c r="B1758" s="36">
        <v>44054</v>
      </c>
      <c r="C1758" s="36" t="s">
        <v>755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 x14ac:dyDescent="0.2">
      <c r="A1759" s="35">
        <v>44054</v>
      </c>
      <c r="B1759" s="36">
        <v>44054</v>
      </c>
      <c r="C1759" s="36" t="s">
        <v>854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 x14ac:dyDescent="0.2">
      <c r="A1760" s="35">
        <v>44054</v>
      </c>
      <c r="B1760" s="36">
        <v>44054</v>
      </c>
      <c r="C1760" s="36" t="s">
        <v>739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 x14ac:dyDescent="0.2">
      <c r="A1761" s="35">
        <v>44054</v>
      </c>
      <c r="B1761" s="36">
        <v>44054</v>
      </c>
      <c r="C1761" s="36" t="s">
        <v>836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 x14ac:dyDescent="0.2">
      <c r="A1762" s="35">
        <v>44054</v>
      </c>
      <c r="B1762" s="36">
        <v>44054</v>
      </c>
      <c r="C1762" s="36" t="s">
        <v>737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 x14ac:dyDescent="0.2">
      <c r="A1763" s="35">
        <v>44054</v>
      </c>
      <c r="B1763" s="36">
        <v>44054</v>
      </c>
      <c r="C1763" s="36" t="s">
        <v>770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 x14ac:dyDescent="0.2">
      <c r="A1764" s="32">
        <v>44055</v>
      </c>
      <c r="B1764" s="33">
        <v>44055</v>
      </c>
      <c r="C1764" s="33" t="s">
        <v>739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 x14ac:dyDescent="0.2">
      <c r="A1765" s="32">
        <v>44055</v>
      </c>
      <c r="B1765" s="33">
        <v>44055</v>
      </c>
      <c r="C1765" s="33" t="s">
        <v>750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 x14ac:dyDescent="0.2">
      <c r="A1766" s="32">
        <v>44055</v>
      </c>
      <c r="B1766" s="33">
        <v>44055</v>
      </c>
      <c r="C1766" s="33" t="s">
        <v>737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 x14ac:dyDescent="0.2">
      <c r="A1767" s="32">
        <v>44055</v>
      </c>
      <c r="B1767" s="33">
        <v>44055</v>
      </c>
      <c r="C1767" s="33" t="s">
        <v>763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 x14ac:dyDescent="0.2">
      <c r="A1768" s="32">
        <v>44055</v>
      </c>
      <c r="B1768" s="33">
        <v>44055</v>
      </c>
      <c r="C1768" s="33" t="s">
        <v>743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 x14ac:dyDescent="0.2">
      <c r="A1769" s="32">
        <v>44055</v>
      </c>
      <c r="B1769" s="33">
        <v>44055</v>
      </c>
      <c r="C1769" s="33" t="s">
        <v>741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 x14ac:dyDescent="0.2">
      <c r="A1770" s="32">
        <v>44055</v>
      </c>
      <c r="B1770" s="33">
        <v>44055</v>
      </c>
      <c r="C1770" s="33" t="s">
        <v>746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 x14ac:dyDescent="0.2">
      <c r="A1771" s="32">
        <v>44055</v>
      </c>
      <c r="B1771" s="33">
        <v>44055</v>
      </c>
      <c r="C1771" s="33" t="s">
        <v>747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 x14ac:dyDescent="0.2">
      <c r="A1772" s="32">
        <v>44055</v>
      </c>
      <c r="B1772" s="33">
        <v>44055</v>
      </c>
      <c r="C1772" s="33" t="s">
        <v>745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 x14ac:dyDescent="0.2">
      <c r="A1773" s="32">
        <v>44055</v>
      </c>
      <c r="B1773" s="33">
        <v>44055</v>
      </c>
      <c r="C1773" s="33" t="s">
        <v>742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 x14ac:dyDescent="0.2">
      <c r="A1774" s="32">
        <v>44055</v>
      </c>
      <c r="B1774" s="33">
        <v>44055</v>
      </c>
      <c r="C1774" s="33" t="s">
        <v>738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 x14ac:dyDescent="0.2">
      <c r="A1775" s="32">
        <v>44055</v>
      </c>
      <c r="B1775" s="33">
        <v>44055</v>
      </c>
      <c r="C1775" s="33" t="s">
        <v>767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 x14ac:dyDescent="0.2">
      <c r="A1776" s="32">
        <v>44055</v>
      </c>
      <c r="B1776" s="33">
        <v>44055</v>
      </c>
      <c r="C1776" s="33" t="s">
        <v>776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 x14ac:dyDescent="0.2">
      <c r="A1777" s="32">
        <v>44055</v>
      </c>
      <c r="B1777" s="33">
        <v>44055</v>
      </c>
      <c r="C1777" s="33" t="s">
        <v>765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 x14ac:dyDescent="0.2">
      <c r="A1778" s="32">
        <v>44055</v>
      </c>
      <c r="B1778" s="33">
        <v>44055</v>
      </c>
      <c r="C1778" s="33" t="s">
        <v>753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 x14ac:dyDescent="0.2">
      <c r="A1779" s="32">
        <v>44055</v>
      </c>
      <c r="B1779" s="33">
        <v>44055</v>
      </c>
      <c r="C1779" s="33" t="s">
        <v>756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 x14ac:dyDescent="0.2">
      <c r="A1780" s="32">
        <v>44055</v>
      </c>
      <c r="B1780" s="33">
        <v>44055</v>
      </c>
      <c r="C1780" s="33" t="s">
        <v>770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 x14ac:dyDescent="0.2">
      <c r="A1781" s="32">
        <v>44055</v>
      </c>
      <c r="B1781" s="33">
        <v>44055</v>
      </c>
      <c r="C1781" s="33" t="s">
        <v>755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 x14ac:dyDescent="0.2">
      <c r="A1782" s="32">
        <v>44055</v>
      </c>
      <c r="B1782" s="33">
        <v>44055</v>
      </c>
      <c r="C1782" s="33" t="s">
        <v>758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 x14ac:dyDescent="0.2">
      <c r="A1783" s="32">
        <v>44055</v>
      </c>
      <c r="B1783" s="33">
        <v>44055</v>
      </c>
      <c r="C1783" s="33" t="s">
        <v>749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 x14ac:dyDescent="0.2">
      <c r="A1784" s="32">
        <v>44055</v>
      </c>
      <c r="B1784" s="33">
        <v>44055</v>
      </c>
      <c r="C1784" s="33" t="s">
        <v>789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 x14ac:dyDescent="0.2">
      <c r="A1785" s="32">
        <v>44055</v>
      </c>
      <c r="B1785" s="33">
        <v>44055</v>
      </c>
      <c r="C1785" s="33" t="s">
        <v>761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 x14ac:dyDescent="0.2">
      <c r="A1786" s="32">
        <v>44055</v>
      </c>
      <c r="B1786" s="33">
        <v>44055</v>
      </c>
      <c r="C1786" s="33" t="s">
        <v>774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 x14ac:dyDescent="0.2">
      <c r="A1787" s="32">
        <v>44055</v>
      </c>
      <c r="B1787" s="33">
        <v>44055</v>
      </c>
      <c r="C1787" s="33" t="s">
        <v>752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 x14ac:dyDescent="0.2">
      <c r="A1788" s="32">
        <v>44055</v>
      </c>
      <c r="B1788" s="33">
        <v>44055</v>
      </c>
      <c r="C1788" s="33" t="s">
        <v>754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 x14ac:dyDescent="0.2">
      <c r="A1789" s="32">
        <v>44055</v>
      </c>
      <c r="B1789" s="33">
        <v>44055</v>
      </c>
      <c r="C1789" s="33" t="s">
        <v>751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 x14ac:dyDescent="0.2">
      <c r="A1790" s="32">
        <v>44055</v>
      </c>
      <c r="B1790" s="33">
        <v>44055</v>
      </c>
      <c r="C1790" s="33" t="s">
        <v>772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 x14ac:dyDescent="0.2">
      <c r="A1791" s="32">
        <v>44055</v>
      </c>
      <c r="B1791" s="33">
        <v>44055</v>
      </c>
      <c r="C1791" s="33" t="s">
        <v>782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 x14ac:dyDescent="0.2">
      <c r="A1792" s="32">
        <v>44055</v>
      </c>
      <c r="B1792" s="33">
        <v>44055</v>
      </c>
      <c r="C1792" s="33" t="s">
        <v>744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 x14ac:dyDescent="0.2">
      <c r="A1793" s="32">
        <v>44055</v>
      </c>
      <c r="B1793" s="33">
        <v>44055</v>
      </c>
      <c r="C1793" s="33" t="s">
        <v>768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 x14ac:dyDescent="0.2">
      <c r="A1794" s="32">
        <v>44055</v>
      </c>
      <c r="B1794" s="33">
        <v>44055</v>
      </c>
      <c r="C1794" s="33" t="s">
        <v>791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 x14ac:dyDescent="0.2">
      <c r="A1795" s="44">
        <v>44056</v>
      </c>
      <c r="B1795" s="45">
        <v>44056</v>
      </c>
      <c r="C1795" s="45" t="s">
        <v>739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 x14ac:dyDescent="0.2">
      <c r="A1796" s="44">
        <v>44056</v>
      </c>
      <c r="B1796" s="45">
        <v>44056</v>
      </c>
      <c r="C1796" s="45" t="s">
        <v>750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 x14ac:dyDescent="0.2">
      <c r="A1797" s="44">
        <v>44056</v>
      </c>
      <c r="B1797" s="45">
        <v>44056</v>
      </c>
      <c r="C1797" s="45" t="s">
        <v>742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 x14ac:dyDescent="0.2">
      <c r="A1798" s="44">
        <v>44056</v>
      </c>
      <c r="B1798" s="45">
        <v>44056</v>
      </c>
      <c r="C1798" s="45" t="s">
        <v>763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 x14ac:dyDescent="0.2">
      <c r="A1799" s="44">
        <v>44056</v>
      </c>
      <c r="B1799" s="45">
        <v>44056</v>
      </c>
      <c r="C1799" s="45" t="s">
        <v>737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 x14ac:dyDescent="0.2">
      <c r="A1800" s="44">
        <v>44056</v>
      </c>
      <c r="B1800" s="45">
        <v>44056</v>
      </c>
      <c r="C1800" s="45" t="s">
        <v>768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 x14ac:dyDescent="0.2">
      <c r="A1801" s="44">
        <v>44056</v>
      </c>
      <c r="B1801" s="45">
        <v>44056</v>
      </c>
      <c r="C1801" s="45" t="s">
        <v>751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 x14ac:dyDescent="0.2">
      <c r="A1802" s="44">
        <v>44056</v>
      </c>
      <c r="B1802" s="45">
        <v>44056</v>
      </c>
      <c r="C1802" s="45" t="s">
        <v>767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 x14ac:dyDescent="0.2">
      <c r="A1803" s="44">
        <v>44056</v>
      </c>
      <c r="B1803" s="45">
        <v>44056</v>
      </c>
      <c r="C1803" s="45" t="s">
        <v>754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 x14ac:dyDescent="0.2">
      <c r="A1804" s="44">
        <v>44056</v>
      </c>
      <c r="B1804" s="45">
        <v>44056</v>
      </c>
      <c r="C1804" s="45" t="s">
        <v>741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 x14ac:dyDescent="0.2">
      <c r="A1805" s="44">
        <v>44056</v>
      </c>
      <c r="B1805" s="45">
        <v>44056</v>
      </c>
      <c r="C1805" s="45" t="s">
        <v>774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 x14ac:dyDescent="0.2">
      <c r="A1806" s="44">
        <v>44056</v>
      </c>
      <c r="B1806" s="45">
        <v>44056</v>
      </c>
      <c r="C1806" s="45" t="s">
        <v>746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 x14ac:dyDescent="0.2">
      <c r="A1807" s="44">
        <v>44056</v>
      </c>
      <c r="B1807" s="45">
        <v>44056</v>
      </c>
      <c r="C1807" s="45" t="s">
        <v>855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 x14ac:dyDescent="0.2">
      <c r="A1808" s="44">
        <v>44056</v>
      </c>
      <c r="B1808" s="45">
        <v>44056</v>
      </c>
      <c r="C1808" s="45" t="s">
        <v>744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 x14ac:dyDescent="0.2">
      <c r="A1809" s="44">
        <v>44056</v>
      </c>
      <c r="B1809" s="45">
        <v>44056</v>
      </c>
      <c r="C1809" s="45" t="s">
        <v>738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 x14ac:dyDescent="0.2">
      <c r="A1810" s="44">
        <v>44056</v>
      </c>
      <c r="B1810" s="45">
        <v>44056</v>
      </c>
      <c r="C1810" s="45" t="s">
        <v>753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 x14ac:dyDescent="0.2">
      <c r="A1811" s="44">
        <v>44056</v>
      </c>
      <c r="B1811" s="45">
        <v>44056</v>
      </c>
      <c r="C1811" s="45" t="s">
        <v>747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 x14ac:dyDescent="0.2">
      <c r="A1812" s="44">
        <v>44056</v>
      </c>
      <c r="B1812" s="45">
        <v>44056</v>
      </c>
      <c r="C1812" s="45" t="s">
        <v>856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 x14ac:dyDescent="0.2">
      <c r="A1813" s="44">
        <v>44056</v>
      </c>
      <c r="B1813" s="45">
        <v>44056</v>
      </c>
      <c r="C1813" s="45" t="s">
        <v>773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 x14ac:dyDescent="0.2">
      <c r="A1814" s="44">
        <v>44056</v>
      </c>
      <c r="B1814" s="45">
        <v>44056</v>
      </c>
      <c r="C1814" s="45" t="s">
        <v>752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 x14ac:dyDescent="0.2">
      <c r="A1815" s="44">
        <v>44056</v>
      </c>
      <c r="B1815" s="45">
        <v>44056</v>
      </c>
      <c r="C1815" s="45" t="s">
        <v>800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 x14ac:dyDescent="0.2">
      <c r="A1816" s="44">
        <v>44056</v>
      </c>
      <c r="B1816" s="45">
        <v>44056</v>
      </c>
      <c r="C1816" s="45" t="s">
        <v>857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 x14ac:dyDescent="0.2">
      <c r="A1817" s="44">
        <v>44056</v>
      </c>
      <c r="B1817" s="45">
        <v>44056</v>
      </c>
      <c r="C1817" s="45" t="s">
        <v>793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 x14ac:dyDescent="0.2">
      <c r="A1818" s="43">
        <v>44057</v>
      </c>
      <c r="B1818" s="41">
        <v>44057</v>
      </c>
      <c r="C1818" s="41" t="s">
        <v>746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 x14ac:dyDescent="0.2">
      <c r="A1819" s="43">
        <v>44057</v>
      </c>
      <c r="B1819" s="41">
        <v>44057</v>
      </c>
      <c r="C1819" s="41" t="s">
        <v>768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 x14ac:dyDescent="0.2">
      <c r="A1820" s="43">
        <v>44057</v>
      </c>
      <c r="B1820" s="41">
        <v>44057</v>
      </c>
      <c r="C1820" s="41" t="s">
        <v>774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 x14ac:dyDescent="0.2">
      <c r="A1821" s="43">
        <v>44057</v>
      </c>
      <c r="B1821" s="41">
        <v>44057</v>
      </c>
      <c r="C1821" s="41" t="s">
        <v>763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 x14ac:dyDescent="0.2">
      <c r="A1822" s="43">
        <v>44057</v>
      </c>
      <c r="B1822" s="41">
        <v>44057</v>
      </c>
      <c r="C1822" s="41" t="s">
        <v>742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 x14ac:dyDescent="0.2">
      <c r="A1823" s="43">
        <v>44057</v>
      </c>
      <c r="B1823" s="41">
        <v>44057</v>
      </c>
      <c r="C1823" s="41" t="s">
        <v>750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 x14ac:dyDescent="0.2">
      <c r="A1824" s="43">
        <v>44057</v>
      </c>
      <c r="B1824" s="41">
        <v>44057</v>
      </c>
      <c r="C1824" s="41" t="s">
        <v>738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 x14ac:dyDescent="0.2">
      <c r="A1825" s="43">
        <v>44057</v>
      </c>
      <c r="B1825" s="41">
        <v>44057</v>
      </c>
      <c r="C1825" s="41" t="s">
        <v>772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 x14ac:dyDescent="0.2">
      <c r="A1826" s="43">
        <v>44057</v>
      </c>
      <c r="B1826" s="41">
        <v>44057</v>
      </c>
      <c r="C1826" s="41" t="s">
        <v>767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 x14ac:dyDescent="0.2">
      <c r="A1827" s="43">
        <v>44057</v>
      </c>
      <c r="B1827" s="41">
        <v>44057</v>
      </c>
      <c r="C1827" s="41" t="s">
        <v>858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 x14ac:dyDescent="0.2">
      <c r="A1828" s="43">
        <v>44057</v>
      </c>
      <c r="B1828" s="41">
        <v>44057</v>
      </c>
      <c r="C1828" s="41" t="s">
        <v>753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 x14ac:dyDescent="0.2">
      <c r="A1829" s="43">
        <v>44057</v>
      </c>
      <c r="B1829" s="41">
        <v>44057</v>
      </c>
      <c r="C1829" s="41" t="s">
        <v>765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 x14ac:dyDescent="0.2">
      <c r="A1830" s="43">
        <v>44057</v>
      </c>
      <c r="B1830" s="41">
        <v>44057</v>
      </c>
      <c r="C1830" s="41" t="s">
        <v>745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 x14ac:dyDescent="0.2">
      <c r="A1831" s="43">
        <v>44057</v>
      </c>
      <c r="B1831" s="41">
        <v>44057</v>
      </c>
      <c r="C1831" s="41" t="s">
        <v>770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 x14ac:dyDescent="0.2">
      <c r="A1832" s="43">
        <v>44057</v>
      </c>
      <c r="B1832" s="41">
        <v>44057</v>
      </c>
      <c r="C1832" s="41" t="s">
        <v>739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 x14ac:dyDescent="0.2">
      <c r="A1833" s="43">
        <v>44057</v>
      </c>
      <c r="B1833" s="41">
        <v>44057</v>
      </c>
      <c r="C1833" s="41" t="s">
        <v>749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 x14ac:dyDescent="0.2">
      <c r="A1834" s="43">
        <v>44057</v>
      </c>
      <c r="B1834" s="41">
        <v>44057</v>
      </c>
      <c r="C1834" s="41" t="s">
        <v>737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 x14ac:dyDescent="0.2">
      <c r="A1835" s="43">
        <v>44057</v>
      </c>
      <c r="B1835" s="41">
        <v>44057</v>
      </c>
      <c r="C1835" s="41" t="s">
        <v>754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 x14ac:dyDescent="0.2">
      <c r="A1836" s="43">
        <v>44057</v>
      </c>
      <c r="B1836" s="41">
        <v>44057</v>
      </c>
      <c r="C1836" s="41" t="s">
        <v>859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 x14ac:dyDescent="0.2">
      <c r="A1837" s="43">
        <v>44057</v>
      </c>
      <c r="B1837" s="41">
        <v>44057</v>
      </c>
      <c r="C1837" s="41" t="s">
        <v>791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 x14ac:dyDescent="0.2">
      <c r="A1838" s="43">
        <v>44057</v>
      </c>
      <c r="B1838" s="41">
        <v>44057</v>
      </c>
      <c r="C1838" s="41" t="s">
        <v>747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 x14ac:dyDescent="0.2">
      <c r="A1839" s="43">
        <v>44057</v>
      </c>
      <c r="B1839" s="41">
        <v>44057</v>
      </c>
      <c r="C1839" s="41" t="s">
        <v>751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 x14ac:dyDescent="0.2">
      <c r="A1840" s="43">
        <v>44057</v>
      </c>
      <c r="B1840" s="41">
        <v>44057</v>
      </c>
      <c r="C1840" s="41" t="s">
        <v>793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 x14ac:dyDescent="0.2">
      <c r="A1841" s="35">
        <v>44058</v>
      </c>
      <c r="B1841" s="36">
        <v>44058</v>
      </c>
      <c r="C1841" s="36" t="s">
        <v>765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 x14ac:dyDescent="0.2">
      <c r="A1842" s="35">
        <v>44058</v>
      </c>
      <c r="B1842" s="36">
        <v>44058</v>
      </c>
      <c r="C1842" s="36" t="s">
        <v>748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 x14ac:dyDescent="0.2">
      <c r="A1843" s="35">
        <v>44058</v>
      </c>
      <c r="B1843" s="36">
        <v>44058</v>
      </c>
      <c r="C1843" s="36" t="s">
        <v>742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 x14ac:dyDescent="0.2">
      <c r="A1844" s="35">
        <v>44058</v>
      </c>
      <c r="B1844" s="36">
        <v>44058</v>
      </c>
      <c r="C1844" s="36" t="s">
        <v>743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 x14ac:dyDescent="0.2">
      <c r="A1845" s="35">
        <v>44058</v>
      </c>
      <c r="B1845" s="36">
        <v>44058</v>
      </c>
      <c r="C1845" s="36" t="s">
        <v>763</v>
      </c>
      <c r="D1845" s="36">
        <v>40607</v>
      </c>
      <c r="E1845" s="36">
        <v>35</v>
      </c>
      <c r="F1845">
        <v>1</v>
      </c>
    </row>
    <row r="1846" spans="1:6" x14ac:dyDescent="0.2">
      <c r="A1846" s="35">
        <v>44058</v>
      </c>
      <c r="B1846" s="36">
        <v>44058</v>
      </c>
      <c r="C1846" s="36" t="s">
        <v>747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 x14ac:dyDescent="0.2">
      <c r="A1847" s="35">
        <v>44058</v>
      </c>
      <c r="B1847" s="36">
        <v>44058</v>
      </c>
      <c r="C1847" s="36" t="s">
        <v>749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 x14ac:dyDescent="0.2">
      <c r="A1848" s="35">
        <v>44058</v>
      </c>
      <c r="B1848" s="36">
        <v>44058</v>
      </c>
      <c r="C1848" s="36" t="s">
        <v>768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 x14ac:dyDescent="0.2">
      <c r="A1849" s="35">
        <v>44058</v>
      </c>
      <c r="B1849" s="36">
        <v>44058</v>
      </c>
      <c r="C1849" s="36" t="s">
        <v>729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 x14ac:dyDescent="0.2">
      <c r="A1850" s="35">
        <v>44058</v>
      </c>
      <c r="B1850" s="36">
        <v>44058</v>
      </c>
      <c r="C1850" s="36" t="s">
        <v>737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 x14ac:dyDescent="0.2">
      <c r="A1851" s="35">
        <v>44058</v>
      </c>
      <c r="B1851" s="36">
        <v>44058</v>
      </c>
      <c r="C1851" s="36" t="s">
        <v>767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 x14ac:dyDescent="0.2">
      <c r="A1852" s="35">
        <v>44058</v>
      </c>
      <c r="B1852" s="36">
        <v>44058</v>
      </c>
      <c r="C1852" s="36" t="s">
        <v>738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 x14ac:dyDescent="0.2">
      <c r="A1853" s="35">
        <v>44058</v>
      </c>
      <c r="B1853" s="36">
        <v>44058</v>
      </c>
      <c r="C1853" s="36" t="s">
        <v>792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 x14ac:dyDescent="0.2">
      <c r="A1854" s="35">
        <v>44058</v>
      </c>
      <c r="B1854" s="36">
        <v>44058</v>
      </c>
      <c r="C1854" s="36" t="s">
        <v>772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 x14ac:dyDescent="0.2">
      <c r="A1855" s="35">
        <v>44058</v>
      </c>
      <c r="B1855" s="36">
        <v>44058</v>
      </c>
      <c r="C1855" s="36" t="s">
        <v>763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 x14ac:dyDescent="0.2">
      <c r="A1856" s="35">
        <v>44058</v>
      </c>
      <c r="B1856" s="36">
        <v>44058</v>
      </c>
      <c r="C1856" s="36" t="s">
        <v>783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 x14ac:dyDescent="0.2">
      <c r="A1857" s="32">
        <v>44059</v>
      </c>
      <c r="B1857" s="33">
        <v>44059</v>
      </c>
      <c r="C1857" s="33" t="s">
        <v>750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 x14ac:dyDescent="0.2">
      <c r="A1858" s="32">
        <v>44059</v>
      </c>
      <c r="B1858" s="33">
        <v>44059</v>
      </c>
      <c r="C1858" s="33" t="s">
        <v>742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 x14ac:dyDescent="0.2">
      <c r="A1859" s="32">
        <v>44059</v>
      </c>
      <c r="B1859" s="33">
        <v>44059</v>
      </c>
      <c r="C1859" s="33" t="s">
        <v>772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 x14ac:dyDescent="0.2">
      <c r="A1860" s="32">
        <v>44059</v>
      </c>
      <c r="B1860" s="33">
        <v>44059</v>
      </c>
      <c r="C1860" s="33" t="s">
        <v>746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 x14ac:dyDescent="0.2">
      <c r="A1861" s="32">
        <v>44059</v>
      </c>
      <c r="B1861" s="33">
        <v>44059</v>
      </c>
      <c r="C1861" s="33" t="s">
        <v>739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 x14ac:dyDescent="0.2">
      <c r="A1862" s="32">
        <v>44059</v>
      </c>
      <c r="B1862" s="33">
        <v>44059</v>
      </c>
      <c r="C1862" s="33" t="s">
        <v>738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 x14ac:dyDescent="0.2">
      <c r="A1863" s="32">
        <v>44059</v>
      </c>
      <c r="B1863" s="33">
        <v>44059</v>
      </c>
      <c r="C1863" s="33" t="s">
        <v>747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 x14ac:dyDescent="0.2">
      <c r="A1864" s="32">
        <v>44059</v>
      </c>
      <c r="B1864" s="33">
        <v>44059</v>
      </c>
      <c r="C1864" s="33" t="s">
        <v>737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 x14ac:dyDescent="0.2">
      <c r="A1865" s="32">
        <v>44059</v>
      </c>
      <c r="B1865" s="33">
        <v>44059</v>
      </c>
      <c r="C1865" s="33" t="s">
        <v>773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 x14ac:dyDescent="0.2">
      <c r="A1866" s="32">
        <v>44059</v>
      </c>
      <c r="B1866" s="33">
        <v>44059</v>
      </c>
      <c r="C1866" s="33" t="s">
        <v>767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 x14ac:dyDescent="0.2">
      <c r="A1867" s="32">
        <v>44059</v>
      </c>
      <c r="B1867" s="33">
        <v>44059</v>
      </c>
      <c r="C1867" s="33" t="s">
        <v>743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 x14ac:dyDescent="0.2">
      <c r="A1868" s="32">
        <v>44059</v>
      </c>
      <c r="B1868" s="33">
        <v>44059</v>
      </c>
      <c r="C1868" s="33" t="s">
        <v>753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 x14ac:dyDescent="0.2">
      <c r="A1869" s="32">
        <v>44059</v>
      </c>
      <c r="B1869" s="33">
        <v>44059</v>
      </c>
      <c r="C1869" s="33" t="s">
        <v>763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 x14ac:dyDescent="0.2">
      <c r="A1870" s="32">
        <v>44059</v>
      </c>
      <c r="B1870" s="33">
        <v>44059</v>
      </c>
      <c r="C1870" s="33" t="s">
        <v>768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 x14ac:dyDescent="0.2">
      <c r="A1871" s="32">
        <v>44059</v>
      </c>
      <c r="B1871" s="33">
        <v>44059</v>
      </c>
      <c r="C1871" s="33" t="s">
        <v>744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 x14ac:dyDescent="0.2">
      <c r="A1872" s="32">
        <v>44059</v>
      </c>
      <c r="B1872" s="33">
        <v>44059</v>
      </c>
      <c r="C1872" s="33" t="s">
        <v>775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 x14ac:dyDescent="0.2">
      <c r="A1873" s="38">
        <v>44060</v>
      </c>
      <c r="B1873" s="39">
        <v>44060</v>
      </c>
      <c r="C1873" s="39" t="s">
        <v>860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 x14ac:dyDescent="0.2">
      <c r="A1874" s="38">
        <v>44060</v>
      </c>
      <c r="B1874" s="39">
        <v>44060</v>
      </c>
      <c r="C1874" s="39" t="s">
        <v>750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 x14ac:dyDescent="0.2">
      <c r="A1875" s="38">
        <v>44060</v>
      </c>
      <c r="B1875" s="39">
        <v>44060</v>
      </c>
      <c r="C1875" s="39" t="s">
        <v>744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 x14ac:dyDescent="0.2">
      <c r="A1876" s="38">
        <v>44060</v>
      </c>
      <c r="B1876" s="39">
        <v>44060</v>
      </c>
      <c r="C1876" s="39" t="s">
        <v>782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 x14ac:dyDescent="0.2">
      <c r="A1877" s="38">
        <v>44060</v>
      </c>
      <c r="B1877" s="39">
        <v>44060</v>
      </c>
      <c r="C1877" s="39" t="s">
        <v>746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 x14ac:dyDescent="0.2">
      <c r="A1878" s="38">
        <v>44060</v>
      </c>
      <c r="B1878" s="39">
        <v>44060</v>
      </c>
      <c r="C1878" s="39" t="s">
        <v>747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 x14ac:dyDescent="0.2">
      <c r="A1879" s="38">
        <v>44060</v>
      </c>
      <c r="B1879" s="39">
        <v>44060</v>
      </c>
      <c r="C1879" s="39" t="s">
        <v>861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 x14ac:dyDescent="0.2">
      <c r="A1880" s="38">
        <v>44060</v>
      </c>
      <c r="B1880" s="39">
        <v>44060</v>
      </c>
      <c r="C1880" s="39" t="s">
        <v>836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 x14ac:dyDescent="0.2">
      <c r="A1881" s="38">
        <v>44060</v>
      </c>
      <c r="B1881" s="39">
        <v>44060</v>
      </c>
      <c r="C1881" s="39" t="s">
        <v>743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 x14ac:dyDescent="0.2">
      <c r="A1882" s="38">
        <v>44060</v>
      </c>
      <c r="B1882" s="39">
        <v>44060</v>
      </c>
      <c r="C1882" s="39" t="s">
        <v>765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 x14ac:dyDescent="0.2">
      <c r="A1883" s="38">
        <v>44060</v>
      </c>
      <c r="B1883" s="39">
        <v>44060</v>
      </c>
      <c r="C1883" s="39" t="s">
        <v>745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 x14ac:dyDescent="0.2">
      <c r="A1884" s="38">
        <v>44060</v>
      </c>
      <c r="B1884" s="39">
        <v>44060</v>
      </c>
      <c r="C1884" s="39" t="s">
        <v>742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 x14ac:dyDescent="0.2">
      <c r="A1885" s="32">
        <v>44061</v>
      </c>
      <c r="B1885" s="33">
        <v>44061</v>
      </c>
      <c r="C1885" s="33" t="s">
        <v>755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 x14ac:dyDescent="0.2">
      <c r="A1886" s="32">
        <v>44061</v>
      </c>
      <c r="B1886" s="33">
        <v>44061</v>
      </c>
      <c r="C1886" s="33" t="s">
        <v>745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 x14ac:dyDescent="0.2">
      <c r="A1887" s="32">
        <v>44061</v>
      </c>
      <c r="B1887" s="33">
        <v>44061</v>
      </c>
      <c r="C1887" s="33" t="s">
        <v>836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 x14ac:dyDescent="0.2">
      <c r="A1888" s="32">
        <v>44061</v>
      </c>
      <c r="B1888" s="33">
        <v>44061</v>
      </c>
      <c r="C1888" s="33" t="s">
        <v>763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 x14ac:dyDescent="0.2">
      <c r="A1889" s="32">
        <v>44061</v>
      </c>
      <c r="B1889" s="33">
        <v>44061</v>
      </c>
      <c r="C1889" s="33" t="s">
        <v>750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 x14ac:dyDescent="0.2">
      <c r="A1890" s="32">
        <v>44061</v>
      </c>
      <c r="B1890" s="33">
        <v>44061</v>
      </c>
      <c r="C1890" s="33" t="s">
        <v>747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 x14ac:dyDescent="0.2">
      <c r="A1891" s="32">
        <v>44061</v>
      </c>
      <c r="B1891" s="33">
        <v>44061</v>
      </c>
      <c r="C1891" s="33" t="s">
        <v>748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 x14ac:dyDescent="0.2">
      <c r="A1892" s="32">
        <v>44061</v>
      </c>
      <c r="B1892" s="33">
        <v>44061</v>
      </c>
      <c r="C1892" s="33" t="s">
        <v>746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 x14ac:dyDescent="0.2">
      <c r="A1893" s="32">
        <v>44061</v>
      </c>
      <c r="B1893" s="33">
        <v>44061</v>
      </c>
      <c r="C1893" s="33" t="s">
        <v>768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 x14ac:dyDescent="0.2">
      <c r="A1894" s="32">
        <v>44061</v>
      </c>
      <c r="B1894" s="33">
        <v>44061</v>
      </c>
      <c r="C1894" s="33" t="s">
        <v>821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 x14ac:dyDescent="0.2">
      <c r="A1895" s="32">
        <v>44061</v>
      </c>
      <c r="B1895" s="33">
        <v>44061</v>
      </c>
      <c r="C1895" s="33" t="s">
        <v>742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 x14ac:dyDescent="0.2">
      <c r="A1896" s="32">
        <v>44061</v>
      </c>
      <c r="B1896" s="33">
        <v>44061</v>
      </c>
      <c r="C1896" s="33" t="s">
        <v>737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 x14ac:dyDescent="0.2">
      <c r="A1897" s="32">
        <v>44061</v>
      </c>
      <c r="B1897" s="33">
        <v>44061</v>
      </c>
      <c r="C1897" s="33" t="s">
        <v>765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 x14ac:dyDescent="0.2">
      <c r="A1898" s="32">
        <v>44061</v>
      </c>
      <c r="B1898" s="33">
        <v>44061</v>
      </c>
      <c r="C1898" s="33" t="s">
        <v>753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 x14ac:dyDescent="0.2">
      <c r="A1899" s="43">
        <v>44062</v>
      </c>
      <c r="B1899" s="41">
        <v>44062</v>
      </c>
      <c r="C1899" s="41" t="s">
        <v>742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 x14ac:dyDescent="0.2">
      <c r="A1900" s="43">
        <v>44062</v>
      </c>
      <c r="B1900" s="41">
        <v>44062</v>
      </c>
      <c r="C1900" s="41" t="s">
        <v>739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 x14ac:dyDescent="0.2">
      <c r="A1901" s="43">
        <v>44062</v>
      </c>
      <c r="B1901" s="41">
        <v>44062</v>
      </c>
      <c r="C1901" s="41" t="s">
        <v>763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 x14ac:dyDescent="0.2">
      <c r="A1902" s="43">
        <v>44062</v>
      </c>
      <c r="B1902" s="41">
        <v>44062</v>
      </c>
      <c r="C1902" s="41" t="s">
        <v>862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 x14ac:dyDescent="0.2">
      <c r="A1903" s="43">
        <v>44062</v>
      </c>
      <c r="B1903" s="41">
        <v>44062</v>
      </c>
      <c r="C1903" s="41" t="s">
        <v>747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 x14ac:dyDescent="0.2">
      <c r="A1904" s="43">
        <v>44062</v>
      </c>
      <c r="B1904" s="41">
        <v>44062</v>
      </c>
      <c r="C1904" s="41" t="s">
        <v>746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 x14ac:dyDescent="0.2">
      <c r="A1905" s="43">
        <v>44062</v>
      </c>
      <c r="B1905" s="41">
        <v>44062</v>
      </c>
      <c r="C1905" s="41" t="s">
        <v>845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 x14ac:dyDescent="0.2">
      <c r="A1906" s="43">
        <v>44062</v>
      </c>
      <c r="B1906" s="41">
        <v>44062</v>
      </c>
      <c r="C1906" s="41" t="s">
        <v>753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 x14ac:dyDescent="0.2">
      <c r="A1907" s="43">
        <v>44062</v>
      </c>
      <c r="B1907" s="41">
        <v>44062</v>
      </c>
      <c r="C1907" s="41" t="s">
        <v>745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 x14ac:dyDescent="0.2">
      <c r="A1908" s="43">
        <v>44062</v>
      </c>
      <c r="B1908" s="41">
        <v>44062</v>
      </c>
      <c r="C1908" s="41" t="s">
        <v>750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 x14ac:dyDescent="0.2">
      <c r="A1909" s="43">
        <v>44062</v>
      </c>
      <c r="B1909" s="41">
        <v>44062</v>
      </c>
      <c r="C1909" s="41" t="s">
        <v>776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 x14ac:dyDescent="0.2">
      <c r="A1910" s="43">
        <v>44062</v>
      </c>
      <c r="B1910" s="41">
        <v>44062</v>
      </c>
      <c r="C1910" s="41" t="s">
        <v>738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 x14ac:dyDescent="0.2">
      <c r="A1911" s="43">
        <v>44062</v>
      </c>
      <c r="B1911" s="41">
        <v>44062</v>
      </c>
      <c r="C1911" s="41" t="s">
        <v>770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 x14ac:dyDescent="0.2">
      <c r="A1912" s="43">
        <v>44062</v>
      </c>
      <c r="B1912" s="41">
        <v>44062</v>
      </c>
      <c r="C1912" s="41" t="s">
        <v>749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 x14ac:dyDescent="0.2">
      <c r="A1913" s="43">
        <v>44062</v>
      </c>
      <c r="B1913" s="41">
        <v>44062</v>
      </c>
      <c r="C1913" s="41" t="s">
        <v>737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 x14ac:dyDescent="0.2">
      <c r="A1914" s="43">
        <v>44062</v>
      </c>
      <c r="B1914" s="41">
        <v>44062</v>
      </c>
      <c r="C1914" s="41" t="s">
        <v>782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 x14ac:dyDescent="0.2">
      <c r="A1915" s="43">
        <v>44062</v>
      </c>
      <c r="B1915" s="41">
        <v>44062</v>
      </c>
      <c r="C1915" s="41" t="s">
        <v>767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 x14ac:dyDescent="0.2">
      <c r="A1916" s="43">
        <v>44062</v>
      </c>
      <c r="B1916" s="41">
        <v>44062</v>
      </c>
      <c r="C1916" s="41" t="s">
        <v>781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 x14ac:dyDescent="0.2">
      <c r="A1917" s="47">
        <v>44063</v>
      </c>
      <c r="B1917" s="48">
        <v>44063</v>
      </c>
      <c r="C1917" s="48" t="s">
        <v>746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 x14ac:dyDescent="0.2">
      <c r="A1918" s="47">
        <v>44063</v>
      </c>
      <c r="B1918" s="48">
        <v>44063</v>
      </c>
      <c r="C1918" s="48" t="s">
        <v>739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 x14ac:dyDescent="0.2">
      <c r="A1919" s="47">
        <v>44063</v>
      </c>
      <c r="B1919" s="48">
        <v>44063</v>
      </c>
      <c r="C1919" s="48" t="s">
        <v>753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 x14ac:dyDescent="0.2">
      <c r="A1920" s="47">
        <v>44063</v>
      </c>
      <c r="B1920" s="48">
        <v>44063</v>
      </c>
      <c r="C1920" s="48" t="s">
        <v>750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 x14ac:dyDescent="0.2">
      <c r="A1921" s="47">
        <v>44063</v>
      </c>
      <c r="B1921" s="48">
        <v>44063</v>
      </c>
      <c r="C1921" s="48" t="s">
        <v>778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 x14ac:dyDescent="0.2">
      <c r="A1922" s="47">
        <v>44063</v>
      </c>
      <c r="B1922" s="48">
        <v>44063</v>
      </c>
      <c r="C1922" s="48" t="s">
        <v>793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 x14ac:dyDescent="0.2">
      <c r="A1923" s="47">
        <v>44063</v>
      </c>
      <c r="B1923" s="48">
        <v>44063</v>
      </c>
      <c r="C1923" s="48" t="s">
        <v>737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 x14ac:dyDescent="0.2">
      <c r="A1924" s="47">
        <v>44063</v>
      </c>
      <c r="B1924" s="48">
        <v>44063</v>
      </c>
      <c r="C1924" s="48" t="s">
        <v>768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 x14ac:dyDescent="0.2">
      <c r="A1925" s="47">
        <v>44063</v>
      </c>
      <c r="B1925" s="48">
        <v>44063</v>
      </c>
      <c r="C1925" s="48" t="s">
        <v>741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 x14ac:dyDescent="0.2">
      <c r="A1926" s="47">
        <v>44063</v>
      </c>
      <c r="B1926" s="48">
        <v>44063</v>
      </c>
      <c r="C1926" s="48" t="s">
        <v>763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 x14ac:dyDescent="0.2">
      <c r="A1927" s="47">
        <v>44063</v>
      </c>
      <c r="B1927" s="48">
        <v>44063</v>
      </c>
      <c r="C1927" s="48" t="s">
        <v>745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 x14ac:dyDescent="0.2">
      <c r="A1928" s="47">
        <v>44063</v>
      </c>
      <c r="B1928" s="48">
        <v>44063</v>
      </c>
      <c r="C1928" s="48" t="s">
        <v>821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 x14ac:dyDescent="0.2">
      <c r="A1929" s="47">
        <v>44063</v>
      </c>
      <c r="B1929" s="48">
        <v>44063</v>
      </c>
      <c r="C1929" s="48" t="s">
        <v>749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 x14ac:dyDescent="0.2">
      <c r="A1930" s="47">
        <v>44063</v>
      </c>
      <c r="B1930" s="48">
        <v>44063</v>
      </c>
      <c r="C1930" s="48" t="s">
        <v>758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 x14ac:dyDescent="0.2">
      <c r="A1931" s="47">
        <v>44063</v>
      </c>
      <c r="B1931" s="48">
        <v>44063</v>
      </c>
      <c r="C1931" s="48" t="s">
        <v>776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 x14ac:dyDescent="0.2">
      <c r="A1932" s="47">
        <v>44063</v>
      </c>
      <c r="B1932" s="48">
        <v>44063</v>
      </c>
      <c r="C1932" s="48" t="s">
        <v>742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 x14ac:dyDescent="0.2">
      <c r="A1933" s="47">
        <v>44063</v>
      </c>
      <c r="B1933" s="48">
        <v>44063</v>
      </c>
      <c r="C1933" s="48" t="s">
        <v>756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 x14ac:dyDescent="0.2">
      <c r="A1934" s="47">
        <v>44063</v>
      </c>
      <c r="B1934" s="48">
        <v>44063</v>
      </c>
      <c r="C1934" s="48" t="s">
        <v>751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 x14ac:dyDescent="0.2">
      <c r="A1935" s="47">
        <v>44063</v>
      </c>
      <c r="B1935" s="48">
        <v>44063</v>
      </c>
      <c r="C1935" s="48" t="s">
        <v>755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 x14ac:dyDescent="0.2">
      <c r="A1936" s="47">
        <v>44063</v>
      </c>
      <c r="B1936" s="48">
        <v>44063</v>
      </c>
      <c r="C1936" s="48" t="s">
        <v>774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 x14ac:dyDescent="0.2">
      <c r="A1937" s="47">
        <v>44063</v>
      </c>
      <c r="B1937" s="48">
        <v>44063</v>
      </c>
      <c r="C1937" s="48" t="s">
        <v>862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 x14ac:dyDescent="0.2">
      <c r="A1938" s="47">
        <v>44063</v>
      </c>
      <c r="B1938" s="48">
        <v>44063</v>
      </c>
      <c r="C1938" s="48" t="s">
        <v>770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 x14ac:dyDescent="0.2">
      <c r="A1939" s="47">
        <v>44063</v>
      </c>
      <c r="B1939" s="48">
        <v>44063</v>
      </c>
      <c r="C1939" s="48" t="s">
        <v>783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 x14ac:dyDescent="0.2">
      <c r="A1940" s="35">
        <v>44064</v>
      </c>
      <c r="B1940" s="36">
        <v>44064</v>
      </c>
      <c r="C1940" s="36" t="s">
        <v>782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 x14ac:dyDescent="0.2">
      <c r="A1941" s="35">
        <v>44064</v>
      </c>
      <c r="B1941" s="36">
        <v>44064</v>
      </c>
      <c r="C1941" s="36" t="s">
        <v>737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 x14ac:dyDescent="0.2">
      <c r="A1942" s="35">
        <v>44064</v>
      </c>
      <c r="B1942" s="36">
        <v>44064</v>
      </c>
      <c r="C1942" s="36" t="s">
        <v>741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 x14ac:dyDescent="0.2">
      <c r="A1943" s="35">
        <v>44064</v>
      </c>
      <c r="B1943" s="36">
        <v>44064</v>
      </c>
      <c r="C1943" s="36" t="s">
        <v>750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 x14ac:dyDescent="0.2">
      <c r="A1944" s="35">
        <v>44064</v>
      </c>
      <c r="B1944" s="36">
        <v>44064</v>
      </c>
      <c r="C1944" s="36" t="s">
        <v>840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 x14ac:dyDescent="0.2">
      <c r="A1945" s="35">
        <v>44064</v>
      </c>
      <c r="B1945" s="36">
        <v>44064</v>
      </c>
      <c r="C1945" s="36" t="s">
        <v>863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 x14ac:dyDescent="0.2">
      <c r="A1946" s="35">
        <v>44064</v>
      </c>
      <c r="B1946" s="36">
        <v>44064</v>
      </c>
      <c r="C1946" s="36" t="s">
        <v>739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 x14ac:dyDescent="0.2">
      <c r="A1947" s="35">
        <v>44064</v>
      </c>
      <c r="B1947" s="36">
        <v>44064</v>
      </c>
      <c r="C1947" s="36" t="s">
        <v>842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 x14ac:dyDescent="0.2">
      <c r="A1948" s="50">
        <v>44065</v>
      </c>
      <c r="B1948" s="51">
        <v>44065</v>
      </c>
      <c r="C1948" s="51" t="s">
        <v>739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 x14ac:dyDescent="0.2">
      <c r="A1949" s="50">
        <v>44065</v>
      </c>
      <c r="B1949" s="51">
        <v>44065</v>
      </c>
      <c r="C1949" s="51" t="s">
        <v>737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 x14ac:dyDescent="0.2">
      <c r="A1950" s="50">
        <v>44065</v>
      </c>
      <c r="B1950" s="51">
        <v>44065</v>
      </c>
      <c r="C1950" s="51" t="s">
        <v>750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 x14ac:dyDescent="0.2">
      <c r="A1951" s="50">
        <v>44065</v>
      </c>
      <c r="B1951" s="51">
        <v>44065</v>
      </c>
      <c r="C1951" s="51" t="s">
        <v>746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 x14ac:dyDescent="0.2">
      <c r="A1952" s="50">
        <v>44065</v>
      </c>
      <c r="B1952" s="51">
        <v>44065</v>
      </c>
      <c r="C1952" s="51" t="s">
        <v>767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 x14ac:dyDescent="0.2">
      <c r="A1953" s="50">
        <v>44065</v>
      </c>
      <c r="B1953" s="51">
        <v>44065</v>
      </c>
      <c r="C1953" s="51" t="s">
        <v>741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 x14ac:dyDescent="0.2">
      <c r="A1954" s="50">
        <v>44065</v>
      </c>
      <c r="B1954" s="51">
        <v>44065</v>
      </c>
      <c r="C1954" s="51" t="s">
        <v>757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 x14ac:dyDescent="0.2">
      <c r="A1955" s="50">
        <v>44065</v>
      </c>
      <c r="B1955" s="51">
        <v>44065</v>
      </c>
      <c r="C1955" s="51" t="s">
        <v>763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 x14ac:dyDescent="0.2">
      <c r="A1956" s="50">
        <v>44065</v>
      </c>
      <c r="B1956" s="51">
        <v>44065</v>
      </c>
      <c r="C1956" s="51" t="s">
        <v>749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 x14ac:dyDescent="0.2">
      <c r="A1957" s="50">
        <v>44065</v>
      </c>
      <c r="B1957" s="51">
        <v>44065</v>
      </c>
      <c r="C1957" s="51" t="s">
        <v>752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 x14ac:dyDescent="0.2">
      <c r="A1958" s="50">
        <v>44065</v>
      </c>
      <c r="B1958" s="51">
        <v>44065</v>
      </c>
      <c r="C1958" s="51" t="s">
        <v>751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 x14ac:dyDescent="0.2">
      <c r="A1959" s="50">
        <v>44065</v>
      </c>
      <c r="B1959" s="51">
        <v>44065</v>
      </c>
      <c r="C1959" s="51" t="s">
        <v>753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 x14ac:dyDescent="0.2">
      <c r="A1960" s="50">
        <v>44065</v>
      </c>
      <c r="B1960" s="51">
        <v>44065</v>
      </c>
      <c r="C1960" s="51" t="s">
        <v>744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 x14ac:dyDescent="0.2">
      <c r="A1961" s="50">
        <v>44065</v>
      </c>
      <c r="B1961" s="51">
        <v>44065</v>
      </c>
      <c r="C1961" s="51" t="s">
        <v>811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 x14ac:dyDescent="0.2">
      <c r="A1962" s="50">
        <v>44065</v>
      </c>
      <c r="B1962" s="51">
        <v>44065</v>
      </c>
      <c r="C1962" s="51" t="s">
        <v>768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 x14ac:dyDescent="0.2">
      <c r="A1963" s="50">
        <v>44065</v>
      </c>
      <c r="B1963" s="51">
        <v>44065</v>
      </c>
      <c r="C1963" s="51" t="s">
        <v>742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 x14ac:dyDescent="0.2">
      <c r="A1964" s="50">
        <v>44065</v>
      </c>
      <c r="B1964" s="51">
        <v>44065</v>
      </c>
      <c r="C1964" s="51" t="s">
        <v>748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 x14ac:dyDescent="0.2">
      <c r="A1965" s="50">
        <v>44065</v>
      </c>
      <c r="B1965" s="51">
        <v>44065</v>
      </c>
      <c r="C1965" s="51" t="s">
        <v>755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 x14ac:dyDescent="0.2">
      <c r="A1966" s="50">
        <v>44065</v>
      </c>
      <c r="B1966" s="51">
        <v>44065</v>
      </c>
      <c r="C1966" s="51" t="s">
        <v>756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 x14ac:dyDescent="0.2">
      <c r="A1967" s="50">
        <v>44065</v>
      </c>
      <c r="B1967" s="51">
        <v>44065</v>
      </c>
      <c r="C1967" s="51" t="s">
        <v>781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 x14ac:dyDescent="0.2">
      <c r="A1968" s="50">
        <v>44065</v>
      </c>
      <c r="B1968" s="51">
        <v>44065</v>
      </c>
      <c r="C1968" s="51" t="s">
        <v>799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 x14ac:dyDescent="0.2">
      <c r="A1969" s="50">
        <v>44065</v>
      </c>
      <c r="B1969" s="51">
        <v>44065</v>
      </c>
      <c r="C1969" s="51" t="s">
        <v>738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 x14ac:dyDescent="0.2">
      <c r="A1970" s="50">
        <v>44065</v>
      </c>
      <c r="B1970" s="51">
        <v>44065</v>
      </c>
      <c r="C1970" s="51" t="s">
        <v>773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 x14ac:dyDescent="0.2">
      <c r="A1971" s="50">
        <v>44065</v>
      </c>
      <c r="B1971" s="51">
        <v>44065</v>
      </c>
      <c r="C1971" s="51" t="s">
        <v>864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 x14ac:dyDescent="0.2">
      <c r="A1972" s="50">
        <v>44065</v>
      </c>
      <c r="B1972" s="51">
        <v>44065</v>
      </c>
      <c r="C1972" s="51" t="s">
        <v>743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 x14ac:dyDescent="0.2">
      <c r="A1973" s="50">
        <v>44065</v>
      </c>
      <c r="B1973" s="51">
        <v>44065</v>
      </c>
      <c r="C1973" s="51" t="s">
        <v>793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 x14ac:dyDescent="0.2">
      <c r="A1974" s="43">
        <v>44066</v>
      </c>
      <c r="B1974" s="41">
        <v>44066</v>
      </c>
      <c r="C1974" s="41" t="s">
        <v>739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 x14ac:dyDescent="0.2">
      <c r="A1975" s="43">
        <v>44066</v>
      </c>
      <c r="B1975" s="41">
        <v>44066</v>
      </c>
      <c r="C1975" s="41" t="s">
        <v>737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 x14ac:dyDescent="0.2">
      <c r="A1976" s="43">
        <v>44066</v>
      </c>
      <c r="B1976" s="41">
        <v>44066</v>
      </c>
      <c r="C1976" s="41" t="s">
        <v>746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 x14ac:dyDescent="0.2">
      <c r="A1977" s="43">
        <v>44066</v>
      </c>
      <c r="B1977" s="41">
        <v>44066</v>
      </c>
      <c r="C1977" s="41" t="s">
        <v>751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 x14ac:dyDescent="0.2">
      <c r="A1978" s="43">
        <v>44066</v>
      </c>
      <c r="B1978" s="41">
        <v>44066</v>
      </c>
      <c r="C1978" s="41" t="s">
        <v>750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 x14ac:dyDescent="0.2">
      <c r="A1979" s="43">
        <v>44066</v>
      </c>
      <c r="B1979" s="41">
        <v>44066</v>
      </c>
      <c r="C1979" s="41" t="s">
        <v>781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 x14ac:dyDescent="0.2">
      <c r="A1980" s="43">
        <v>44066</v>
      </c>
      <c r="B1980" s="41">
        <v>44066</v>
      </c>
      <c r="C1980" s="41" t="s">
        <v>767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 x14ac:dyDescent="0.2">
      <c r="A1981" s="43">
        <v>44066</v>
      </c>
      <c r="B1981" s="41">
        <v>44066</v>
      </c>
      <c r="C1981" s="41" t="s">
        <v>741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 x14ac:dyDescent="0.2">
      <c r="A1982" s="43">
        <v>44066</v>
      </c>
      <c r="B1982" s="41">
        <v>44066</v>
      </c>
      <c r="C1982" s="41" t="s">
        <v>757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 x14ac:dyDescent="0.2">
      <c r="A1983" s="43">
        <v>44066</v>
      </c>
      <c r="B1983" s="41">
        <v>44066</v>
      </c>
      <c r="C1983" s="41" t="s">
        <v>768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 x14ac:dyDescent="0.2">
      <c r="A1984" s="43">
        <v>44066</v>
      </c>
      <c r="B1984" s="41">
        <v>44066</v>
      </c>
      <c r="C1984" s="41" t="s">
        <v>742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 x14ac:dyDescent="0.2">
      <c r="A1985" s="43">
        <v>44066</v>
      </c>
      <c r="B1985" s="41">
        <v>44066</v>
      </c>
      <c r="C1985" s="41" t="s">
        <v>743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 x14ac:dyDescent="0.2">
      <c r="A1986" s="43">
        <v>44066</v>
      </c>
      <c r="B1986" s="41">
        <v>44066</v>
      </c>
      <c r="C1986" s="41" t="s">
        <v>860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 x14ac:dyDescent="0.2">
      <c r="A1987" s="43">
        <v>44066</v>
      </c>
      <c r="B1987" s="41">
        <v>44066</v>
      </c>
      <c r="C1987" s="41" t="s">
        <v>772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 x14ac:dyDescent="0.2">
      <c r="A1988" s="43">
        <v>44066</v>
      </c>
      <c r="B1988" s="41">
        <v>44066</v>
      </c>
      <c r="C1988" s="41" t="s">
        <v>765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 x14ac:dyDescent="0.2">
      <c r="A1989" s="43">
        <v>44066</v>
      </c>
      <c r="B1989" s="41">
        <v>44066</v>
      </c>
      <c r="C1989" s="41" t="s">
        <v>763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 x14ac:dyDescent="0.2">
      <c r="A1990" s="43">
        <v>44066</v>
      </c>
      <c r="B1990" s="41">
        <v>44066</v>
      </c>
      <c r="C1990" s="41" t="s">
        <v>738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 x14ac:dyDescent="0.2">
      <c r="A1991" s="43">
        <v>44066</v>
      </c>
      <c r="B1991" s="41">
        <v>44066</v>
      </c>
      <c r="C1991" s="41" t="s">
        <v>766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 x14ac:dyDescent="0.2">
      <c r="A1992" s="43">
        <v>44066</v>
      </c>
      <c r="B1992" s="41">
        <v>44066</v>
      </c>
      <c r="C1992" s="41" t="s">
        <v>865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 x14ac:dyDescent="0.2">
      <c r="A1993" s="43">
        <v>44066</v>
      </c>
      <c r="B1993" s="41">
        <v>44066</v>
      </c>
      <c r="C1993" s="41" t="s">
        <v>861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 x14ac:dyDescent="0.2">
      <c r="A1994" s="43">
        <v>44066</v>
      </c>
      <c r="B1994" s="41">
        <v>44066</v>
      </c>
      <c r="C1994" s="41" t="s">
        <v>789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 x14ac:dyDescent="0.2">
      <c r="A1995" s="43">
        <v>44066</v>
      </c>
      <c r="B1995" s="41">
        <v>44066</v>
      </c>
      <c r="C1995" s="41" t="s">
        <v>749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 x14ac:dyDescent="0.2">
      <c r="A1996" s="43">
        <v>44066</v>
      </c>
      <c r="B1996" s="41">
        <v>44066</v>
      </c>
      <c r="C1996" s="41" t="s">
        <v>778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 x14ac:dyDescent="0.2">
      <c r="A1997" s="43">
        <v>44066</v>
      </c>
      <c r="B1997" s="41">
        <v>44066</v>
      </c>
      <c r="C1997" s="41" t="s">
        <v>753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 x14ac:dyDescent="0.2">
      <c r="A1998" s="43">
        <v>44066</v>
      </c>
      <c r="B1998" s="41">
        <v>44066</v>
      </c>
      <c r="C1998" s="41" t="s">
        <v>776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 x14ac:dyDescent="0.2">
      <c r="A1999" s="43">
        <v>44066</v>
      </c>
      <c r="B1999" s="41">
        <v>44066</v>
      </c>
      <c r="C1999" s="41" t="s">
        <v>747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 x14ac:dyDescent="0.2">
      <c r="A2000" s="43">
        <v>44066</v>
      </c>
      <c r="B2000" s="41">
        <v>44066</v>
      </c>
      <c r="C2000" s="41" t="s">
        <v>752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 x14ac:dyDescent="0.2">
      <c r="A2001" s="43">
        <v>44066</v>
      </c>
      <c r="B2001" s="41">
        <v>44066</v>
      </c>
      <c r="C2001" s="41" t="s">
        <v>744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 x14ac:dyDescent="0.2">
      <c r="A2002" s="43">
        <v>44066</v>
      </c>
      <c r="B2002" s="41">
        <v>44066</v>
      </c>
      <c r="C2002" s="41" t="s">
        <v>782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 x14ac:dyDescent="0.2">
      <c r="A2003" s="43">
        <v>44066</v>
      </c>
      <c r="B2003" s="41">
        <v>44066</v>
      </c>
      <c r="C2003" s="41" t="s">
        <v>840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 x14ac:dyDescent="0.2">
      <c r="A2004" s="43">
        <v>44066</v>
      </c>
      <c r="B2004" s="41">
        <v>44066</v>
      </c>
      <c r="C2004" s="41" t="s">
        <v>800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 x14ac:dyDescent="0.2">
      <c r="A2005" s="43">
        <v>44066</v>
      </c>
      <c r="B2005" s="41">
        <v>44066</v>
      </c>
      <c r="C2005" s="41" t="s">
        <v>799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 x14ac:dyDescent="0.2">
      <c r="A2006" s="43">
        <v>44066</v>
      </c>
      <c r="B2006" s="41">
        <v>44066</v>
      </c>
      <c r="C2006" s="41" t="s">
        <v>787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 x14ac:dyDescent="0.2">
      <c r="A2007" s="43">
        <v>44066</v>
      </c>
      <c r="B2007" s="41">
        <v>44066</v>
      </c>
      <c r="C2007" s="41" t="s">
        <v>748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 x14ac:dyDescent="0.2">
      <c r="A2008" s="43">
        <v>44066</v>
      </c>
      <c r="B2008" s="41">
        <v>44066</v>
      </c>
      <c r="C2008" s="41" t="s">
        <v>754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 x14ac:dyDescent="0.2">
      <c r="A2009" s="43">
        <v>44066</v>
      </c>
      <c r="B2009" s="41">
        <v>44066</v>
      </c>
      <c r="C2009" s="41" t="s">
        <v>866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 x14ac:dyDescent="0.2">
      <c r="A2010" s="43">
        <v>44066</v>
      </c>
      <c r="B2010" s="41">
        <v>44066</v>
      </c>
      <c r="C2010" s="41" t="s">
        <v>785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 x14ac:dyDescent="0.2">
      <c r="A2011" s="43">
        <v>44066</v>
      </c>
      <c r="B2011" s="41">
        <v>44066</v>
      </c>
      <c r="C2011" s="41" t="s">
        <v>768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 x14ac:dyDescent="0.2">
      <c r="A2012" s="43">
        <v>44066</v>
      </c>
      <c r="B2012" s="41">
        <v>44066</v>
      </c>
      <c r="C2012" s="41" t="s">
        <v>745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 x14ac:dyDescent="0.2">
      <c r="A2013" s="38">
        <v>44067</v>
      </c>
      <c r="B2013" s="39">
        <v>44067</v>
      </c>
      <c r="C2013" s="39" t="s">
        <v>737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 x14ac:dyDescent="0.2">
      <c r="A2014" s="38">
        <v>44067</v>
      </c>
      <c r="B2014" s="39">
        <v>44067</v>
      </c>
      <c r="C2014" s="39" t="s">
        <v>854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 x14ac:dyDescent="0.2">
      <c r="A2015" s="38">
        <v>44067</v>
      </c>
      <c r="B2015" s="39">
        <v>44067</v>
      </c>
      <c r="C2015" s="39" t="s">
        <v>739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 x14ac:dyDescent="0.2">
      <c r="A2016" s="38">
        <v>44067</v>
      </c>
      <c r="B2016" s="39">
        <v>44067</v>
      </c>
      <c r="C2016" s="39" t="s">
        <v>746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 x14ac:dyDescent="0.2">
      <c r="A2017" s="38">
        <v>44067</v>
      </c>
      <c r="B2017" s="39">
        <v>44067</v>
      </c>
      <c r="C2017" s="39" t="s">
        <v>755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 x14ac:dyDescent="0.2">
      <c r="A2018" s="38">
        <v>44067</v>
      </c>
      <c r="B2018" s="39">
        <v>44067</v>
      </c>
      <c r="C2018" s="39" t="s">
        <v>750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 x14ac:dyDescent="0.2">
      <c r="A2019" s="38">
        <v>44067</v>
      </c>
      <c r="B2019" s="39">
        <v>44067</v>
      </c>
      <c r="C2019" s="39" t="s">
        <v>741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 x14ac:dyDescent="0.2">
      <c r="A2020" s="38">
        <v>44067</v>
      </c>
      <c r="B2020" s="39">
        <v>44067</v>
      </c>
      <c r="C2020" s="39" t="s">
        <v>756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 x14ac:dyDescent="0.2">
      <c r="A2021" s="38">
        <v>44067</v>
      </c>
      <c r="B2021" s="39">
        <v>44067</v>
      </c>
      <c r="C2021" s="39" t="s">
        <v>753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 x14ac:dyDescent="0.2">
      <c r="A2022" s="38">
        <v>44067</v>
      </c>
      <c r="B2022" s="39">
        <v>44067</v>
      </c>
      <c r="C2022" s="39" t="s">
        <v>763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 x14ac:dyDescent="0.2">
      <c r="A2023" s="38">
        <v>44067</v>
      </c>
      <c r="B2023" s="39">
        <v>44067</v>
      </c>
      <c r="C2023" s="39" t="s">
        <v>783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 x14ac:dyDescent="0.2">
      <c r="A2024" s="32">
        <v>44068</v>
      </c>
      <c r="B2024" s="33">
        <v>44068</v>
      </c>
      <c r="C2024" s="33" t="s">
        <v>755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 x14ac:dyDescent="0.2">
      <c r="A2025" s="32">
        <v>44068</v>
      </c>
      <c r="B2025" s="33">
        <v>44068</v>
      </c>
      <c r="C2025" s="33" t="s">
        <v>741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 x14ac:dyDescent="0.2">
      <c r="A2026" s="32">
        <v>44068</v>
      </c>
      <c r="B2026" s="33">
        <v>44068</v>
      </c>
      <c r="C2026" s="33" t="s">
        <v>811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 x14ac:dyDescent="0.2">
      <c r="A2027" s="32">
        <v>44068</v>
      </c>
      <c r="B2027" s="33">
        <v>44068</v>
      </c>
      <c r="C2027" s="33" t="s">
        <v>763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 x14ac:dyDescent="0.2">
      <c r="A2028" s="32">
        <v>44068</v>
      </c>
      <c r="B2028" s="33">
        <v>44068</v>
      </c>
      <c r="C2028" s="33" t="s">
        <v>793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 x14ac:dyDescent="0.2">
      <c r="A2029" s="32">
        <v>44068</v>
      </c>
      <c r="B2029" s="33">
        <v>44068</v>
      </c>
      <c r="C2029" s="33" t="s">
        <v>753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 x14ac:dyDescent="0.2">
      <c r="A2030" s="32">
        <v>44068</v>
      </c>
      <c r="B2030" s="33">
        <v>44068</v>
      </c>
      <c r="C2030" s="33" t="s">
        <v>759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 x14ac:dyDescent="0.2">
      <c r="A2031" s="32">
        <v>44068</v>
      </c>
      <c r="B2031" s="33">
        <v>44068</v>
      </c>
      <c r="C2031" s="33" t="s">
        <v>745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 x14ac:dyDescent="0.2">
      <c r="A2032" s="32">
        <v>44068</v>
      </c>
      <c r="B2032" s="33">
        <v>44068</v>
      </c>
      <c r="C2032" s="33" t="s">
        <v>750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 x14ac:dyDescent="0.2">
      <c r="A2033" s="32">
        <v>44068</v>
      </c>
      <c r="B2033" s="33">
        <v>44068</v>
      </c>
      <c r="C2033" s="33" t="s">
        <v>768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 x14ac:dyDescent="0.2">
      <c r="A2034" s="32">
        <v>44068</v>
      </c>
      <c r="B2034" s="33">
        <v>44068</v>
      </c>
      <c r="C2034" s="33" t="s">
        <v>840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 x14ac:dyDescent="0.2">
      <c r="A2035" s="32">
        <v>44068</v>
      </c>
      <c r="B2035" s="33">
        <v>44068</v>
      </c>
      <c r="C2035" s="33" t="s">
        <v>767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 x14ac:dyDescent="0.2">
      <c r="A2036" s="32">
        <v>44068</v>
      </c>
      <c r="B2036" s="33">
        <v>44068</v>
      </c>
      <c r="C2036" s="33" t="s">
        <v>742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 x14ac:dyDescent="0.2">
      <c r="A2037" s="32">
        <v>44068</v>
      </c>
      <c r="B2037" s="33">
        <v>44068</v>
      </c>
      <c r="C2037" s="33" t="s">
        <v>739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 x14ac:dyDescent="0.2">
      <c r="A2038" s="32">
        <v>44068</v>
      </c>
      <c r="B2038" s="33">
        <v>44068</v>
      </c>
      <c r="C2038" s="33" t="s">
        <v>743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 x14ac:dyDescent="0.2">
      <c r="A2039" s="32">
        <v>44068</v>
      </c>
      <c r="B2039" s="33">
        <v>44068</v>
      </c>
      <c r="C2039" s="33" t="s">
        <v>748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 x14ac:dyDescent="0.2">
      <c r="A2040" s="32">
        <v>44068</v>
      </c>
      <c r="B2040" s="33">
        <v>44068</v>
      </c>
      <c r="C2040" s="33" t="s">
        <v>747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 x14ac:dyDescent="0.2">
      <c r="A2041" s="32">
        <v>44068</v>
      </c>
      <c r="B2041" s="33">
        <v>44068</v>
      </c>
      <c r="C2041" s="33" t="s">
        <v>746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 x14ac:dyDescent="0.2">
      <c r="A2042" s="32">
        <v>44068</v>
      </c>
      <c r="B2042" s="33">
        <v>44068</v>
      </c>
      <c r="C2042" s="33" t="s">
        <v>758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 x14ac:dyDescent="0.2">
      <c r="A2043" s="35">
        <v>44069</v>
      </c>
      <c r="B2043" s="36">
        <v>44069</v>
      </c>
      <c r="C2043" s="36" t="s">
        <v>737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 x14ac:dyDescent="0.2">
      <c r="A2044" s="35">
        <v>44069</v>
      </c>
      <c r="B2044" s="36">
        <v>44069</v>
      </c>
      <c r="C2044" s="36" t="s">
        <v>755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 x14ac:dyDescent="0.2">
      <c r="A2045" s="35">
        <v>44069</v>
      </c>
      <c r="B2045" s="36">
        <v>44069</v>
      </c>
      <c r="C2045" s="36" t="s">
        <v>739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 x14ac:dyDescent="0.2">
      <c r="A2046" s="35">
        <v>44069</v>
      </c>
      <c r="B2046" s="36">
        <v>44069</v>
      </c>
      <c r="C2046" s="36" t="s">
        <v>743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 x14ac:dyDescent="0.2">
      <c r="A2047" s="35">
        <v>44069</v>
      </c>
      <c r="B2047" s="36">
        <v>44069</v>
      </c>
      <c r="C2047" s="36" t="s">
        <v>753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 x14ac:dyDescent="0.2">
      <c r="A2048" s="35">
        <v>44069</v>
      </c>
      <c r="B2048" s="36">
        <v>44069</v>
      </c>
      <c r="C2048" s="36" t="s">
        <v>744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 x14ac:dyDescent="0.2">
      <c r="A2049" s="35">
        <v>44069</v>
      </c>
      <c r="B2049" s="36">
        <v>44069</v>
      </c>
      <c r="C2049" s="36" t="s">
        <v>763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 x14ac:dyDescent="0.2">
      <c r="A2050" s="35">
        <v>44069</v>
      </c>
      <c r="B2050" s="36">
        <v>44069</v>
      </c>
      <c r="C2050" s="36" t="s">
        <v>778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 x14ac:dyDescent="0.2">
      <c r="A2051" s="35">
        <v>44069</v>
      </c>
      <c r="B2051" s="36">
        <v>44069</v>
      </c>
      <c r="C2051" s="36" t="s">
        <v>754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 x14ac:dyDescent="0.2">
      <c r="A2052" s="35">
        <v>44069</v>
      </c>
      <c r="B2052" s="36">
        <v>44069</v>
      </c>
      <c r="C2052" s="36" t="s">
        <v>748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 x14ac:dyDescent="0.2">
      <c r="A2053" s="35">
        <v>44069</v>
      </c>
      <c r="B2053" s="36">
        <v>44069</v>
      </c>
      <c r="C2053" s="36" t="s">
        <v>749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 x14ac:dyDescent="0.2">
      <c r="A2054" s="35">
        <v>44069</v>
      </c>
      <c r="B2054" s="36">
        <v>44069</v>
      </c>
      <c r="C2054" s="36" t="s">
        <v>745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 x14ac:dyDescent="0.2">
      <c r="A2055" s="35">
        <v>44069</v>
      </c>
      <c r="B2055" s="36">
        <v>44069</v>
      </c>
      <c r="C2055" s="36" t="s">
        <v>750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 x14ac:dyDescent="0.2">
      <c r="A2056" s="35">
        <v>44069</v>
      </c>
      <c r="B2056" s="36">
        <v>44069</v>
      </c>
      <c r="C2056" s="36" t="s">
        <v>738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 x14ac:dyDescent="0.2">
      <c r="A2057" s="35">
        <v>44069</v>
      </c>
      <c r="B2057" s="36">
        <v>44069</v>
      </c>
      <c r="C2057" s="36" t="s">
        <v>741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 x14ac:dyDescent="0.2">
      <c r="A2058" s="35">
        <v>44069</v>
      </c>
      <c r="B2058" s="36">
        <v>44069</v>
      </c>
      <c r="C2058" s="36" t="s">
        <v>793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 x14ac:dyDescent="0.2">
      <c r="A2059" s="35">
        <v>44069</v>
      </c>
      <c r="B2059" s="36">
        <v>44069</v>
      </c>
      <c r="C2059" s="36" t="s">
        <v>765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 x14ac:dyDescent="0.2">
      <c r="A2060" s="35">
        <v>44069</v>
      </c>
      <c r="B2060" s="36">
        <v>44069</v>
      </c>
      <c r="C2060" s="36" t="s">
        <v>751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 x14ac:dyDescent="0.2">
      <c r="A2061" s="35">
        <v>44069</v>
      </c>
      <c r="B2061" s="36">
        <v>44069</v>
      </c>
      <c r="C2061" s="36" t="s">
        <v>775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 x14ac:dyDescent="0.2">
      <c r="A2062" s="35">
        <v>44069</v>
      </c>
      <c r="B2062" s="36">
        <v>44069</v>
      </c>
      <c r="C2062" s="36" t="s">
        <v>747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 x14ac:dyDescent="0.2">
      <c r="A2063" s="35">
        <v>44069</v>
      </c>
      <c r="B2063" s="36">
        <v>44069</v>
      </c>
      <c r="C2063" s="36" t="s">
        <v>767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 x14ac:dyDescent="0.2">
      <c r="A2064" s="35">
        <v>44069</v>
      </c>
      <c r="B2064" s="36">
        <v>44069</v>
      </c>
      <c r="C2064" s="36" t="s">
        <v>742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 x14ac:dyDescent="0.2">
      <c r="A2065" s="35">
        <v>44069</v>
      </c>
      <c r="B2065" s="36">
        <v>44069</v>
      </c>
      <c r="C2065" s="36" t="s">
        <v>752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 x14ac:dyDescent="0.2">
      <c r="A2066" s="35">
        <v>44069</v>
      </c>
      <c r="B2066" s="36">
        <v>44069</v>
      </c>
      <c r="C2066" s="36" t="s">
        <v>812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 x14ac:dyDescent="0.2">
      <c r="A2067" s="53">
        <v>44070</v>
      </c>
      <c r="B2067" s="54">
        <v>44070</v>
      </c>
      <c r="C2067" s="54" t="s">
        <v>737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 x14ac:dyDescent="0.2">
      <c r="A2068" s="53">
        <v>44070</v>
      </c>
      <c r="B2068" s="54">
        <v>44070</v>
      </c>
      <c r="C2068" s="54" t="s">
        <v>747</v>
      </c>
      <c r="D2068" s="55">
        <f>VLOOKUP(Pag_Inicio_Corr_mas_casos[[#This Row],[Corregimiento]],Hoja3!$A$2:$D$676,4,0)</f>
        <v>80822</v>
      </c>
      <c r="E2068" s="54">
        <v>44</v>
      </c>
    </row>
    <row r="2069" spans="1:6" x14ac:dyDescent="0.2">
      <c r="A2069" s="53">
        <v>44070</v>
      </c>
      <c r="B2069" s="54">
        <v>44070</v>
      </c>
      <c r="C2069" s="54" t="s">
        <v>743</v>
      </c>
      <c r="D2069" s="55">
        <f>VLOOKUP(Pag_Inicio_Corr_mas_casos[[#This Row],[Corregimiento]],Hoja3!$A$2:$D$676,4,0)</f>
        <v>81007</v>
      </c>
      <c r="E2069" s="54">
        <v>33</v>
      </c>
    </row>
    <row r="2070" spans="1:6" x14ac:dyDescent="0.2">
      <c r="A2070" s="53">
        <v>44070</v>
      </c>
      <c r="B2070" s="54">
        <v>44070</v>
      </c>
      <c r="C2070" s="54" t="s">
        <v>753</v>
      </c>
      <c r="D2070" s="55">
        <f>VLOOKUP(Pag_Inicio_Corr_mas_casos[[#This Row],[Corregimiento]],Hoja3!$A$2:$D$676,4,0)</f>
        <v>80812</v>
      </c>
      <c r="E2070" s="54">
        <v>32</v>
      </c>
    </row>
    <row r="2071" spans="1:6" x14ac:dyDescent="0.2">
      <c r="A2071" s="53">
        <v>44070</v>
      </c>
      <c r="B2071" s="54">
        <v>44070</v>
      </c>
      <c r="C2071" s="54" t="s">
        <v>789</v>
      </c>
      <c r="D2071" s="55">
        <f>VLOOKUP(Pag_Inicio_Corr_mas_casos[[#This Row],[Corregimiento]],Hoja3!$A$2:$D$676,4,0)</f>
        <v>80814</v>
      </c>
      <c r="E2071" s="54">
        <v>31</v>
      </c>
    </row>
    <row r="2072" spans="1:6" x14ac:dyDescent="0.2">
      <c r="A2072" s="53">
        <v>44070</v>
      </c>
      <c r="B2072" s="54">
        <v>44070</v>
      </c>
      <c r="C2072" s="54" t="s">
        <v>862</v>
      </c>
      <c r="D2072" s="55">
        <f>VLOOKUP(Pag_Inicio_Corr_mas_casos[[#This Row],[Corregimiento]],Hoja3!$A$2:$D$676,4,0)</f>
        <v>20305</v>
      </c>
      <c r="E2072" s="54">
        <v>28</v>
      </c>
    </row>
    <row r="2073" spans="1:6" x14ac:dyDescent="0.2">
      <c r="A2073" s="53">
        <v>44070</v>
      </c>
      <c r="B2073" s="54">
        <v>44070</v>
      </c>
      <c r="C2073" s="54" t="s">
        <v>748</v>
      </c>
      <c r="D2073" s="55">
        <f>VLOOKUP(Pag_Inicio_Corr_mas_casos[[#This Row],[Corregimiento]],Hoja3!$A$2:$D$676,4,0)</f>
        <v>80823</v>
      </c>
      <c r="E2073" s="54">
        <v>26</v>
      </c>
    </row>
    <row r="2074" spans="1:6" x14ac:dyDescent="0.2">
      <c r="A2074" s="53">
        <v>44070</v>
      </c>
      <c r="B2074" s="54">
        <v>44070</v>
      </c>
      <c r="C2074" s="54" t="s">
        <v>752</v>
      </c>
      <c r="D2074" s="55">
        <f>VLOOKUP(Pag_Inicio_Corr_mas_casos[[#This Row],[Corregimiento]],Hoja3!$A$2:$D$676,4,0)</f>
        <v>81006</v>
      </c>
      <c r="E2074" s="54">
        <v>25</v>
      </c>
    </row>
    <row r="2075" spans="1:6" x14ac:dyDescent="0.2">
      <c r="A2075" s="53">
        <v>44070</v>
      </c>
      <c r="B2075" s="54">
        <v>44070</v>
      </c>
      <c r="C2075" s="54" t="s">
        <v>739</v>
      </c>
      <c r="D2075" s="55">
        <f>VLOOKUP(Pag_Inicio_Corr_mas_casos[[#This Row],[Corregimiento]],Hoja3!$A$2:$D$676,4,0)</f>
        <v>130106</v>
      </c>
      <c r="E2075" s="54">
        <v>24</v>
      </c>
    </row>
    <row r="2076" spans="1:6" x14ac:dyDescent="0.2">
      <c r="A2076" s="53">
        <v>44070</v>
      </c>
      <c r="B2076" s="54">
        <v>44070</v>
      </c>
      <c r="C2076" s="54" t="s">
        <v>763</v>
      </c>
      <c r="D2076" s="55">
        <f>VLOOKUP(Pag_Inicio_Corr_mas_casos[[#This Row],[Corregimiento]],Hoja3!$A$2:$D$676,4,0)</f>
        <v>80813</v>
      </c>
      <c r="E2076" s="54">
        <v>23</v>
      </c>
    </row>
    <row r="2077" spans="1:6" x14ac:dyDescent="0.2">
      <c r="A2077" s="53">
        <v>44070</v>
      </c>
      <c r="B2077" s="54">
        <v>44070</v>
      </c>
      <c r="C2077" s="54" t="s">
        <v>751</v>
      </c>
      <c r="D2077" s="55">
        <f>VLOOKUP(Pag_Inicio_Corr_mas_casos[[#This Row],[Corregimiento]],Hoja3!$A$2:$D$676,4,0)</f>
        <v>130107</v>
      </c>
      <c r="E2077" s="54">
        <v>22</v>
      </c>
    </row>
    <row r="2078" spans="1:6" x14ac:dyDescent="0.2">
      <c r="A2078" s="53">
        <v>44070</v>
      </c>
      <c r="B2078" s="54">
        <v>44070</v>
      </c>
      <c r="C2078" s="54" t="s">
        <v>738</v>
      </c>
      <c r="D2078" s="55">
        <f>VLOOKUP(Pag_Inicio_Corr_mas_casos[[#This Row],[Corregimiento]],Hoja3!$A$2:$D$676,4,0)</f>
        <v>81002</v>
      </c>
      <c r="E2078" s="54">
        <v>21</v>
      </c>
    </row>
    <row r="2079" spans="1:6" x14ac:dyDescent="0.2">
      <c r="A2079" s="53">
        <v>44070</v>
      </c>
      <c r="B2079" s="54">
        <v>44070</v>
      </c>
      <c r="C2079" s="54" t="s">
        <v>768</v>
      </c>
      <c r="D2079" s="55">
        <f>VLOOKUP(Pag_Inicio_Corr_mas_casos[[#This Row],[Corregimiento]],Hoja3!$A$2:$D$676,4,0)</f>
        <v>80815</v>
      </c>
      <c r="E2079" s="54">
        <v>21</v>
      </c>
    </row>
    <row r="2080" spans="1:6" x14ac:dyDescent="0.2">
      <c r="A2080" s="53">
        <v>44070</v>
      </c>
      <c r="B2080" s="54">
        <v>44070</v>
      </c>
      <c r="C2080" s="54" t="s">
        <v>750</v>
      </c>
      <c r="D2080" s="55">
        <f>VLOOKUP(Pag_Inicio_Corr_mas_casos[[#This Row],[Corregimiento]],Hoja3!$A$2:$D$676,4,0)</f>
        <v>80819</v>
      </c>
      <c r="E2080" s="54">
        <v>20</v>
      </c>
    </row>
    <row r="2081" spans="1:5" x14ac:dyDescent="0.2">
      <c r="A2081" s="53">
        <v>44070</v>
      </c>
      <c r="B2081" s="54">
        <v>44070</v>
      </c>
      <c r="C2081" s="54" t="s">
        <v>840</v>
      </c>
      <c r="D2081" s="55">
        <f>VLOOKUP(Pag_Inicio_Corr_mas_casos[[#This Row],[Corregimiento]],Hoja3!$A$2:$D$676,4,0)</f>
        <v>40606</v>
      </c>
      <c r="E2081" s="54">
        <v>16</v>
      </c>
    </row>
    <row r="2082" spans="1:5" x14ac:dyDescent="0.2">
      <c r="A2082" s="53">
        <v>44070</v>
      </c>
      <c r="B2082" s="54">
        <v>44070</v>
      </c>
      <c r="C2082" s="54" t="s">
        <v>867</v>
      </c>
      <c r="D2082" s="55">
        <f>VLOOKUP(Pag_Inicio_Corr_mas_casos[[#This Row],[Corregimiento]],Hoja3!$A$2:$D$676,4,0)</f>
        <v>90804</v>
      </c>
      <c r="E2082" s="54">
        <v>16</v>
      </c>
    </row>
    <row r="2083" spans="1:5" x14ac:dyDescent="0.2">
      <c r="A2083" s="53">
        <v>44070</v>
      </c>
      <c r="B2083" s="54">
        <v>44070</v>
      </c>
      <c r="C2083" s="54" t="s">
        <v>868</v>
      </c>
      <c r="D2083" s="55">
        <f>VLOOKUP(Pag_Inicio_Corr_mas_casos[[#This Row],[Corregimiento]],Hoja3!$A$2:$D$676,4,0)</f>
        <v>50105</v>
      </c>
      <c r="E2083" s="54">
        <v>15</v>
      </c>
    </row>
    <row r="2084" spans="1:5" x14ac:dyDescent="0.2">
      <c r="A2084" s="53">
        <v>44070</v>
      </c>
      <c r="B2084" s="54">
        <v>44070</v>
      </c>
      <c r="C2084" s="54" t="s">
        <v>755</v>
      </c>
      <c r="D2084" s="55">
        <f>VLOOKUP(Pag_Inicio_Corr_mas_casos[[#This Row],[Corregimiento]],Hoja3!$A$2:$D$676,4,0)</f>
        <v>40601</v>
      </c>
      <c r="E2084" s="54">
        <v>27</v>
      </c>
    </row>
    <row r="2085" spans="1:5" x14ac:dyDescent="0.2">
      <c r="A2085" s="53">
        <v>44070</v>
      </c>
      <c r="B2085" s="54">
        <v>44070</v>
      </c>
      <c r="C2085" s="54" t="s">
        <v>745</v>
      </c>
      <c r="D2085" s="55">
        <f>VLOOKUP(Pag_Inicio_Corr_mas_casos[[#This Row],[Corregimiento]],Hoja3!$A$2:$D$676,4,0)</f>
        <v>80816</v>
      </c>
      <c r="E2085" s="54">
        <v>14</v>
      </c>
    </row>
    <row r="2086" spans="1:5" x14ac:dyDescent="0.2">
      <c r="A2086" s="53">
        <v>44070</v>
      </c>
      <c r="B2086" s="54">
        <v>44070</v>
      </c>
      <c r="C2086" s="54" t="s">
        <v>860</v>
      </c>
      <c r="D2086" s="55">
        <f>VLOOKUP(Pag_Inicio_Corr_mas_casos[[#This Row],[Corregimiento]],Hoja3!$A$2:$D$676,4,0)</f>
        <v>50106</v>
      </c>
      <c r="E2086" s="54">
        <v>14</v>
      </c>
    </row>
    <row r="2087" spans="1:5" x14ac:dyDescent="0.2">
      <c r="A2087" s="53">
        <v>44070</v>
      </c>
      <c r="B2087" s="54">
        <v>44070</v>
      </c>
      <c r="C2087" s="54" t="s">
        <v>772</v>
      </c>
      <c r="D2087" s="55">
        <f>VLOOKUP(Pag_Inicio_Corr_mas_casos[[#This Row],[Corregimiento]],Hoja3!$A$2:$D$676,4,0)</f>
        <v>130708</v>
      </c>
      <c r="E2087" s="54">
        <v>13</v>
      </c>
    </row>
    <row r="2088" spans="1:5" x14ac:dyDescent="0.2">
      <c r="A2088" s="53">
        <v>44070</v>
      </c>
      <c r="B2088" s="54">
        <v>44070</v>
      </c>
      <c r="C2088" s="54" t="s">
        <v>744</v>
      </c>
      <c r="D2088" s="55">
        <f>VLOOKUP(Pag_Inicio_Corr_mas_casos[[#This Row],[Corregimiento]],Hoja3!$A$2:$D$676,4,0)</f>
        <v>81008</v>
      </c>
      <c r="E2088" s="54">
        <v>13</v>
      </c>
    </row>
    <row r="2089" spans="1:5" x14ac:dyDescent="0.2">
      <c r="A2089" s="53">
        <v>44070</v>
      </c>
      <c r="B2089" s="54">
        <v>44070</v>
      </c>
      <c r="C2089" s="54" t="s">
        <v>783</v>
      </c>
      <c r="D2089" s="55">
        <f>VLOOKUP(Pag_Inicio_Corr_mas_casos[[#This Row],[Corregimiento]],Hoja3!$A$2:$D$676,4,0)</f>
        <v>81009</v>
      </c>
      <c r="E2089" s="54">
        <v>13</v>
      </c>
    </row>
    <row r="2090" spans="1:5" x14ac:dyDescent="0.2">
      <c r="A2090" s="53">
        <v>44070</v>
      </c>
      <c r="B2090" s="54">
        <v>44070</v>
      </c>
      <c r="C2090" s="54" t="s">
        <v>782</v>
      </c>
      <c r="D2090" s="55">
        <f>VLOOKUP(Pag_Inicio_Corr_mas_casos[[#This Row],[Corregimiento]],Hoja3!$A$2:$D$676,4,0)</f>
        <v>81003</v>
      </c>
      <c r="E2090" s="54">
        <v>12</v>
      </c>
    </row>
    <row r="2091" spans="1:5" x14ac:dyDescent="0.2">
      <c r="A2091" s="53">
        <v>44070</v>
      </c>
      <c r="B2091" s="54">
        <v>44070</v>
      </c>
      <c r="C2091" s="54" t="s">
        <v>834</v>
      </c>
      <c r="D2091" s="55">
        <f>VLOOKUP(Pag_Inicio_Corr_mas_casos[[#This Row],[Corregimiento]],Hoja3!$A$2:$D$676,4,0)</f>
        <v>10207</v>
      </c>
      <c r="E2091" s="54">
        <v>12</v>
      </c>
    </row>
    <row r="2092" spans="1:5" x14ac:dyDescent="0.2">
      <c r="A2092" s="53">
        <v>44070</v>
      </c>
      <c r="B2092" s="54">
        <v>44070</v>
      </c>
      <c r="C2092" s="54" t="s">
        <v>746</v>
      </c>
      <c r="D2092" s="55">
        <f>VLOOKUP(Pag_Inicio_Corr_mas_casos[[#This Row],[Corregimiento]],Hoja3!$A$2:$D$676,4,0)</f>
        <v>80817</v>
      </c>
      <c r="E2092" s="54">
        <v>12</v>
      </c>
    </row>
    <row r="2093" spans="1:5" x14ac:dyDescent="0.2">
      <c r="A2093" s="53">
        <v>44070</v>
      </c>
      <c r="B2093" s="54">
        <v>44070</v>
      </c>
      <c r="C2093" s="54" t="s">
        <v>766</v>
      </c>
      <c r="D2093" s="55">
        <f>VLOOKUP(Pag_Inicio_Corr_mas_casos[[#This Row],[Corregimiento]],Hoja3!$A$2:$D$676,4,0)</f>
        <v>80808</v>
      </c>
      <c r="E2093" s="54">
        <v>12</v>
      </c>
    </row>
    <row r="2094" spans="1:5" x14ac:dyDescent="0.2">
      <c r="A2094" s="53">
        <v>44070</v>
      </c>
      <c r="B2094" s="54">
        <v>44070</v>
      </c>
      <c r="C2094" s="54" t="s">
        <v>742</v>
      </c>
      <c r="D2094" s="55">
        <f>VLOOKUP(Pag_Inicio_Corr_mas_casos[[#This Row],[Corregimiento]],Hoja3!$A$2:$D$676,4,0)</f>
        <v>80821</v>
      </c>
      <c r="E2094" s="54">
        <v>11</v>
      </c>
    </row>
    <row r="2095" spans="1:5" x14ac:dyDescent="0.2">
      <c r="A2095" s="53">
        <v>44070</v>
      </c>
      <c r="B2095" s="54">
        <v>44070</v>
      </c>
      <c r="C2095" s="54" t="s">
        <v>784</v>
      </c>
      <c r="D2095" s="55">
        <f>VLOOKUP(Pag_Inicio_Corr_mas_casos[[#This Row],[Corregimiento]],Hoja3!$A$2:$D$676,4,0)</f>
        <v>30104</v>
      </c>
      <c r="E2095" s="54">
        <v>11</v>
      </c>
    </row>
    <row r="2096" spans="1:5" x14ac:dyDescent="0.2">
      <c r="A2096" s="53">
        <v>44070</v>
      </c>
      <c r="B2096" s="54">
        <v>44070</v>
      </c>
      <c r="C2096" s="54" t="s">
        <v>775</v>
      </c>
      <c r="D2096" s="55">
        <f>VLOOKUP(Pag_Inicio_Corr_mas_casos[[#This Row],[Corregimiento]],Hoja3!$A$2:$D$676,4,0)</f>
        <v>80803</v>
      </c>
      <c r="E2096" s="54">
        <v>11</v>
      </c>
    </row>
    <row r="2097" spans="1:6" x14ac:dyDescent="0.2">
      <c r="A2097" s="53">
        <v>44070</v>
      </c>
      <c r="B2097" s="54">
        <v>44070</v>
      </c>
      <c r="C2097" s="54" t="s">
        <v>793</v>
      </c>
      <c r="D2097" s="55">
        <f>VLOOKUP(Pag_Inicio_Corr_mas_casos[[#This Row],[Corregimiento]],Hoja3!$A$2:$D$676,4,0)</f>
        <v>91001</v>
      </c>
      <c r="E2097" s="54">
        <v>11</v>
      </c>
    </row>
    <row r="2098" spans="1:6" x14ac:dyDescent="0.2">
      <c r="A2098" s="43">
        <v>44071</v>
      </c>
      <c r="B2098" s="41">
        <v>44071</v>
      </c>
      <c r="C2098" s="41" t="s">
        <v>737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 x14ac:dyDescent="0.2">
      <c r="A2099" s="43">
        <v>44071</v>
      </c>
      <c r="B2099" s="41">
        <v>44071</v>
      </c>
      <c r="C2099" s="41" t="s">
        <v>763</v>
      </c>
      <c r="D2099" s="42">
        <f>VLOOKUP(Pag_Inicio_Corr_mas_casos[[#This Row],[Corregimiento]],Hoja3!$A$2:$D$676,4,0)</f>
        <v>80813</v>
      </c>
      <c r="E2099" s="41">
        <v>46</v>
      </c>
    </row>
    <row r="2100" spans="1:6" x14ac:dyDescent="0.2">
      <c r="A2100" s="43">
        <v>44071</v>
      </c>
      <c r="B2100" s="41">
        <v>44071</v>
      </c>
      <c r="C2100" s="41" t="s">
        <v>742</v>
      </c>
      <c r="D2100" s="42">
        <f>VLOOKUP(Pag_Inicio_Corr_mas_casos[[#This Row],[Corregimiento]],Hoja3!$A$2:$D$676,4,0)</f>
        <v>80821</v>
      </c>
      <c r="E2100" s="41">
        <v>41</v>
      </c>
    </row>
    <row r="2101" spans="1:6" x14ac:dyDescent="0.2">
      <c r="A2101" s="43">
        <v>44071</v>
      </c>
      <c r="B2101" s="41">
        <v>44071</v>
      </c>
      <c r="C2101" s="41" t="s">
        <v>750</v>
      </c>
      <c r="D2101" s="42">
        <f>VLOOKUP(Pag_Inicio_Corr_mas_casos[[#This Row],[Corregimiento]],Hoja3!$A$2:$D$676,4,0)</f>
        <v>80819</v>
      </c>
      <c r="E2101" s="41">
        <v>38</v>
      </c>
    </row>
    <row r="2102" spans="1:6" x14ac:dyDescent="0.2">
      <c r="A2102" s="43">
        <v>44071</v>
      </c>
      <c r="B2102" s="41">
        <v>44071</v>
      </c>
      <c r="C2102" s="41" t="s">
        <v>748</v>
      </c>
      <c r="D2102" s="42">
        <f>VLOOKUP(Pag_Inicio_Corr_mas_casos[[#This Row],[Corregimiento]],Hoja3!$A$2:$D$676,4,0)</f>
        <v>80823</v>
      </c>
      <c r="E2102" s="41">
        <v>37</v>
      </c>
    </row>
    <row r="2103" spans="1:6" x14ac:dyDescent="0.2">
      <c r="A2103" s="43">
        <v>44071</v>
      </c>
      <c r="B2103" s="41">
        <v>44071</v>
      </c>
      <c r="C2103" s="41" t="s">
        <v>768</v>
      </c>
      <c r="D2103" s="42">
        <f>VLOOKUP(Pag_Inicio_Corr_mas_casos[[#This Row],[Corregimiento]],Hoja3!$A$2:$D$676,4,0)</f>
        <v>80815</v>
      </c>
      <c r="E2103" s="41">
        <v>36</v>
      </c>
    </row>
    <row r="2104" spans="1:6" x14ac:dyDescent="0.2">
      <c r="A2104" s="43">
        <v>44071</v>
      </c>
      <c r="B2104" s="41">
        <v>44071</v>
      </c>
      <c r="C2104" s="41" t="s">
        <v>739</v>
      </c>
      <c r="D2104" s="42">
        <f>VLOOKUP(Pag_Inicio_Corr_mas_casos[[#This Row],[Corregimiento]],Hoja3!$A$2:$D$676,4,0)</f>
        <v>130106</v>
      </c>
      <c r="E2104" s="41">
        <v>36</v>
      </c>
    </row>
    <row r="2105" spans="1:6" x14ac:dyDescent="0.2">
      <c r="A2105" s="43">
        <v>44071</v>
      </c>
      <c r="B2105" s="41">
        <v>44071</v>
      </c>
      <c r="C2105" s="41" t="s">
        <v>743</v>
      </c>
      <c r="D2105" s="42">
        <f>VLOOKUP(Pag_Inicio_Corr_mas_casos[[#This Row],[Corregimiento]],Hoja3!$A$2:$D$676,4,0)</f>
        <v>81007</v>
      </c>
      <c r="E2105" s="41">
        <v>34</v>
      </c>
    </row>
    <row r="2106" spans="1:6" x14ac:dyDescent="0.2">
      <c r="A2106" s="43">
        <v>44071</v>
      </c>
      <c r="B2106" s="41">
        <v>44071</v>
      </c>
      <c r="C2106" s="41" t="s">
        <v>738</v>
      </c>
      <c r="D2106" s="42">
        <f>VLOOKUP(Pag_Inicio_Corr_mas_casos[[#This Row],[Corregimiento]],Hoja3!$A$2:$D$676,4,0)</f>
        <v>81002</v>
      </c>
      <c r="E2106" s="41">
        <v>30</v>
      </c>
    </row>
    <row r="2107" spans="1:6" x14ac:dyDescent="0.2">
      <c r="A2107" s="43">
        <v>44071</v>
      </c>
      <c r="B2107" s="41">
        <v>44071</v>
      </c>
      <c r="C2107" s="41" t="s">
        <v>753</v>
      </c>
      <c r="D2107" s="42">
        <f>VLOOKUP(Pag_Inicio_Corr_mas_casos[[#This Row],[Corregimiento]],Hoja3!$A$2:$D$676,4,0)</f>
        <v>80812</v>
      </c>
      <c r="E2107" s="41">
        <v>28</v>
      </c>
    </row>
    <row r="2108" spans="1:6" x14ac:dyDescent="0.2">
      <c r="A2108" s="43">
        <v>44071</v>
      </c>
      <c r="B2108" s="41">
        <v>44071</v>
      </c>
      <c r="C2108" s="41" t="s">
        <v>745</v>
      </c>
      <c r="D2108" s="42">
        <f>VLOOKUP(Pag_Inicio_Corr_mas_casos[[#This Row],[Corregimiento]],Hoja3!$A$2:$D$676,4,0)</f>
        <v>80816</v>
      </c>
      <c r="E2108" s="41">
        <v>27</v>
      </c>
    </row>
    <row r="2109" spans="1:6" x14ac:dyDescent="0.2">
      <c r="A2109" s="43">
        <v>44071</v>
      </c>
      <c r="B2109" s="41">
        <v>44071</v>
      </c>
      <c r="C2109" s="41" t="s">
        <v>751</v>
      </c>
      <c r="D2109" s="42">
        <f>VLOOKUP(Pag_Inicio_Corr_mas_casos[[#This Row],[Corregimiento]],Hoja3!$A$2:$D$676,4,0)</f>
        <v>130107</v>
      </c>
      <c r="E2109" s="41">
        <v>20</v>
      </c>
    </row>
    <row r="2110" spans="1:6" x14ac:dyDescent="0.2">
      <c r="A2110" s="43">
        <v>44071</v>
      </c>
      <c r="B2110" s="41">
        <v>44071</v>
      </c>
      <c r="C2110" s="41" t="s">
        <v>793</v>
      </c>
      <c r="D2110" s="42">
        <f>VLOOKUP(Pag_Inicio_Corr_mas_casos[[#This Row],[Corregimiento]],Hoja3!$A$2:$D$676,4,0)</f>
        <v>91001</v>
      </c>
      <c r="E2110" s="41">
        <v>19</v>
      </c>
    </row>
    <row r="2111" spans="1:6" x14ac:dyDescent="0.2">
      <c r="A2111" s="43">
        <v>44071</v>
      </c>
      <c r="B2111" s="41">
        <v>44071</v>
      </c>
      <c r="C2111" s="41" t="s">
        <v>754</v>
      </c>
      <c r="D2111" s="42">
        <f>VLOOKUP(Pag_Inicio_Corr_mas_casos[[#This Row],[Corregimiento]],Hoja3!$A$2:$D$676,4,0)</f>
        <v>130702</v>
      </c>
      <c r="E2111" s="41">
        <v>18</v>
      </c>
    </row>
    <row r="2112" spans="1:6" x14ac:dyDescent="0.2">
      <c r="A2112" s="43">
        <v>44071</v>
      </c>
      <c r="B2112" s="41">
        <v>44071</v>
      </c>
      <c r="C2112" s="41" t="s">
        <v>746</v>
      </c>
      <c r="D2112" s="42">
        <f>VLOOKUP(Pag_Inicio_Corr_mas_casos[[#This Row],[Corregimiento]],Hoja3!$A$2:$D$676,4,0)</f>
        <v>80817</v>
      </c>
      <c r="E2112" s="41">
        <v>18</v>
      </c>
    </row>
    <row r="2113" spans="1:6" x14ac:dyDescent="0.2">
      <c r="A2113" s="43">
        <v>44071</v>
      </c>
      <c r="B2113" s="41">
        <v>44071</v>
      </c>
      <c r="C2113" s="41" t="s">
        <v>776</v>
      </c>
      <c r="D2113" s="42">
        <f>VLOOKUP(Pag_Inicio_Corr_mas_casos[[#This Row],[Corregimiento]],Hoja3!$A$2:$D$676,4,0)</f>
        <v>130105</v>
      </c>
      <c r="E2113" s="41">
        <v>17</v>
      </c>
    </row>
    <row r="2114" spans="1:6" x14ac:dyDescent="0.2">
      <c r="A2114" s="43">
        <v>44071</v>
      </c>
      <c r="B2114" s="41">
        <v>44071</v>
      </c>
      <c r="C2114" s="41" t="s">
        <v>869</v>
      </c>
      <c r="D2114" s="42">
        <f>VLOOKUP(Pag_Inicio_Corr_mas_casos[[#This Row],[Corregimiento]],Hoja3!$A$2:$D$676,4,0)</f>
        <v>40406</v>
      </c>
      <c r="E2114" s="41">
        <v>16</v>
      </c>
    </row>
    <row r="2115" spans="1:6" x14ac:dyDescent="0.2">
      <c r="A2115" s="43">
        <v>44071</v>
      </c>
      <c r="B2115" s="41">
        <v>44071</v>
      </c>
      <c r="C2115" s="41" t="s">
        <v>767</v>
      </c>
      <c r="D2115" s="42">
        <f>VLOOKUP(Pag_Inicio_Corr_mas_casos[[#This Row],[Corregimiento]],Hoja3!$A$2:$D$676,4,0)</f>
        <v>80820</v>
      </c>
      <c r="E2115" s="41">
        <v>16</v>
      </c>
    </row>
    <row r="2116" spans="1:6" x14ac:dyDescent="0.2">
      <c r="A2116" s="43">
        <v>44071</v>
      </c>
      <c r="B2116" s="41">
        <v>44071</v>
      </c>
      <c r="C2116" s="41" t="s">
        <v>789</v>
      </c>
      <c r="D2116" s="42">
        <f>VLOOKUP(Pag_Inicio_Corr_mas_casos[[#This Row],[Corregimiento]],Hoja3!$A$2:$D$676,4,0)</f>
        <v>80814</v>
      </c>
      <c r="E2116" s="41">
        <v>15</v>
      </c>
    </row>
    <row r="2117" spans="1:6" x14ac:dyDescent="0.2">
      <c r="A2117" s="43">
        <v>44071</v>
      </c>
      <c r="B2117" s="41">
        <v>44071</v>
      </c>
      <c r="C2117" s="41" t="s">
        <v>749</v>
      </c>
      <c r="D2117" s="42">
        <f>VLOOKUP(Pag_Inicio_Corr_mas_casos[[#This Row],[Corregimiento]],Hoja3!$A$2:$D$676,4,0)</f>
        <v>81001</v>
      </c>
      <c r="E2117" s="41">
        <v>14</v>
      </c>
    </row>
    <row r="2118" spans="1:6" x14ac:dyDescent="0.2">
      <c r="A2118" s="43">
        <v>44071</v>
      </c>
      <c r="B2118" s="41">
        <v>44071</v>
      </c>
      <c r="C2118" s="41" t="s">
        <v>774</v>
      </c>
      <c r="D2118" s="42">
        <f>VLOOKUP(Pag_Inicio_Corr_mas_casos[[#This Row],[Corregimiento]],Hoja3!$A$2:$D$676,4,0)</f>
        <v>50208</v>
      </c>
      <c r="E2118" s="41">
        <v>14</v>
      </c>
    </row>
    <row r="2119" spans="1:6" x14ac:dyDescent="0.2">
      <c r="A2119" s="43">
        <v>44071</v>
      </c>
      <c r="B2119" s="41">
        <v>44071</v>
      </c>
      <c r="C2119" s="41" t="s">
        <v>758</v>
      </c>
      <c r="D2119" s="42">
        <f>VLOOKUP(Pag_Inicio_Corr_mas_casos[[#This Row],[Corregimiento]],Hoja3!$A$2:$D$676,4,0)</f>
        <v>80810</v>
      </c>
      <c r="E2119" s="41">
        <v>14</v>
      </c>
    </row>
    <row r="2120" spans="1:6" x14ac:dyDescent="0.2">
      <c r="A2120" s="43">
        <v>44071</v>
      </c>
      <c r="B2120" s="41">
        <v>44071</v>
      </c>
      <c r="C2120" s="41" t="s">
        <v>778</v>
      </c>
      <c r="D2120" s="42">
        <f>VLOOKUP(Pag_Inicio_Corr_mas_casos[[#This Row],[Corregimiento]],Hoja3!$A$2:$D$676,4,0)</f>
        <v>80809</v>
      </c>
      <c r="E2120" s="41">
        <v>13</v>
      </c>
    </row>
    <row r="2121" spans="1:6" x14ac:dyDescent="0.2">
      <c r="A2121" s="43">
        <v>44071</v>
      </c>
      <c r="B2121" s="41">
        <v>44071</v>
      </c>
      <c r="C2121" s="41" t="s">
        <v>781</v>
      </c>
      <c r="D2121" s="42">
        <f>VLOOKUP(Pag_Inicio_Corr_mas_casos[[#This Row],[Corregimiento]],Hoja3!$A$2:$D$676,4,0)</f>
        <v>130717</v>
      </c>
      <c r="E2121" s="41">
        <v>12</v>
      </c>
    </row>
    <row r="2122" spans="1:6" x14ac:dyDescent="0.2">
      <c r="A2122" s="43">
        <v>44071</v>
      </c>
      <c r="B2122" s="41">
        <v>44071</v>
      </c>
      <c r="C2122" s="41" t="s">
        <v>747</v>
      </c>
      <c r="D2122" s="42">
        <f>VLOOKUP(Pag_Inicio_Corr_mas_casos[[#This Row],[Corregimiento]],Hoja3!$A$2:$D$676,4,0)</f>
        <v>80822</v>
      </c>
      <c r="E2122" s="41">
        <v>11</v>
      </c>
    </row>
    <row r="2123" spans="1:6" x14ac:dyDescent="0.2">
      <c r="A2123" s="43">
        <v>44071</v>
      </c>
      <c r="B2123" s="41">
        <v>44071</v>
      </c>
      <c r="C2123" s="41" t="s">
        <v>756</v>
      </c>
      <c r="D2123" s="42">
        <f>VLOOKUP(Pag_Inicio_Corr_mas_casos[[#This Row],[Corregimiento]],Hoja3!$A$2:$D$676,4,0)</f>
        <v>80806</v>
      </c>
      <c r="E2123" s="41">
        <v>11</v>
      </c>
    </row>
    <row r="2124" spans="1:6" x14ac:dyDescent="0.2">
      <c r="A2124" s="43">
        <v>44071</v>
      </c>
      <c r="B2124" s="41">
        <v>44071</v>
      </c>
      <c r="C2124" s="41" t="s">
        <v>755</v>
      </c>
      <c r="D2124" s="42">
        <f>VLOOKUP(Pag_Inicio_Corr_mas_casos[[#This Row],[Corregimiento]],Hoja3!$A$2:$D$676,4,0)</f>
        <v>40601</v>
      </c>
      <c r="E2124" s="41">
        <v>11</v>
      </c>
    </row>
    <row r="2125" spans="1:6" x14ac:dyDescent="0.2">
      <c r="A2125" s="43">
        <v>44071</v>
      </c>
      <c r="B2125" s="41">
        <v>44071</v>
      </c>
      <c r="C2125" s="41" t="s">
        <v>766</v>
      </c>
      <c r="D2125" s="42">
        <f>VLOOKUP(Pag_Inicio_Corr_mas_casos[[#This Row],[Corregimiento]],Hoja3!$A$2:$D$676,4,0)</f>
        <v>80808</v>
      </c>
      <c r="E2125" s="41">
        <v>11</v>
      </c>
    </row>
    <row r="2126" spans="1:6" x14ac:dyDescent="0.2">
      <c r="A2126" s="43">
        <v>44071</v>
      </c>
      <c r="B2126" s="41">
        <v>44071</v>
      </c>
      <c r="C2126" s="41" t="s">
        <v>798</v>
      </c>
      <c r="D2126" s="42">
        <f>VLOOKUP(Pag_Inicio_Corr_mas_casos[[#This Row],[Corregimiento]],Hoja3!$A$2:$D$676,4,0)</f>
        <v>80818</v>
      </c>
      <c r="E2126" s="41">
        <v>11</v>
      </c>
    </row>
    <row r="2127" spans="1:6" x14ac:dyDescent="0.2">
      <c r="A2127" s="43">
        <v>44071</v>
      </c>
      <c r="B2127" s="41">
        <v>44071</v>
      </c>
      <c r="C2127" s="41" t="s">
        <v>870</v>
      </c>
      <c r="D2127" s="42">
        <f>VLOOKUP(Pag_Inicio_Corr_mas_casos[[#This Row],[Corregimiento]],Hoja3!$A$2:$D$676,4,0)</f>
        <v>91101</v>
      </c>
      <c r="E2127" s="41">
        <v>11</v>
      </c>
    </row>
    <row r="2128" spans="1:6" x14ac:dyDescent="0.2">
      <c r="A2128" s="35">
        <v>44072</v>
      </c>
      <c r="B2128" s="36">
        <v>44072</v>
      </c>
      <c r="C2128" s="36" t="s">
        <v>750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 x14ac:dyDescent="0.2">
      <c r="A2129" s="35">
        <v>44072</v>
      </c>
      <c r="B2129" s="36">
        <v>44072</v>
      </c>
      <c r="C2129" s="36" t="s">
        <v>743</v>
      </c>
      <c r="D2129" s="37">
        <f>VLOOKUP(Pag_Inicio_Corr_mas_casos[[#This Row],[Corregimiento]],Hoja3!$A$2:$D$676,4,0)</f>
        <v>81007</v>
      </c>
      <c r="E2129" s="36">
        <v>55</v>
      </c>
    </row>
    <row r="2130" spans="1:5" x14ac:dyDescent="0.2">
      <c r="A2130" s="35">
        <v>44072</v>
      </c>
      <c r="B2130" s="36">
        <v>44072</v>
      </c>
      <c r="C2130" s="36" t="s">
        <v>763</v>
      </c>
      <c r="D2130" s="37">
        <f>VLOOKUP(Pag_Inicio_Corr_mas_casos[[#This Row],[Corregimiento]],Hoja3!$A$2:$D$676,4,0)</f>
        <v>80813</v>
      </c>
      <c r="E2130" s="36">
        <v>49</v>
      </c>
    </row>
    <row r="2131" spans="1:5" x14ac:dyDescent="0.2">
      <c r="A2131" s="35">
        <v>44072</v>
      </c>
      <c r="B2131" s="36">
        <v>44072</v>
      </c>
      <c r="C2131" s="36" t="s">
        <v>737</v>
      </c>
      <c r="D2131" s="37">
        <f>VLOOKUP(Pag_Inicio_Corr_mas_casos[[#This Row],[Corregimiento]],Hoja3!$A$2:$D$676,4,0)</f>
        <v>130101</v>
      </c>
      <c r="E2131" s="36">
        <v>46</v>
      </c>
    </row>
    <row r="2132" spans="1:5" x14ac:dyDescent="0.2">
      <c r="A2132" s="35">
        <v>44072</v>
      </c>
      <c r="B2132" s="36">
        <v>44072</v>
      </c>
      <c r="C2132" s="36" t="s">
        <v>744</v>
      </c>
      <c r="D2132" s="37">
        <f>VLOOKUP(Pag_Inicio_Corr_mas_casos[[#This Row],[Corregimiento]],Hoja3!$A$2:$D$676,4,0)</f>
        <v>81008</v>
      </c>
      <c r="E2132" s="36">
        <v>44</v>
      </c>
    </row>
    <row r="2133" spans="1:5" x14ac:dyDescent="0.2">
      <c r="A2133" s="35">
        <v>44072</v>
      </c>
      <c r="B2133" s="36">
        <v>44072</v>
      </c>
      <c r="C2133" s="36" t="s">
        <v>753</v>
      </c>
      <c r="D2133" s="37">
        <f>VLOOKUP(Pag_Inicio_Corr_mas_casos[[#This Row],[Corregimiento]],Hoja3!$A$2:$D$676,4,0)</f>
        <v>80812</v>
      </c>
      <c r="E2133" s="36">
        <v>43</v>
      </c>
    </row>
    <row r="2134" spans="1:5" x14ac:dyDescent="0.2">
      <c r="A2134" s="35">
        <v>44072</v>
      </c>
      <c r="B2134" s="36">
        <v>44072</v>
      </c>
      <c r="C2134" s="36" t="s">
        <v>739</v>
      </c>
      <c r="D2134" s="37">
        <f>VLOOKUP(Pag_Inicio_Corr_mas_casos[[#This Row],[Corregimiento]],Hoja3!$A$2:$D$676,4,0)</f>
        <v>130106</v>
      </c>
      <c r="E2134" s="36">
        <v>39</v>
      </c>
    </row>
    <row r="2135" spans="1:5" x14ac:dyDescent="0.2">
      <c r="A2135" s="35">
        <v>44072</v>
      </c>
      <c r="B2135" s="36">
        <v>44072</v>
      </c>
      <c r="C2135" s="36" t="s">
        <v>789</v>
      </c>
      <c r="D2135" s="37">
        <f>VLOOKUP(Pag_Inicio_Corr_mas_casos[[#This Row],[Corregimiento]],Hoja3!$A$2:$D$676,4,0)</f>
        <v>80814</v>
      </c>
      <c r="E2135" s="36">
        <v>36</v>
      </c>
    </row>
    <row r="2136" spans="1:5" x14ac:dyDescent="0.2">
      <c r="A2136" s="35">
        <v>44072</v>
      </c>
      <c r="B2136" s="36">
        <v>44072</v>
      </c>
      <c r="C2136" s="36" t="s">
        <v>767</v>
      </c>
      <c r="D2136" s="37">
        <f>VLOOKUP(Pag_Inicio_Corr_mas_casos[[#This Row],[Corregimiento]],Hoja3!$A$2:$D$676,4,0)</f>
        <v>80820</v>
      </c>
      <c r="E2136" s="36">
        <v>31</v>
      </c>
    </row>
    <row r="2137" spans="1:5" x14ac:dyDescent="0.2">
      <c r="A2137" s="35">
        <v>44072</v>
      </c>
      <c r="B2137" s="36">
        <v>44072</v>
      </c>
      <c r="C2137" s="36" t="s">
        <v>742</v>
      </c>
      <c r="D2137" s="37">
        <f>VLOOKUP(Pag_Inicio_Corr_mas_casos[[#This Row],[Corregimiento]],Hoja3!$A$2:$D$676,4,0)</f>
        <v>80821</v>
      </c>
      <c r="E2137" s="36">
        <v>28</v>
      </c>
    </row>
    <row r="2138" spans="1:5" x14ac:dyDescent="0.2">
      <c r="A2138" s="35">
        <v>44072</v>
      </c>
      <c r="B2138" s="36">
        <v>44072</v>
      </c>
      <c r="C2138" s="36" t="s">
        <v>746</v>
      </c>
      <c r="D2138" s="37">
        <f>VLOOKUP(Pag_Inicio_Corr_mas_casos[[#This Row],[Corregimiento]],Hoja3!$A$2:$D$676,4,0)</f>
        <v>80817</v>
      </c>
      <c r="E2138" s="36">
        <v>22</v>
      </c>
    </row>
    <row r="2139" spans="1:5" x14ac:dyDescent="0.2">
      <c r="A2139" s="35">
        <v>44072</v>
      </c>
      <c r="B2139" s="36">
        <v>44072</v>
      </c>
      <c r="C2139" s="36" t="s">
        <v>768</v>
      </c>
      <c r="D2139" s="37">
        <f>VLOOKUP(Pag_Inicio_Corr_mas_casos[[#This Row],[Corregimiento]],Hoja3!$A$2:$D$676,4,0)</f>
        <v>80815</v>
      </c>
      <c r="E2139" s="36">
        <v>18</v>
      </c>
    </row>
    <row r="2140" spans="1:5" x14ac:dyDescent="0.2">
      <c r="A2140" s="35">
        <v>44072</v>
      </c>
      <c r="B2140" s="36">
        <v>44072</v>
      </c>
      <c r="C2140" s="36" t="s">
        <v>793</v>
      </c>
      <c r="D2140" s="37">
        <f>VLOOKUP(Pag_Inicio_Corr_mas_casos[[#This Row],[Corregimiento]],Hoja3!$A$2:$D$676,4,0)</f>
        <v>91001</v>
      </c>
      <c r="E2140" s="36">
        <v>15</v>
      </c>
    </row>
    <row r="2141" spans="1:5" x14ac:dyDescent="0.2">
      <c r="A2141" s="35">
        <v>44072</v>
      </c>
      <c r="B2141" s="36">
        <v>44072</v>
      </c>
      <c r="C2141" s="36" t="s">
        <v>757</v>
      </c>
      <c r="D2141" s="37">
        <f>VLOOKUP(Pag_Inicio_Corr_mas_casos[[#This Row],[Corregimiento]],Hoja3!$A$2:$D$676,4,0)</f>
        <v>130108</v>
      </c>
      <c r="E2141" s="36">
        <v>15</v>
      </c>
    </row>
    <row r="2142" spans="1:5" x14ac:dyDescent="0.2">
      <c r="A2142" s="35">
        <v>44072</v>
      </c>
      <c r="B2142" s="36">
        <v>44072</v>
      </c>
      <c r="C2142" s="36" t="s">
        <v>871</v>
      </c>
      <c r="D2142" s="37">
        <f>VLOOKUP(Pag_Inicio_Corr_mas_casos[[#This Row],[Corregimiento]],Hoja3!$A$2:$D$676,4,0)</f>
        <v>70409</v>
      </c>
      <c r="E2142" s="36">
        <v>14</v>
      </c>
    </row>
    <row r="2143" spans="1:5" x14ac:dyDescent="0.2">
      <c r="A2143" s="35">
        <v>44072</v>
      </c>
      <c r="B2143" s="36">
        <v>44072</v>
      </c>
      <c r="C2143" s="36" t="s">
        <v>782</v>
      </c>
      <c r="D2143" s="37">
        <f>VLOOKUP(Pag_Inicio_Corr_mas_casos[[#This Row],[Corregimiento]],Hoja3!$A$2:$D$676,4,0)</f>
        <v>81003</v>
      </c>
      <c r="E2143" s="36">
        <v>14</v>
      </c>
    </row>
    <row r="2144" spans="1:5" x14ac:dyDescent="0.2">
      <c r="A2144" s="35">
        <v>44072</v>
      </c>
      <c r="B2144" s="36">
        <v>44072</v>
      </c>
      <c r="C2144" s="36" t="s">
        <v>749</v>
      </c>
      <c r="D2144" s="37">
        <f>VLOOKUP(Pag_Inicio_Corr_mas_casos[[#This Row],[Corregimiento]],Hoja3!$A$2:$D$676,4,0)</f>
        <v>81001</v>
      </c>
      <c r="E2144" s="36">
        <v>14</v>
      </c>
    </row>
    <row r="2145" spans="1:6" x14ac:dyDescent="0.2">
      <c r="A2145" s="35">
        <v>44072</v>
      </c>
      <c r="B2145" s="36">
        <v>44072</v>
      </c>
      <c r="C2145" s="36" t="s">
        <v>745</v>
      </c>
      <c r="D2145" s="37">
        <f>VLOOKUP(Pag_Inicio_Corr_mas_casos[[#This Row],[Corregimiento]],Hoja3!$A$2:$D$676,4,0)</f>
        <v>80816</v>
      </c>
      <c r="E2145" s="36">
        <v>14</v>
      </c>
    </row>
    <row r="2146" spans="1:6" x14ac:dyDescent="0.2">
      <c r="A2146" s="35">
        <v>44072</v>
      </c>
      <c r="B2146" s="36">
        <v>44072</v>
      </c>
      <c r="C2146" s="36" t="s">
        <v>840</v>
      </c>
      <c r="D2146" s="37">
        <f>VLOOKUP(Pag_Inicio_Corr_mas_casos[[#This Row],[Corregimiento]],Hoja3!$A$2:$D$676,4,0)</f>
        <v>40606</v>
      </c>
      <c r="E2146" s="36">
        <v>13</v>
      </c>
    </row>
    <row r="2147" spans="1:6" x14ac:dyDescent="0.2">
      <c r="A2147" s="35">
        <v>44072</v>
      </c>
      <c r="B2147" s="36">
        <v>44072</v>
      </c>
      <c r="C2147" s="36" t="s">
        <v>772</v>
      </c>
      <c r="D2147" s="37">
        <f>VLOOKUP(Pag_Inicio_Corr_mas_casos[[#This Row],[Corregimiento]],Hoja3!$A$2:$D$676,4,0)</f>
        <v>130708</v>
      </c>
      <c r="E2147" s="36">
        <v>12</v>
      </c>
    </row>
    <row r="2148" spans="1:6" x14ac:dyDescent="0.2">
      <c r="A2148" s="35">
        <v>44072</v>
      </c>
      <c r="B2148" s="36">
        <v>44072</v>
      </c>
      <c r="C2148" s="36" t="s">
        <v>751</v>
      </c>
      <c r="D2148" s="37">
        <f>VLOOKUP(Pag_Inicio_Corr_mas_casos[[#This Row],[Corregimiento]],Hoja3!$A$2:$D$676,4,0)</f>
        <v>130107</v>
      </c>
      <c r="E2148" s="36">
        <v>12</v>
      </c>
    </row>
    <row r="2149" spans="1:6" x14ac:dyDescent="0.2">
      <c r="A2149" s="35">
        <v>44072</v>
      </c>
      <c r="B2149" s="36">
        <v>44072</v>
      </c>
      <c r="C2149" s="36" t="s">
        <v>773</v>
      </c>
      <c r="D2149" s="37">
        <f>VLOOKUP(Pag_Inicio_Corr_mas_casos[[#This Row],[Corregimiento]],Hoja3!$A$2:$D$676,4,0)</f>
        <v>80826</v>
      </c>
      <c r="E2149" s="36">
        <v>11</v>
      </c>
    </row>
    <row r="2150" spans="1:6" x14ac:dyDescent="0.2">
      <c r="A2150" s="35">
        <v>44072</v>
      </c>
      <c r="B2150" s="36">
        <v>44072</v>
      </c>
      <c r="C2150" s="36" t="s">
        <v>738</v>
      </c>
      <c r="D2150" s="37">
        <f>VLOOKUP(Pag_Inicio_Corr_mas_casos[[#This Row],[Corregimiento]],Hoja3!$A$2:$D$676,4,0)</f>
        <v>81002</v>
      </c>
      <c r="E2150" s="36">
        <v>11</v>
      </c>
    </row>
    <row r="2151" spans="1:6" x14ac:dyDescent="0.2">
      <c r="A2151" s="35">
        <v>44072</v>
      </c>
      <c r="B2151" s="36">
        <v>44072</v>
      </c>
      <c r="C2151" s="36" t="s">
        <v>785</v>
      </c>
      <c r="D2151" s="37">
        <f>VLOOKUP(Pag_Inicio_Corr_mas_casos[[#This Row],[Corregimiento]],Hoja3!$A$2:$D$676,4,0)</f>
        <v>130701</v>
      </c>
      <c r="E2151" s="36">
        <v>11</v>
      </c>
    </row>
    <row r="2152" spans="1:6" x14ac:dyDescent="0.2">
      <c r="A2152" s="35">
        <v>44072</v>
      </c>
      <c r="B2152" s="36">
        <v>44072</v>
      </c>
      <c r="C2152" s="36" t="s">
        <v>747</v>
      </c>
      <c r="D2152" s="37">
        <f>VLOOKUP(Pag_Inicio_Corr_mas_casos[[#This Row],[Corregimiento]],Hoja3!$A$2:$D$676,4,0)</f>
        <v>80822</v>
      </c>
      <c r="E2152" s="36">
        <v>11</v>
      </c>
    </row>
    <row r="2153" spans="1:6" x14ac:dyDescent="0.2">
      <c r="A2153" s="35">
        <v>44072</v>
      </c>
      <c r="B2153" s="36">
        <v>44072</v>
      </c>
      <c r="C2153" s="36" t="s">
        <v>741</v>
      </c>
      <c r="D2153" s="37">
        <f>VLOOKUP(Pag_Inicio_Corr_mas_casos[[#This Row],[Corregimiento]],Hoja3!$A$2:$D$676,4,0)</f>
        <v>130102</v>
      </c>
      <c r="E2153" s="36">
        <v>11</v>
      </c>
    </row>
    <row r="2154" spans="1:6" x14ac:dyDescent="0.2">
      <c r="A2154" s="47">
        <v>44073</v>
      </c>
      <c r="B2154" s="48">
        <v>44073</v>
      </c>
      <c r="C2154" s="48" t="s">
        <v>811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 x14ac:dyDescent="0.2">
      <c r="A2155" s="47">
        <v>44073</v>
      </c>
      <c r="B2155" s="48">
        <v>44073</v>
      </c>
      <c r="C2155" s="48" t="s">
        <v>756</v>
      </c>
      <c r="D2155" s="49">
        <f>VLOOKUP(Pag_Inicio_Corr_mas_casos[[#This Row],[Corregimiento]],Hoja3!$A$2:$D$676,4,0)</f>
        <v>80806</v>
      </c>
      <c r="E2155" s="48">
        <v>20</v>
      </c>
    </row>
    <row r="2156" spans="1:6" x14ac:dyDescent="0.2">
      <c r="A2156" s="47">
        <v>44073</v>
      </c>
      <c r="B2156" s="48">
        <v>44073</v>
      </c>
      <c r="C2156" s="48" t="s">
        <v>845</v>
      </c>
      <c r="D2156" s="49">
        <f>VLOOKUP(Pag_Inicio_Corr_mas_casos[[#This Row],[Corregimiento]],Hoja3!$A$2:$D$676,4,0)</f>
        <v>100104</v>
      </c>
      <c r="E2156" s="48">
        <v>20</v>
      </c>
    </row>
    <row r="2157" spans="1:6" x14ac:dyDescent="0.2">
      <c r="A2157" s="47">
        <v>44073</v>
      </c>
      <c r="B2157" s="48">
        <v>44073</v>
      </c>
      <c r="C2157" s="48" t="s">
        <v>860</v>
      </c>
      <c r="D2157" s="49">
        <f>VLOOKUP(Pag_Inicio_Corr_mas_casos[[#This Row],[Corregimiento]],Hoja3!$A$2:$D$676,4,0)</f>
        <v>50106</v>
      </c>
      <c r="E2157" s="48">
        <v>18</v>
      </c>
    </row>
    <row r="2158" spans="1:6" x14ac:dyDescent="0.2">
      <c r="A2158" s="47">
        <v>44073</v>
      </c>
      <c r="B2158" s="48">
        <v>44073</v>
      </c>
      <c r="C2158" s="48" t="s">
        <v>742</v>
      </c>
      <c r="D2158" s="49">
        <f>VLOOKUP(Pag_Inicio_Corr_mas_casos[[#This Row],[Corregimiento]],Hoja3!$A$2:$D$676,4,0)</f>
        <v>80821</v>
      </c>
      <c r="E2158" s="48">
        <v>17</v>
      </c>
    </row>
    <row r="2159" spans="1:6" x14ac:dyDescent="0.2">
      <c r="A2159" s="47">
        <v>44073</v>
      </c>
      <c r="B2159" s="48">
        <v>44073</v>
      </c>
      <c r="C2159" s="48" t="s">
        <v>768</v>
      </c>
      <c r="D2159" s="49">
        <f>VLOOKUP(Pag_Inicio_Corr_mas_casos[[#This Row],[Corregimiento]],Hoja3!$A$2:$D$676,4,0)</f>
        <v>80815</v>
      </c>
      <c r="E2159" s="48">
        <v>17</v>
      </c>
    </row>
    <row r="2160" spans="1:6" x14ac:dyDescent="0.2">
      <c r="A2160" s="47">
        <v>44073</v>
      </c>
      <c r="B2160" s="48">
        <v>44073</v>
      </c>
      <c r="C2160" s="48" t="s">
        <v>765</v>
      </c>
      <c r="D2160" s="49">
        <f>VLOOKUP(Pag_Inicio_Corr_mas_casos[[#This Row],[Corregimiento]],Hoja3!$A$2:$D$676,4,0)</f>
        <v>80501</v>
      </c>
      <c r="E2160" s="48">
        <v>16</v>
      </c>
    </row>
    <row r="2161" spans="1:6" x14ac:dyDescent="0.2">
      <c r="A2161" s="47">
        <v>44073</v>
      </c>
      <c r="B2161" s="48">
        <v>44073</v>
      </c>
      <c r="C2161" s="48" t="s">
        <v>809</v>
      </c>
      <c r="D2161" s="49">
        <f>VLOOKUP(Pag_Inicio_Corr_mas_casos[[#This Row],[Corregimiento]],Hoja3!$A$2:$D$676,4,0)</f>
        <v>10401</v>
      </c>
      <c r="E2161" s="48">
        <v>14</v>
      </c>
    </row>
    <row r="2162" spans="1:6" x14ac:dyDescent="0.2">
      <c r="A2162" s="47">
        <v>44073</v>
      </c>
      <c r="B2162" s="48">
        <v>44073</v>
      </c>
      <c r="C2162" s="48" t="s">
        <v>748</v>
      </c>
      <c r="D2162" s="49">
        <f>VLOOKUP(Pag_Inicio_Corr_mas_casos[[#This Row],[Corregimiento]],Hoja3!$A$2:$D$676,4,0)</f>
        <v>80823</v>
      </c>
      <c r="E2162" s="48">
        <v>14</v>
      </c>
    </row>
    <row r="2163" spans="1:6" x14ac:dyDescent="0.2">
      <c r="A2163" s="47">
        <v>44073</v>
      </c>
      <c r="B2163" s="48">
        <v>44073</v>
      </c>
      <c r="C2163" s="48" t="s">
        <v>857</v>
      </c>
      <c r="D2163" s="49">
        <f>VLOOKUP(Pag_Inicio_Corr_mas_casos[[#This Row],[Corregimiento]],Hoja3!$A$2:$D$676,4,0)</f>
        <v>40404</v>
      </c>
      <c r="E2163" s="48">
        <v>14</v>
      </c>
    </row>
    <row r="2164" spans="1:6" x14ac:dyDescent="0.2">
      <c r="A2164" s="47">
        <v>44073</v>
      </c>
      <c r="B2164" s="48">
        <v>44073</v>
      </c>
      <c r="C2164" s="48" t="s">
        <v>755</v>
      </c>
      <c r="D2164" s="49">
        <f>VLOOKUP(Pag_Inicio_Corr_mas_casos[[#This Row],[Corregimiento]],Hoja3!$A$2:$D$676,4,0)</f>
        <v>40601</v>
      </c>
      <c r="E2164" s="48">
        <v>13</v>
      </c>
    </row>
    <row r="2165" spans="1:6" x14ac:dyDescent="0.2">
      <c r="A2165" s="47">
        <v>44073</v>
      </c>
      <c r="B2165" s="48">
        <v>44073</v>
      </c>
      <c r="C2165" s="48" t="s">
        <v>840</v>
      </c>
      <c r="D2165" s="49">
        <f>VLOOKUP(Pag_Inicio_Corr_mas_casos[[#This Row],[Corregimiento]],Hoja3!$A$2:$D$676,4,0)</f>
        <v>40606</v>
      </c>
      <c r="E2165" s="48">
        <v>13</v>
      </c>
    </row>
    <row r="2166" spans="1:6" x14ac:dyDescent="0.2">
      <c r="A2166" s="47">
        <v>44073</v>
      </c>
      <c r="B2166" s="48">
        <v>44073</v>
      </c>
      <c r="C2166" s="48" t="s">
        <v>750</v>
      </c>
      <c r="D2166" s="49">
        <f>VLOOKUP(Pag_Inicio_Corr_mas_casos[[#This Row],[Corregimiento]],Hoja3!$A$2:$D$676,4,0)</f>
        <v>80819</v>
      </c>
      <c r="E2166" s="48">
        <v>13</v>
      </c>
    </row>
    <row r="2167" spans="1:6" x14ac:dyDescent="0.2">
      <c r="A2167" s="47">
        <v>44073</v>
      </c>
      <c r="B2167" s="48">
        <v>44073</v>
      </c>
      <c r="C2167" s="48" t="s">
        <v>868</v>
      </c>
      <c r="D2167" s="49">
        <f>VLOOKUP(Pag_Inicio_Corr_mas_casos[[#This Row],[Corregimiento]],Hoja3!$A$2:$D$676,4,0)</f>
        <v>50105</v>
      </c>
      <c r="E2167" s="48">
        <v>13</v>
      </c>
    </row>
    <row r="2168" spans="1:6" x14ac:dyDescent="0.2">
      <c r="A2168" s="47">
        <v>44073</v>
      </c>
      <c r="B2168" s="48">
        <v>44073</v>
      </c>
      <c r="C2168" s="48" t="s">
        <v>749</v>
      </c>
      <c r="D2168" s="49">
        <f>VLOOKUP(Pag_Inicio_Corr_mas_casos[[#This Row],[Corregimiento]],Hoja3!$A$2:$D$676,4,0)</f>
        <v>81001</v>
      </c>
      <c r="E2168" s="48">
        <v>12</v>
      </c>
    </row>
    <row r="2169" spans="1:6" x14ac:dyDescent="0.2">
      <c r="A2169" s="47">
        <v>44073</v>
      </c>
      <c r="B2169" s="48">
        <v>44073</v>
      </c>
      <c r="C2169" s="48" t="s">
        <v>747</v>
      </c>
      <c r="D2169" s="49">
        <f>VLOOKUP(Pag_Inicio_Corr_mas_casos[[#This Row],[Corregimiento]],Hoja3!$A$2:$D$676,4,0)</f>
        <v>80822</v>
      </c>
      <c r="E2169" s="48">
        <v>12</v>
      </c>
    </row>
    <row r="2170" spans="1:6" x14ac:dyDescent="0.2">
      <c r="A2170" s="47">
        <v>44073</v>
      </c>
      <c r="B2170" s="48">
        <v>44073</v>
      </c>
      <c r="C2170" s="48" t="s">
        <v>789</v>
      </c>
      <c r="D2170" s="49">
        <f>VLOOKUP(Pag_Inicio_Corr_mas_casos[[#This Row],[Corregimiento]],Hoja3!$A$2:$D$676,4,0)</f>
        <v>80814</v>
      </c>
      <c r="E2170" s="48">
        <v>12</v>
      </c>
    </row>
    <row r="2171" spans="1:6" x14ac:dyDescent="0.2">
      <c r="A2171" s="47">
        <v>44073</v>
      </c>
      <c r="B2171" s="48">
        <v>44073</v>
      </c>
      <c r="C2171" s="48" t="s">
        <v>778</v>
      </c>
      <c r="D2171" s="49">
        <f>VLOOKUP(Pag_Inicio_Corr_mas_casos[[#This Row],[Corregimiento]],Hoja3!$A$2:$D$676,4,0)</f>
        <v>80809</v>
      </c>
      <c r="E2171" s="48">
        <v>11</v>
      </c>
    </row>
    <row r="2172" spans="1:6" x14ac:dyDescent="0.2">
      <c r="A2172" s="47">
        <v>44073</v>
      </c>
      <c r="B2172" s="48">
        <v>44073</v>
      </c>
      <c r="C2172" s="48" t="s">
        <v>738</v>
      </c>
      <c r="D2172" s="49">
        <f>VLOOKUP(Pag_Inicio_Corr_mas_casos[[#This Row],[Corregimiento]],Hoja3!$A$2:$D$676,4,0)</f>
        <v>81002</v>
      </c>
      <c r="E2172" s="48">
        <v>11</v>
      </c>
    </row>
    <row r="2173" spans="1:6" x14ac:dyDescent="0.2">
      <c r="A2173" s="47">
        <v>44073</v>
      </c>
      <c r="B2173" s="48">
        <v>44073</v>
      </c>
      <c r="C2173" s="48" t="s">
        <v>872</v>
      </c>
      <c r="D2173" s="49">
        <f>VLOOKUP(Pag_Inicio_Corr_mas_casos[[#This Row],[Corregimiento]],Hoja3!$A$2:$D$676,4,0)</f>
        <v>90402</v>
      </c>
      <c r="E2173" s="48">
        <v>11</v>
      </c>
    </row>
    <row r="2174" spans="1:6" x14ac:dyDescent="0.2">
      <c r="A2174" s="32">
        <v>44074</v>
      </c>
      <c r="B2174" s="33">
        <v>44074</v>
      </c>
      <c r="C2174" s="33" t="s">
        <v>741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 x14ac:dyDescent="0.2">
      <c r="A2175" s="32">
        <v>44074</v>
      </c>
      <c r="B2175" s="33">
        <v>44074</v>
      </c>
      <c r="C2175" s="33" t="s">
        <v>750</v>
      </c>
      <c r="D2175" s="34">
        <f>VLOOKUP(Pag_Inicio_Corr_mas_casos[[#This Row],[Corregimiento]],Hoja3!$A$2:$D$676,4,0)</f>
        <v>80819</v>
      </c>
      <c r="E2175" s="33">
        <v>35</v>
      </c>
    </row>
    <row r="2176" spans="1:6" x14ac:dyDescent="0.2">
      <c r="A2176" s="32">
        <v>44074</v>
      </c>
      <c r="B2176" s="33">
        <v>44074</v>
      </c>
      <c r="C2176" s="33" t="s">
        <v>742</v>
      </c>
      <c r="D2176" s="34">
        <f>VLOOKUP(Pag_Inicio_Corr_mas_casos[[#This Row],[Corregimiento]],Hoja3!$A$2:$D$676,4,0)</f>
        <v>80821</v>
      </c>
      <c r="E2176" s="33">
        <v>32</v>
      </c>
    </row>
    <row r="2177" spans="1:5" x14ac:dyDescent="0.2">
      <c r="A2177" s="32">
        <v>44074</v>
      </c>
      <c r="B2177" s="33">
        <v>44074</v>
      </c>
      <c r="C2177" s="33" t="s">
        <v>765</v>
      </c>
      <c r="D2177" s="34">
        <f>VLOOKUP(Pag_Inicio_Corr_mas_casos[[#This Row],[Corregimiento]],Hoja3!$A$2:$D$676,4,0)</f>
        <v>80501</v>
      </c>
      <c r="E2177" s="33">
        <v>31</v>
      </c>
    </row>
    <row r="2178" spans="1:5" x14ac:dyDescent="0.2">
      <c r="A2178" s="32">
        <v>44074</v>
      </c>
      <c r="B2178" s="33">
        <v>44074</v>
      </c>
      <c r="C2178" s="33" t="s">
        <v>737</v>
      </c>
      <c r="D2178" s="34">
        <f>VLOOKUP(Pag_Inicio_Corr_mas_casos[[#This Row],[Corregimiento]],Hoja3!$A$2:$D$676,4,0)</f>
        <v>130101</v>
      </c>
      <c r="E2178" s="33">
        <v>29</v>
      </c>
    </row>
    <row r="2179" spans="1:5" x14ac:dyDescent="0.2">
      <c r="A2179" s="32">
        <v>44074</v>
      </c>
      <c r="B2179" s="33">
        <v>44074</v>
      </c>
      <c r="C2179" s="33" t="s">
        <v>811</v>
      </c>
      <c r="D2179" s="34">
        <f>VLOOKUP(Pag_Inicio_Corr_mas_casos[[#This Row],[Corregimiento]],Hoja3!$A$2:$D$676,4,0)</f>
        <v>120504</v>
      </c>
      <c r="E2179" s="33">
        <v>29</v>
      </c>
    </row>
    <row r="2180" spans="1:5" x14ac:dyDescent="0.2">
      <c r="A2180" s="32">
        <v>44074</v>
      </c>
      <c r="B2180" s="33">
        <v>44074</v>
      </c>
      <c r="C2180" s="33" t="s">
        <v>746</v>
      </c>
      <c r="D2180" s="34">
        <f>VLOOKUP(Pag_Inicio_Corr_mas_casos[[#This Row],[Corregimiento]],Hoja3!$A$2:$D$676,4,0)</f>
        <v>80817</v>
      </c>
      <c r="E2180" s="33">
        <v>29</v>
      </c>
    </row>
    <row r="2181" spans="1:5" x14ac:dyDescent="0.2">
      <c r="A2181" s="32">
        <v>44074</v>
      </c>
      <c r="B2181" s="33">
        <v>44074</v>
      </c>
      <c r="C2181" s="33" t="s">
        <v>739</v>
      </c>
      <c r="D2181" s="34">
        <f>VLOOKUP(Pag_Inicio_Corr_mas_casos[[#This Row],[Corregimiento]],Hoja3!$A$2:$D$676,4,0)</f>
        <v>130106</v>
      </c>
      <c r="E2181" s="33">
        <v>28</v>
      </c>
    </row>
    <row r="2182" spans="1:5" x14ac:dyDescent="0.2">
      <c r="A2182" s="32">
        <v>44074</v>
      </c>
      <c r="B2182" s="33">
        <v>44074</v>
      </c>
      <c r="C2182" s="33" t="s">
        <v>748</v>
      </c>
      <c r="D2182" s="34">
        <f>VLOOKUP(Pag_Inicio_Corr_mas_casos[[#This Row],[Corregimiento]],Hoja3!$A$2:$D$676,4,0)</f>
        <v>80823</v>
      </c>
      <c r="E2182" s="33">
        <v>26</v>
      </c>
    </row>
    <row r="2183" spans="1:5" x14ac:dyDescent="0.2">
      <c r="A2183" s="32">
        <v>44074</v>
      </c>
      <c r="B2183" s="33">
        <v>44074</v>
      </c>
      <c r="C2183" s="33" t="s">
        <v>747</v>
      </c>
      <c r="D2183" s="34">
        <f>VLOOKUP(Pag_Inicio_Corr_mas_casos[[#This Row],[Corregimiento]],Hoja3!$A$2:$D$676,4,0)</f>
        <v>80822</v>
      </c>
      <c r="E2183" s="33">
        <v>24</v>
      </c>
    </row>
    <row r="2184" spans="1:5" x14ac:dyDescent="0.2">
      <c r="A2184" s="32">
        <v>44074</v>
      </c>
      <c r="B2184" s="33">
        <v>44074</v>
      </c>
      <c r="C2184" s="33" t="s">
        <v>789</v>
      </c>
      <c r="D2184" s="34">
        <f>VLOOKUP(Pag_Inicio_Corr_mas_casos[[#This Row],[Corregimiento]],Hoja3!$A$2:$D$676,4,0)</f>
        <v>80814</v>
      </c>
      <c r="E2184" s="33">
        <v>24</v>
      </c>
    </row>
    <row r="2185" spans="1:5" x14ac:dyDescent="0.2">
      <c r="A2185" s="32">
        <v>44074</v>
      </c>
      <c r="B2185" s="33">
        <v>44074</v>
      </c>
      <c r="C2185" s="33" t="s">
        <v>743</v>
      </c>
      <c r="D2185" s="34">
        <f>VLOOKUP(Pag_Inicio_Corr_mas_casos[[#This Row],[Corregimiento]],Hoja3!$A$2:$D$676,4,0)</f>
        <v>81007</v>
      </c>
      <c r="E2185" s="33">
        <v>22</v>
      </c>
    </row>
    <row r="2186" spans="1:5" x14ac:dyDescent="0.2">
      <c r="A2186" s="32">
        <v>44074</v>
      </c>
      <c r="B2186" s="33">
        <v>44074</v>
      </c>
      <c r="C2186" s="33" t="s">
        <v>846</v>
      </c>
      <c r="D2186" s="34">
        <f>VLOOKUP(Pag_Inicio_Corr_mas_casos[[#This Row],[Corregimiento]],Hoja3!$A$2:$D$676,4,0)</f>
        <v>40501</v>
      </c>
      <c r="E2186" s="33">
        <v>22</v>
      </c>
    </row>
    <row r="2187" spans="1:5" x14ac:dyDescent="0.2">
      <c r="A2187" s="32">
        <v>44074</v>
      </c>
      <c r="B2187" s="33">
        <v>44074</v>
      </c>
      <c r="C2187" s="33" t="s">
        <v>840</v>
      </c>
      <c r="D2187" s="34">
        <f>VLOOKUP(Pag_Inicio_Corr_mas_casos[[#This Row],[Corregimiento]],Hoja3!$A$2:$D$676,4,0)</f>
        <v>40606</v>
      </c>
      <c r="E2187" s="33">
        <v>22</v>
      </c>
    </row>
    <row r="2188" spans="1:5" x14ac:dyDescent="0.2">
      <c r="A2188" s="32">
        <v>44074</v>
      </c>
      <c r="B2188" s="33">
        <v>44074</v>
      </c>
      <c r="C2188" s="33" t="s">
        <v>755</v>
      </c>
      <c r="D2188" s="34">
        <f>VLOOKUP(Pag_Inicio_Corr_mas_casos[[#This Row],[Corregimiento]],Hoja3!$A$2:$D$676,4,0)</f>
        <v>40601</v>
      </c>
      <c r="E2188" s="33">
        <v>21</v>
      </c>
    </row>
    <row r="2189" spans="1:5" x14ac:dyDescent="0.2">
      <c r="A2189" s="32">
        <v>44074</v>
      </c>
      <c r="B2189" s="33">
        <v>44074</v>
      </c>
      <c r="C2189" s="33" t="s">
        <v>753</v>
      </c>
      <c r="D2189" s="34">
        <f>VLOOKUP(Pag_Inicio_Corr_mas_casos[[#This Row],[Corregimiento]],Hoja3!$A$2:$D$676,4,0)</f>
        <v>80812</v>
      </c>
      <c r="E2189" s="33">
        <v>21</v>
      </c>
    </row>
    <row r="2190" spans="1:5" x14ac:dyDescent="0.2">
      <c r="A2190" s="32">
        <v>44074</v>
      </c>
      <c r="B2190" s="33">
        <v>44074</v>
      </c>
      <c r="C2190" s="33" t="s">
        <v>763</v>
      </c>
      <c r="D2190" s="34">
        <f>VLOOKUP(Pag_Inicio_Corr_mas_casos[[#This Row],[Corregimiento]],Hoja3!$A$2:$D$676,4,0)</f>
        <v>80813</v>
      </c>
      <c r="E2190" s="33">
        <v>20</v>
      </c>
    </row>
    <row r="2191" spans="1:5" x14ac:dyDescent="0.2">
      <c r="A2191" s="32">
        <v>44074</v>
      </c>
      <c r="B2191" s="33">
        <v>44074</v>
      </c>
      <c r="C2191" s="33" t="s">
        <v>738</v>
      </c>
      <c r="D2191" s="34">
        <f>VLOOKUP(Pag_Inicio_Corr_mas_casos[[#This Row],[Corregimiento]],Hoja3!$A$2:$D$676,4,0)</f>
        <v>81002</v>
      </c>
      <c r="E2191" s="33">
        <v>19</v>
      </c>
    </row>
    <row r="2192" spans="1:5" x14ac:dyDescent="0.2">
      <c r="A2192" s="32">
        <v>44074</v>
      </c>
      <c r="B2192" s="33">
        <v>44074</v>
      </c>
      <c r="C2192" s="33" t="s">
        <v>756</v>
      </c>
      <c r="D2192" s="34">
        <f>VLOOKUP(Pag_Inicio_Corr_mas_casos[[#This Row],[Corregimiento]],Hoja3!$A$2:$D$676,4,0)</f>
        <v>80806</v>
      </c>
      <c r="E2192" s="33">
        <v>19</v>
      </c>
    </row>
    <row r="2193" spans="1:5" x14ac:dyDescent="0.2">
      <c r="A2193" s="32">
        <v>44074</v>
      </c>
      <c r="B2193" s="33">
        <v>44074</v>
      </c>
      <c r="C2193" s="33" t="s">
        <v>768</v>
      </c>
      <c r="D2193" s="34">
        <f>VLOOKUP(Pag_Inicio_Corr_mas_casos[[#This Row],[Corregimiento]],Hoja3!$A$2:$D$676,4,0)</f>
        <v>80815</v>
      </c>
      <c r="E2193" s="33">
        <v>19</v>
      </c>
    </row>
    <row r="2194" spans="1:5" x14ac:dyDescent="0.2">
      <c r="A2194" s="32">
        <v>44074</v>
      </c>
      <c r="B2194" s="33">
        <v>44074</v>
      </c>
      <c r="C2194" s="33" t="s">
        <v>873</v>
      </c>
      <c r="D2194" s="34">
        <f>VLOOKUP(Pag_Inicio_Corr_mas_casos[[#This Row],[Corregimiento]],Hoja3!$A$2:$D$676,4,0)</f>
        <v>10203</v>
      </c>
      <c r="E2194" s="33">
        <v>19</v>
      </c>
    </row>
    <row r="2195" spans="1:5" x14ac:dyDescent="0.2">
      <c r="A2195" s="32">
        <v>44074</v>
      </c>
      <c r="B2195" s="33">
        <v>44074</v>
      </c>
      <c r="C2195" s="33" t="s">
        <v>745</v>
      </c>
      <c r="D2195" s="34">
        <f>VLOOKUP(Pag_Inicio_Corr_mas_casos[[#This Row],[Corregimiento]],Hoja3!$A$2:$D$676,4,0)</f>
        <v>80816</v>
      </c>
      <c r="E2195" s="33">
        <v>19</v>
      </c>
    </row>
    <row r="2196" spans="1:5" x14ac:dyDescent="0.2">
      <c r="A2196" s="32">
        <v>44074</v>
      </c>
      <c r="B2196" s="33">
        <v>44074</v>
      </c>
      <c r="C2196" s="33" t="s">
        <v>757</v>
      </c>
      <c r="D2196" s="34">
        <f>VLOOKUP(Pag_Inicio_Corr_mas_casos[[#This Row],[Corregimiento]],Hoja3!$A$2:$D$676,4,0)</f>
        <v>130108</v>
      </c>
      <c r="E2196" s="33">
        <v>18</v>
      </c>
    </row>
    <row r="2197" spans="1:5" x14ac:dyDescent="0.2">
      <c r="A2197" s="32">
        <v>44074</v>
      </c>
      <c r="B2197" s="33">
        <v>44074</v>
      </c>
      <c r="C2197" s="33" t="s">
        <v>778</v>
      </c>
      <c r="D2197" s="34">
        <f>VLOOKUP(Pag_Inicio_Corr_mas_casos[[#This Row],[Corregimiento]],Hoja3!$A$2:$D$676,4,0)</f>
        <v>80809</v>
      </c>
      <c r="E2197" s="33">
        <v>18</v>
      </c>
    </row>
    <row r="2198" spans="1:5" x14ac:dyDescent="0.2">
      <c r="A2198" s="32">
        <v>44074</v>
      </c>
      <c r="B2198" s="33">
        <v>44074</v>
      </c>
      <c r="C2198" s="33" t="s">
        <v>749</v>
      </c>
      <c r="D2198" s="34">
        <f>VLOOKUP(Pag_Inicio_Corr_mas_casos[[#This Row],[Corregimiento]],Hoja3!$A$2:$D$676,4,0)</f>
        <v>81001</v>
      </c>
      <c r="E2198" s="33">
        <v>17</v>
      </c>
    </row>
    <row r="2199" spans="1:5" x14ac:dyDescent="0.2">
      <c r="A2199" s="32">
        <v>44074</v>
      </c>
      <c r="B2199" s="33">
        <v>44074</v>
      </c>
      <c r="C2199" s="33" t="s">
        <v>782</v>
      </c>
      <c r="D2199" s="34">
        <f>VLOOKUP(Pag_Inicio_Corr_mas_casos[[#This Row],[Corregimiento]],Hoja3!$A$2:$D$676,4,0)</f>
        <v>81003</v>
      </c>
      <c r="E2199" s="33">
        <v>17</v>
      </c>
    </row>
    <row r="2200" spans="1:5" x14ac:dyDescent="0.2">
      <c r="A2200" s="32">
        <v>44074</v>
      </c>
      <c r="B2200" s="33">
        <v>44074</v>
      </c>
      <c r="C2200" s="33" t="s">
        <v>809</v>
      </c>
      <c r="D2200" s="34">
        <f>VLOOKUP(Pag_Inicio_Corr_mas_casos[[#This Row],[Corregimiento]],Hoja3!$A$2:$D$676,4,0)</f>
        <v>10401</v>
      </c>
      <c r="E2200" s="33">
        <v>16</v>
      </c>
    </row>
    <row r="2201" spans="1:5" x14ac:dyDescent="0.2">
      <c r="A2201" s="32">
        <v>44074</v>
      </c>
      <c r="B2201" s="33">
        <v>44074</v>
      </c>
      <c r="C2201" s="33" t="s">
        <v>751</v>
      </c>
      <c r="D2201" s="34">
        <f>VLOOKUP(Pag_Inicio_Corr_mas_casos[[#This Row],[Corregimiento]],Hoja3!$A$2:$D$676,4,0)</f>
        <v>130107</v>
      </c>
      <c r="E2201" s="33">
        <v>16</v>
      </c>
    </row>
    <row r="2202" spans="1:5" x14ac:dyDescent="0.2">
      <c r="A2202" s="32">
        <v>44074</v>
      </c>
      <c r="B2202" s="33">
        <v>44074</v>
      </c>
      <c r="C2202" s="33" t="s">
        <v>834</v>
      </c>
      <c r="D2202" s="34">
        <f>VLOOKUP(Pag_Inicio_Corr_mas_casos[[#This Row],[Corregimiento]],Hoja3!$A$2:$D$676,4,0)</f>
        <v>10207</v>
      </c>
      <c r="E2202" s="33">
        <v>16</v>
      </c>
    </row>
    <row r="2203" spans="1:5" x14ac:dyDescent="0.2">
      <c r="A2203" s="32">
        <v>44074</v>
      </c>
      <c r="B2203" s="33">
        <v>44074</v>
      </c>
      <c r="C2203" s="33" t="s">
        <v>785</v>
      </c>
      <c r="D2203" s="34">
        <f>VLOOKUP(Pag_Inicio_Corr_mas_casos[[#This Row],[Corregimiento]],Hoja3!$A$2:$D$676,4,0)</f>
        <v>130701</v>
      </c>
      <c r="E2203" s="33">
        <v>15</v>
      </c>
    </row>
    <row r="2204" spans="1:5" x14ac:dyDescent="0.2">
      <c r="A2204" s="32">
        <v>44074</v>
      </c>
      <c r="B2204" s="33">
        <v>44074</v>
      </c>
      <c r="C2204" s="33" t="s">
        <v>729</v>
      </c>
      <c r="D2204" s="34">
        <f>VLOOKUP(Pag_Inicio_Corr_mas_casos[[#This Row],[Corregimiento]],Hoja3!$A$2:$D$676,4,0)</f>
        <v>130709</v>
      </c>
      <c r="E2204" s="33">
        <v>15</v>
      </c>
    </row>
    <row r="2205" spans="1:5" x14ac:dyDescent="0.2">
      <c r="A2205" s="32">
        <v>44074</v>
      </c>
      <c r="B2205" s="33">
        <v>44074</v>
      </c>
      <c r="C2205" s="33" t="s">
        <v>767</v>
      </c>
      <c r="D2205" s="34">
        <f>VLOOKUP(Pag_Inicio_Corr_mas_casos[[#This Row],[Corregimiento]],Hoja3!$A$2:$D$676,4,0)</f>
        <v>80820</v>
      </c>
      <c r="E2205" s="33">
        <v>15</v>
      </c>
    </row>
    <row r="2206" spans="1:5" x14ac:dyDescent="0.2">
      <c r="A2206" s="32">
        <v>44074</v>
      </c>
      <c r="B2206" s="33">
        <v>44074</v>
      </c>
      <c r="C2206" s="33" t="s">
        <v>812</v>
      </c>
      <c r="D2206" s="34">
        <f>VLOOKUP(Pag_Inicio_Corr_mas_casos[[#This Row],[Corregimiento]],Hoja3!$A$2:$D$676,4,0)</f>
        <v>81004</v>
      </c>
      <c r="E2206" s="33">
        <v>15</v>
      </c>
    </row>
    <row r="2207" spans="1:5" x14ac:dyDescent="0.2">
      <c r="A2207" s="32">
        <v>44074</v>
      </c>
      <c r="B2207" s="33">
        <v>44074</v>
      </c>
      <c r="C2207" s="33" t="s">
        <v>758</v>
      </c>
      <c r="D2207" s="34">
        <f>VLOOKUP(Pag_Inicio_Corr_mas_casos[[#This Row],[Corregimiento]],Hoja3!$A$2:$D$676,4,0)</f>
        <v>80810</v>
      </c>
      <c r="E2207" s="33">
        <v>14</v>
      </c>
    </row>
    <row r="2208" spans="1:5" x14ac:dyDescent="0.2">
      <c r="A2208" s="32">
        <v>44074</v>
      </c>
      <c r="B2208" s="33">
        <v>44074</v>
      </c>
      <c r="C2208" s="33" t="s">
        <v>788</v>
      </c>
      <c r="D2208" s="34">
        <f>VLOOKUP(Pag_Inicio_Corr_mas_casos[[#This Row],[Corregimiento]],Hoja3!$A$2:$D$676,4,0)</f>
        <v>80807</v>
      </c>
      <c r="E2208" s="33">
        <v>13</v>
      </c>
    </row>
    <row r="2209" spans="1:6" x14ac:dyDescent="0.2">
      <c r="A2209" s="32">
        <v>44074</v>
      </c>
      <c r="B2209" s="33">
        <v>44074</v>
      </c>
      <c r="C2209" s="33" t="s">
        <v>773</v>
      </c>
      <c r="D2209" s="34">
        <f>VLOOKUP(Pag_Inicio_Corr_mas_casos[[#This Row],[Corregimiento]],Hoja3!$A$2:$D$676,4,0)</f>
        <v>80826</v>
      </c>
      <c r="E2209" s="33">
        <v>13</v>
      </c>
    </row>
    <row r="2210" spans="1:6" x14ac:dyDescent="0.2">
      <c r="A2210" s="32">
        <v>44074</v>
      </c>
      <c r="B2210" s="33">
        <v>44074</v>
      </c>
      <c r="C2210" s="33" t="s">
        <v>874</v>
      </c>
      <c r="D2210" s="34">
        <f>VLOOKUP(Pag_Inicio_Corr_mas_casos[[#This Row],[Corregimiento]],Hoja3!$A$2:$D$676,4,0)</f>
        <v>20205</v>
      </c>
      <c r="E2210" s="33">
        <v>13</v>
      </c>
    </row>
    <row r="2211" spans="1:6" x14ac:dyDescent="0.2">
      <c r="A2211" s="32">
        <v>44074</v>
      </c>
      <c r="B2211" s="33">
        <v>44074</v>
      </c>
      <c r="C2211" s="33" t="s">
        <v>857</v>
      </c>
      <c r="D2211" s="34">
        <f>VLOOKUP(Pag_Inicio_Corr_mas_casos[[#This Row],[Corregimiento]],Hoja3!$A$2:$D$676,4,0)</f>
        <v>40404</v>
      </c>
      <c r="E2211" s="33">
        <v>12</v>
      </c>
    </row>
    <row r="2212" spans="1:6" x14ac:dyDescent="0.2">
      <c r="A2212" s="32">
        <v>44074</v>
      </c>
      <c r="B2212" s="33">
        <v>44074</v>
      </c>
      <c r="C2212" s="33" t="s">
        <v>875</v>
      </c>
      <c r="D2212" s="34">
        <f>VLOOKUP(Pag_Inicio_Corr_mas_casos[[#This Row],[Corregimiento]],Hoja3!$A$2:$D$676,4,0)</f>
        <v>40502</v>
      </c>
      <c r="E2212" s="33">
        <v>12</v>
      </c>
    </row>
    <row r="2213" spans="1:6" x14ac:dyDescent="0.2">
      <c r="A2213" s="32">
        <v>44074</v>
      </c>
      <c r="B2213" s="33">
        <v>44074</v>
      </c>
      <c r="C2213" s="33" t="s">
        <v>784</v>
      </c>
      <c r="D2213" s="34">
        <f>VLOOKUP(Pag_Inicio_Corr_mas_casos[[#This Row],[Corregimiento]],Hoja3!$A$2:$D$676,4,0)</f>
        <v>30104</v>
      </c>
      <c r="E2213" s="33">
        <v>12</v>
      </c>
    </row>
    <row r="2214" spans="1:6" x14ac:dyDescent="0.2">
      <c r="A2214" s="32">
        <v>44074</v>
      </c>
      <c r="B2214" s="33">
        <v>44074</v>
      </c>
      <c r="C2214" s="33" t="s">
        <v>761</v>
      </c>
      <c r="D2214" s="34">
        <f>VLOOKUP(Pag_Inicio_Corr_mas_casos[[#This Row],[Corregimiento]],Hoja3!$A$2:$D$676,4,0)</f>
        <v>10201</v>
      </c>
      <c r="E2214" s="33">
        <v>12</v>
      </c>
    </row>
    <row r="2215" spans="1:6" x14ac:dyDescent="0.2">
      <c r="A2215" s="32">
        <v>44074</v>
      </c>
      <c r="B2215" s="33">
        <v>44074</v>
      </c>
      <c r="C2215" s="33" t="s">
        <v>792</v>
      </c>
      <c r="D2215" s="34">
        <f>VLOOKUP(Pag_Inicio_Corr_mas_casos[[#This Row],[Corregimiento]],Hoja3!$A$2:$D$676,4,0)</f>
        <v>130706</v>
      </c>
      <c r="E2215" s="33">
        <v>12</v>
      </c>
    </row>
    <row r="2216" spans="1:6" x14ac:dyDescent="0.2">
      <c r="A2216" s="32">
        <v>44074</v>
      </c>
      <c r="B2216" s="33">
        <v>44074</v>
      </c>
      <c r="C2216" s="33" t="s">
        <v>744</v>
      </c>
      <c r="D2216" s="34">
        <f>VLOOKUP(Pag_Inicio_Corr_mas_casos[[#This Row],[Corregimiento]],Hoja3!$A$2:$D$676,4,0)</f>
        <v>81008</v>
      </c>
      <c r="E2216" s="33">
        <v>12</v>
      </c>
    </row>
    <row r="2217" spans="1:6" x14ac:dyDescent="0.2">
      <c r="A2217" s="32">
        <v>44074</v>
      </c>
      <c r="B2217" s="33">
        <v>44074</v>
      </c>
      <c r="C2217" s="33" t="s">
        <v>781</v>
      </c>
      <c r="D2217" s="34">
        <f>VLOOKUP(Pag_Inicio_Corr_mas_casos[[#This Row],[Corregimiento]],Hoja3!$A$2:$D$676,4,0)</f>
        <v>130717</v>
      </c>
      <c r="E2217" s="33">
        <v>12</v>
      </c>
    </row>
    <row r="2218" spans="1:6" x14ac:dyDescent="0.2">
      <c r="A2218" s="32">
        <v>44074</v>
      </c>
      <c r="B2218" s="33">
        <v>44074</v>
      </c>
      <c r="C2218" s="33" t="s">
        <v>783</v>
      </c>
      <c r="D2218" s="34">
        <f>VLOOKUP(Pag_Inicio_Corr_mas_casos[[#This Row],[Corregimiento]],Hoja3!$A$2:$D$676,4,0)</f>
        <v>81009</v>
      </c>
      <c r="E2218" s="33">
        <v>12</v>
      </c>
    </row>
    <row r="2219" spans="1:6" x14ac:dyDescent="0.2">
      <c r="A2219" s="32">
        <v>44074</v>
      </c>
      <c r="B2219" s="33">
        <v>44074</v>
      </c>
      <c r="C2219" s="33" t="s">
        <v>876</v>
      </c>
      <c r="D2219" s="34">
        <f>VLOOKUP(Pag_Inicio_Corr_mas_casos[[#This Row],[Corregimiento]],Hoja3!$A$2:$D$676,4,0)</f>
        <v>20107</v>
      </c>
      <c r="E2219" s="33">
        <v>12</v>
      </c>
    </row>
    <row r="2220" spans="1:6" x14ac:dyDescent="0.2">
      <c r="A2220" s="32">
        <v>44074</v>
      </c>
      <c r="B2220" s="33">
        <v>44074</v>
      </c>
      <c r="C2220" s="33" t="s">
        <v>805</v>
      </c>
      <c r="D2220" s="34">
        <f>VLOOKUP(Pag_Inicio_Corr_mas_casos[[#This Row],[Corregimiento]],Hoja3!$A$2:$D$676,4,0)</f>
        <v>20101</v>
      </c>
      <c r="E2220" s="33">
        <v>11</v>
      </c>
    </row>
    <row r="2221" spans="1:6" x14ac:dyDescent="0.2">
      <c r="A2221" s="32">
        <v>44074</v>
      </c>
      <c r="B2221" s="33">
        <v>44074</v>
      </c>
      <c r="C2221" s="33" t="s">
        <v>820</v>
      </c>
      <c r="D2221" s="34">
        <f>VLOOKUP(Pag_Inicio_Corr_mas_casos[[#This Row],[Corregimiento]],Hoja3!$A$2:$D$676,4,0)</f>
        <v>30103</v>
      </c>
      <c r="E2221" s="33">
        <v>11</v>
      </c>
    </row>
    <row r="2222" spans="1:6" x14ac:dyDescent="0.2">
      <c r="A2222" s="32">
        <v>44074</v>
      </c>
      <c r="B2222" s="33">
        <v>44074</v>
      </c>
      <c r="C2222" s="33" t="s">
        <v>877</v>
      </c>
      <c r="D2222" s="34">
        <f>VLOOKUP(Pag_Inicio_Corr_mas_casos[[#This Row],[Corregimiento]],Hoja3!$A$2:$D$676,4,0)</f>
        <v>120101</v>
      </c>
      <c r="E2222" s="33">
        <v>11</v>
      </c>
    </row>
    <row r="2223" spans="1:6" x14ac:dyDescent="0.2">
      <c r="A2223" s="43">
        <v>44075</v>
      </c>
      <c r="B2223" s="41">
        <v>44075</v>
      </c>
      <c r="C2223" s="41" t="s">
        <v>750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 x14ac:dyDescent="0.2">
      <c r="A2224" s="43">
        <v>44075</v>
      </c>
      <c r="B2224" s="41">
        <v>44075</v>
      </c>
      <c r="C2224" s="41" t="s">
        <v>834</v>
      </c>
      <c r="D2224" s="42">
        <f>VLOOKUP(Pag_Inicio_Corr_mas_casos[[#This Row],[Corregimiento]],Hoja3!$A$2:$D$676,4,0)</f>
        <v>10207</v>
      </c>
      <c r="E2224" s="41">
        <v>32</v>
      </c>
    </row>
    <row r="2225" spans="1:6" x14ac:dyDescent="0.2">
      <c r="A2225" s="43">
        <v>44075</v>
      </c>
      <c r="B2225" s="41">
        <v>44075</v>
      </c>
      <c r="C2225" s="41" t="s">
        <v>763</v>
      </c>
      <c r="D2225" s="42">
        <f>VLOOKUP(Pag_Inicio_Corr_mas_casos[[#This Row],[Corregimiento]],Hoja3!$A$2:$D$676,4,0)</f>
        <v>80813</v>
      </c>
      <c r="E2225" s="41">
        <v>30</v>
      </c>
    </row>
    <row r="2226" spans="1:6" x14ac:dyDescent="0.2">
      <c r="A2226" s="43">
        <v>44075</v>
      </c>
      <c r="B2226" s="41">
        <v>44075</v>
      </c>
      <c r="C2226" s="41" t="s">
        <v>737</v>
      </c>
      <c r="D2226" s="42">
        <f>VLOOKUP(Pag_Inicio_Corr_mas_casos[[#This Row],[Corregimiento]],Hoja3!$A$2:$D$676,4,0)</f>
        <v>130101</v>
      </c>
      <c r="E2226" s="41">
        <v>28</v>
      </c>
    </row>
    <row r="2227" spans="1:6" x14ac:dyDescent="0.2">
      <c r="A2227" s="43">
        <v>44075</v>
      </c>
      <c r="B2227" s="41">
        <v>44075</v>
      </c>
      <c r="C2227" s="41" t="s">
        <v>755</v>
      </c>
      <c r="D2227" s="42">
        <f>VLOOKUP(Pag_Inicio_Corr_mas_casos[[#This Row],[Corregimiento]],Hoja3!$A$2:$D$676,4,0)</f>
        <v>40601</v>
      </c>
      <c r="E2227" s="41">
        <v>27</v>
      </c>
    </row>
    <row r="2228" spans="1:6" x14ac:dyDescent="0.2">
      <c r="A2228" s="43">
        <v>44075</v>
      </c>
      <c r="B2228" s="41">
        <v>44075</v>
      </c>
      <c r="C2228" s="41" t="s">
        <v>767</v>
      </c>
      <c r="D2228" s="42">
        <f>VLOOKUP(Pag_Inicio_Corr_mas_casos[[#This Row],[Corregimiento]],Hoja3!$A$2:$D$676,4,0)</f>
        <v>80820</v>
      </c>
      <c r="E2228" s="41">
        <v>25</v>
      </c>
    </row>
    <row r="2229" spans="1:6" x14ac:dyDescent="0.2">
      <c r="A2229" s="43">
        <v>44075</v>
      </c>
      <c r="B2229" s="41">
        <v>44075</v>
      </c>
      <c r="C2229" s="41" t="s">
        <v>765</v>
      </c>
      <c r="D2229" s="42">
        <f>VLOOKUP(Pag_Inicio_Corr_mas_casos[[#This Row],[Corregimiento]],Hoja3!$A$2:$D$676,4,0)</f>
        <v>80501</v>
      </c>
      <c r="E2229" s="41">
        <v>23</v>
      </c>
    </row>
    <row r="2230" spans="1:6" x14ac:dyDescent="0.2">
      <c r="A2230" s="43">
        <v>44075</v>
      </c>
      <c r="B2230" s="41">
        <v>44075</v>
      </c>
      <c r="C2230" s="41" t="s">
        <v>738</v>
      </c>
      <c r="D2230" s="42">
        <f>VLOOKUP(Pag_Inicio_Corr_mas_casos[[#This Row],[Corregimiento]],Hoja3!$A$2:$D$676,4,0)</f>
        <v>81002</v>
      </c>
      <c r="E2230" s="41">
        <v>22</v>
      </c>
    </row>
    <row r="2231" spans="1:6" x14ac:dyDescent="0.2">
      <c r="A2231" s="43">
        <v>44075</v>
      </c>
      <c r="B2231" s="41">
        <v>44075</v>
      </c>
      <c r="C2231" s="41" t="s">
        <v>753</v>
      </c>
      <c r="D2231" s="42">
        <f>VLOOKUP(Pag_Inicio_Corr_mas_casos[[#This Row],[Corregimiento]],Hoja3!$A$2:$D$676,4,0)</f>
        <v>80812</v>
      </c>
      <c r="E2231" s="41">
        <v>21</v>
      </c>
    </row>
    <row r="2232" spans="1:6" x14ac:dyDescent="0.2">
      <c r="A2232" s="43">
        <v>44075</v>
      </c>
      <c r="B2232" s="41">
        <v>44075</v>
      </c>
      <c r="C2232" s="41" t="s">
        <v>784</v>
      </c>
      <c r="D2232" s="42">
        <f>VLOOKUP(Pag_Inicio_Corr_mas_casos[[#This Row],[Corregimiento]],Hoja3!$A$2:$D$676,4,0)</f>
        <v>30104</v>
      </c>
      <c r="E2232" s="41">
        <v>17</v>
      </c>
    </row>
    <row r="2233" spans="1:6" x14ac:dyDescent="0.2">
      <c r="A2233" s="43">
        <v>44075</v>
      </c>
      <c r="B2233" s="41">
        <v>44075</v>
      </c>
      <c r="C2233" s="41" t="s">
        <v>746</v>
      </c>
      <c r="D2233" s="42">
        <f>VLOOKUP(Pag_Inicio_Corr_mas_casos[[#This Row],[Corregimiento]],Hoja3!$A$2:$D$676,4,0)</f>
        <v>80817</v>
      </c>
      <c r="E2233" s="41">
        <v>15</v>
      </c>
    </row>
    <row r="2234" spans="1:6" x14ac:dyDescent="0.2">
      <c r="A2234" s="43">
        <v>44075</v>
      </c>
      <c r="B2234" s="41">
        <v>44075</v>
      </c>
      <c r="C2234" s="41" t="s">
        <v>872</v>
      </c>
      <c r="D2234" s="42">
        <f>VLOOKUP(Pag_Inicio_Corr_mas_casos[[#This Row],[Corregimiento]],Hoja3!$A$2:$D$676,4,0)</f>
        <v>90402</v>
      </c>
      <c r="E2234" s="41">
        <v>13</v>
      </c>
    </row>
    <row r="2235" spans="1:6" x14ac:dyDescent="0.2">
      <c r="A2235" s="43">
        <v>44075</v>
      </c>
      <c r="B2235" s="41">
        <v>44075</v>
      </c>
      <c r="C2235" s="41" t="s">
        <v>741</v>
      </c>
      <c r="D2235" s="42">
        <f>VLOOKUP(Pag_Inicio_Corr_mas_casos[[#This Row],[Corregimiento]],Hoja3!$A$2:$D$676,4,0)</f>
        <v>130102</v>
      </c>
      <c r="E2235" s="41">
        <v>13</v>
      </c>
    </row>
    <row r="2236" spans="1:6" x14ac:dyDescent="0.2">
      <c r="A2236" s="43">
        <v>44075</v>
      </c>
      <c r="B2236" s="41">
        <v>44075</v>
      </c>
      <c r="C2236" s="41" t="s">
        <v>749</v>
      </c>
      <c r="D2236" s="42">
        <f>VLOOKUP(Pag_Inicio_Corr_mas_casos[[#This Row],[Corregimiento]],Hoja3!$A$2:$D$676,4,0)</f>
        <v>81001</v>
      </c>
      <c r="E2236" s="41">
        <v>12</v>
      </c>
    </row>
    <row r="2237" spans="1:6" x14ac:dyDescent="0.2">
      <c r="A2237" s="43">
        <v>44075</v>
      </c>
      <c r="B2237" s="41">
        <v>44075</v>
      </c>
      <c r="C2237" s="41" t="s">
        <v>783</v>
      </c>
      <c r="D2237" s="42">
        <f>VLOOKUP(Pag_Inicio_Corr_mas_casos[[#This Row],[Corregimiento]],Hoja3!$A$2:$D$676,4,0)</f>
        <v>81009</v>
      </c>
      <c r="E2237" s="41">
        <v>12</v>
      </c>
    </row>
    <row r="2238" spans="1:6" x14ac:dyDescent="0.2">
      <c r="A2238" s="43">
        <v>44075</v>
      </c>
      <c r="B2238" s="41">
        <v>44075</v>
      </c>
      <c r="C2238" s="41" t="s">
        <v>799</v>
      </c>
      <c r="D2238" s="42">
        <f>VLOOKUP(Pag_Inicio_Corr_mas_casos[[#This Row],[Corregimiento]],Hoja3!$A$2:$D$676,4,0)</f>
        <v>81005</v>
      </c>
      <c r="E2238" s="41">
        <v>12</v>
      </c>
    </row>
    <row r="2239" spans="1:6" x14ac:dyDescent="0.2">
      <c r="A2239" s="43">
        <v>44075</v>
      </c>
      <c r="B2239" s="41">
        <v>44075</v>
      </c>
      <c r="C2239" s="41" t="s">
        <v>768</v>
      </c>
      <c r="D2239" s="42">
        <f>VLOOKUP(Pag_Inicio_Corr_mas_casos[[#This Row],[Corregimiento]],Hoja3!$A$2:$D$676,4,0)</f>
        <v>80815</v>
      </c>
      <c r="E2239" s="41">
        <v>11</v>
      </c>
    </row>
    <row r="2240" spans="1:6" x14ac:dyDescent="0.2">
      <c r="A2240" s="56">
        <v>44076</v>
      </c>
      <c r="B2240" s="57">
        <v>44076</v>
      </c>
      <c r="C2240" s="57" t="s">
        <v>739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 x14ac:dyDescent="0.2">
      <c r="A2241" s="56">
        <v>44076</v>
      </c>
      <c r="B2241" s="57">
        <v>44076</v>
      </c>
      <c r="C2241" s="57" t="s">
        <v>737</v>
      </c>
      <c r="D2241" s="58">
        <f>VLOOKUP(Pag_Inicio_Corr_mas_casos[[#This Row],[Corregimiento]],Hoja3!$A$2:$D$676,4,0)</f>
        <v>130101</v>
      </c>
      <c r="E2241" s="57">
        <v>22</v>
      </c>
    </row>
    <row r="2242" spans="1:7" x14ac:dyDescent="0.2">
      <c r="A2242" s="56">
        <v>44076</v>
      </c>
      <c r="B2242" s="57">
        <v>44076</v>
      </c>
      <c r="C2242" s="57" t="s">
        <v>750</v>
      </c>
      <c r="D2242" s="58">
        <f>VLOOKUP(Pag_Inicio_Corr_mas_casos[[#This Row],[Corregimiento]],Hoja3!$A$2:$D$676,4,0)</f>
        <v>80819</v>
      </c>
      <c r="E2242" s="57">
        <v>18</v>
      </c>
    </row>
    <row r="2243" spans="1:7" x14ac:dyDescent="0.2">
      <c r="A2243" s="56">
        <v>44076</v>
      </c>
      <c r="B2243" s="57">
        <v>44076</v>
      </c>
      <c r="C2243" s="57" t="s">
        <v>768</v>
      </c>
      <c r="D2243" s="58">
        <f>VLOOKUP(Pag_Inicio_Corr_mas_casos[[#This Row],[Corregimiento]],Hoja3!$A$2:$D$676,4,0)</f>
        <v>80815</v>
      </c>
      <c r="E2243" s="57">
        <v>16</v>
      </c>
    </row>
    <row r="2244" spans="1:7" x14ac:dyDescent="0.2">
      <c r="A2244" s="56">
        <v>44076</v>
      </c>
      <c r="B2244" s="57">
        <v>44076</v>
      </c>
      <c r="C2244" s="57" t="s">
        <v>763</v>
      </c>
      <c r="D2244" s="58">
        <f>VLOOKUP(Pag_Inicio_Corr_mas_casos[[#This Row],[Corregimiento]],Hoja3!$A$2:$D$676,4,0)</f>
        <v>80813</v>
      </c>
      <c r="E2244" s="57">
        <v>16</v>
      </c>
    </row>
    <row r="2245" spans="1:7" x14ac:dyDescent="0.2">
      <c r="A2245" s="56">
        <v>44076</v>
      </c>
      <c r="B2245" s="57">
        <v>44076</v>
      </c>
      <c r="C2245" s="57" t="s">
        <v>748</v>
      </c>
      <c r="D2245" s="58">
        <f>VLOOKUP(Pag_Inicio_Corr_mas_casos[[#This Row],[Corregimiento]],Hoja3!$A$2:$D$676,4,0)</f>
        <v>80823</v>
      </c>
      <c r="E2245" s="57">
        <v>12</v>
      </c>
    </row>
    <row r="2246" spans="1:7" x14ac:dyDescent="0.2">
      <c r="A2246" s="56">
        <v>44076</v>
      </c>
      <c r="B2246" s="57">
        <v>44076</v>
      </c>
      <c r="C2246" s="57" t="s">
        <v>767</v>
      </c>
      <c r="D2246" s="58">
        <f>VLOOKUP(Pag_Inicio_Corr_mas_casos[[#This Row],[Corregimiento]],Hoja3!$A$2:$D$676,4,0)</f>
        <v>80820</v>
      </c>
      <c r="E2246" s="57">
        <v>12</v>
      </c>
    </row>
    <row r="2247" spans="1:7" x14ac:dyDescent="0.2">
      <c r="A2247" s="56">
        <v>44076</v>
      </c>
      <c r="B2247" s="57">
        <v>44076</v>
      </c>
      <c r="C2247" s="57" t="s">
        <v>756</v>
      </c>
      <c r="D2247" s="58">
        <f>VLOOKUP(Pag_Inicio_Corr_mas_casos[[#This Row],[Corregimiento]],Hoja3!$A$2:$D$676,4,0)</f>
        <v>80806</v>
      </c>
      <c r="E2247" s="57">
        <v>10</v>
      </c>
    </row>
    <row r="2248" spans="1:7" x14ac:dyDescent="0.2">
      <c r="A2248" s="38">
        <v>44077</v>
      </c>
      <c r="B2248" s="39">
        <v>44077</v>
      </c>
      <c r="C2248" s="39" t="s">
        <v>742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 x14ac:dyDescent="0.2">
      <c r="A2249" s="38">
        <v>44077</v>
      </c>
      <c r="B2249" s="39">
        <v>44077</v>
      </c>
      <c r="C2249" s="39" t="s">
        <v>739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 x14ac:dyDescent="0.2">
      <c r="A2250" s="38">
        <v>44077</v>
      </c>
      <c r="B2250" s="39">
        <v>44077</v>
      </c>
      <c r="C2250" s="39" t="s">
        <v>789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 x14ac:dyDescent="0.2">
      <c r="A2251" s="38">
        <v>44077</v>
      </c>
      <c r="B2251" s="39">
        <v>44077</v>
      </c>
      <c r="C2251" s="39" t="s">
        <v>746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 x14ac:dyDescent="0.2">
      <c r="A2252" s="38">
        <v>44077</v>
      </c>
      <c r="B2252" s="39">
        <v>44077</v>
      </c>
      <c r="C2252" s="39" t="s">
        <v>737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 x14ac:dyDescent="0.2">
      <c r="A2253" s="38">
        <v>44077</v>
      </c>
      <c r="B2253" s="39">
        <v>44077</v>
      </c>
      <c r="C2253" s="39" t="s">
        <v>743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 x14ac:dyDescent="0.2">
      <c r="A2254" s="38">
        <v>44077</v>
      </c>
      <c r="B2254" s="39">
        <v>44077</v>
      </c>
      <c r="C2254" s="39" t="s">
        <v>747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 x14ac:dyDescent="0.2">
      <c r="A2255" s="38">
        <v>44077</v>
      </c>
      <c r="B2255" s="39">
        <v>44077</v>
      </c>
      <c r="C2255" s="39" t="s">
        <v>874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 x14ac:dyDescent="0.2">
      <c r="A2256" s="38">
        <v>44077</v>
      </c>
      <c r="B2256" s="39">
        <v>44077</v>
      </c>
      <c r="C2256" s="39" t="s">
        <v>757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 x14ac:dyDescent="0.2">
      <c r="A2257" s="38">
        <v>44077</v>
      </c>
      <c r="B2257" s="39">
        <v>44077</v>
      </c>
      <c r="C2257" s="39" t="s">
        <v>738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 x14ac:dyDescent="0.2">
      <c r="A2258" s="38">
        <v>44077</v>
      </c>
      <c r="B2258" s="39">
        <v>44077</v>
      </c>
      <c r="C2258" s="39" t="s">
        <v>754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 x14ac:dyDescent="0.2">
      <c r="A2259" s="38">
        <v>44077</v>
      </c>
      <c r="B2259" s="39">
        <v>44077</v>
      </c>
      <c r="C2259" s="39" t="s">
        <v>758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 x14ac:dyDescent="0.2">
      <c r="A2260" s="38">
        <v>44077</v>
      </c>
      <c r="B2260" s="39">
        <v>44077</v>
      </c>
      <c r="C2260" s="39" t="s">
        <v>768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 x14ac:dyDescent="0.2">
      <c r="A2261" s="38">
        <v>44077</v>
      </c>
      <c r="B2261" s="39">
        <v>44077</v>
      </c>
      <c r="C2261" s="39" t="s">
        <v>745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 x14ac:dyDescent="0.2">
      <c r="A2262" s="38">
        <v>44077</v>
      </c>
      <c r="B2262" s="39">
        <v>44077</v>
      </c>
      <c r="C2262" s="39" t="s">
        <v>778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 x14ac:dyDescent="0.2">
      <c r="A2263" s="38">
        <v>44077</v>
      </c>
      <c r="B2263" s="39">
        <v>44077</v>
      </c>
      <c r="C2263" s="39" t="s">
        <v>748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 x14ac:dyDescent="0.2">
      <c r="A2264" s="38">
        <v>44077</v>
      </c>
      <c r="B2264" s="39">
        <v>44077</v>
      </c>
      <c r="C2264" s="39" t="s">
        <v>765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 x14ac:dyDescent="0.2">
      <c r="A2265" s="38">
        <v>44077</v>
      </c>
      <c r="B2265" s="39">
        <v>44077</v>
      </c>
      <c r="C2265" s="39" t="s">
        <v>840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 x14ac:dyDescent="0.2">
      <c r="A2266" s="38">
        <v>44077</v>
      </c>
      <c r="B2266" s="39">
        <v>44077</v>
      </c>
      <c r="C2266" s="39" t="s">
        <v>755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 x14ac:dyDescent="0.2">
      <c r="A2267" s="38">
        <v>44077</v>
      </c>
      <c r="B2267" s="39">
        <v>44077</v>
      </c>
      <c r="C2267" s="39" t="s">
        <v>729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 x14ac:dyDescent="0.2">
      <c r="A2268" s="38">
        <v>44077</v>
      </c>
      <c r="B2268" s="39">
        <v>44077</v>
      </c>
      <c r="C2268" s="39" t="s">
        <v>753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 x14ac:dyDescent="0.2">
      <c r="A2269" s="38">
        <v>44077</v>
      </c>
      <c r="B2269" s="39">
        <v>44077</v>
      </c>
      <c r="C2269" s="39" t="s">
        <v>750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 x14ac:dyDescent="0.2">
      <c r="A2270" s="38">
        <v>44077</v>
      </c>
      <c r="B2270" s="39">
        <v>44077</v>
      </c>
      <c r="C2270" s="39" t="s">
        <v>834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 x14ac:dyDescent="0.2">
      <c r="A2271" s="38">
        <v>44077</v>
      </c>
      <c r="B2271" s="39">
        <v>44077</v>
      </c>
      <c r="C2271" s="39" t="s">
        <v>741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 x14ac:dyDescent="0.2">
      <c r="A2272" s="38">
        <v>44077</v>
      </c>
      <c r="B2272" s="39">
        <v>44077</v>
      </c>
      <c r="C2272" s="39" t="s">
        <v>749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 x14ac:dyDescent="0.2">
      <c r="A2273" s="38">
        <v>44077</v>
      </c>
      <c r="B2273" s="39">
        <v>44077</v>
      </c>
      <c r="C2273" s="39" t="s">
        <v>751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 x14ac:dyDescent="0.2">
      <c r="A2274" s="38">
        <v>44077</v>
      </c>
      <c r="B2274" s="39">
        <v>44077</v>
      </c>
      <c r="C2274" s="39" t="s">
        <v>783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 x14ac:dyDescent="0.2">
      <c r="A2275" s="38">
        <v>44077</v>
      </c>
      <c r="B2275" s="39">
        <v>44077</v>
      </c>
      <c r="C2275" s="39" t="s">
        <v>812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 x14ac:dyDescent="0.2">
      <c r="A2276" s="38">
        <v>44077</v>
      </c>
      <c r="B2276" s="39">
        <v>44077</v>
      </c>
      <c r="C2276" s="39" t="s">
        <v>793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 x14ac:dyDescent="0.2">
      <c r="A2277" s="38">
        <v>44077</v>
      </c>
      <c r="B2277" s="39">
        <v>44077</v>
      </c>
      <c r="C2277" s="39" t="s">
        <v>782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 x14ac:dyDescent="0.2">
      <c r="A2278" s="35">
        <v>44078</v>
      </c>
      <c r="B2278" s="36">
        <v>44078</v>
      </c>
      <c r="C2278" s="36" t="s">
        <v>789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 x14ac:dyDescent="0.2">
      <c r="A2279" s="35">
        <v>44078</v>
      </c>
      <c r="B2279" s="36">
        <v>44078</v>
      </c>
      <c r="C2279" s="36" t="s">
        <v>739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 x14ac:dyDescent="0.2">
      <c r="A2280" s="35">
        <v>44078</v>
      </c>
      <c r="B2280" s="36">
        <v>44078</v>
      </c>
      <c r="C2280" s="36" t="s">
        <v>742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 x14ac:dyDescent="0.2">
      <c r="A2281" s="35">
        <v>44078</v>
      </c>
      <c r="B2281" s="36">
        <v>44078</v>
      </c>
      <c r="C2281" s="36" t="s">
        <v>743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 x14ac:dyDescent="0.2">
      <c r="A2282" s="35">
        <v>44078</v>
      </c>
      <c r="B2282" s="36">
        <v>44078</v>
      </c>
      <c r="C2282" s="36" t="s">
        <v>750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 x14ac:dyDescent="0.2">
      <c r="A2283" s="35">
        <v>44078</v>
      </c>
      <c r="B2283" s="36">
        <v>44078</v>
      </c>
      <c r="C2283" s="36" t="s">
        <v>834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 x14ac:dyDescent="0.2">
      <c r="A2284" s="35">
        <v>44078</v>
      </c>
      <c r="B2284" s="36">
        <v>44078</v>
      </c>
      <c r="C2284" s="36" t="s">
        <v>738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 x14ac:dyDescent="0.2">
      <c r="A2285" s="35">
        <v>44078</v>
      </c>
      <c r="B2285" s="36">
        <v>44078</v>
      </c>
      <c r="C2285" s="36" t="s">
        <v>757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 x14ac:dyDescent="0.2">
      <c r="A2286" s="35">
        <v>44078</v>
      </c>
      <c r="B2286" s="36">
        <v>44078</v>
      </c>
      <c r="C2286" s="36" t="s">
        <v>753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 x14ac:dyDescent="0.2">
      <c r="A2287" s="35">
        <v>44078</v>
      </c>
      <c r="B2287" s="36">
        <v>44078</v>
      </c>
      <c r="C2287" s="36" t="s">
        <v>746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 x14ac:dyDescent="0.2">
      <c r="A2288" s="35">
        <v>44078</v>
      </c>
      <c r="B2288" s="36">
        <v>44078</v>
      </c>
      <c r="C2288" s="36" t="s">
        <v>737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 x14ac:dyDescent="0.2">
      <c r="A2289" s="35">
        <v>44078</v>
      </c>
      <c r="B2289" s="36">
        <v>44078</v>
      </c>
      <c r="C2289" s="36" t="s">
        <v>741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 x14ac:dyDescent="0.2">
      <c r="A2290" s="35">
        <v>44078</v>
      </c>
      <c r="B2290" s="36">
        <v>44078</v>
      </c>
      <c r="C2290" s="36" t="s">
        <v>748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 x14ac:dyDescent="0.2">
      <c r="A2291" s="35">
        <v>44078</v>
      </c>
      <c r="B2291" s="36">
        <v>44078</v>
      </c>
      <c r="C2291" s="36" t="s">
        <v>745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 x14ac:dyDescent="0.2">
      <c r="A2292" s="35">
        <v>44078</v>
      </c>
      <c r="B2292" s="36">
        <v>44078</v>
      </c>
      <c r="C2292" s="36" t="s">
        <v>754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 x14ac:dyDescent="0.2">
      <c r="A2293" s="35">
        <v>44078</v>
      </c>
      <c r="B2293" s="36">
        <v>44078</v>
      </c>
      <c r="C2293" s="36" t="s">
        <v>751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 x14ac:dyDescent="0.2">
      <c r="A2294" s="35">
        <v>44078</v>
      </c>
      <c r="B2294" s="36">
        <v>44078</v>
      </c>
      <c r="C2294" s="36" t="s">
        <v>755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 x14ac:dyDescent="0.2">
      <c r="A2295" s="35">
        <v>44078</v>
      </c>
      <c r="B2295" s="36">
        <v>44078</v>
      </c>
      <c r="C2295" s="36" t="s">
        <v>747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 x14ac:dyDescent="0.2">
      <c r="A2296" s="35">
        <v>44078</v>
      </c>
      <c r="B2296" s="36">
        <v>44078</v>
      </c>
      <c r="C2296" s="36" t="s">
        <v>768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 x14ac:dyDescent="0.2">
      <c r="A2297" s="35">
        <v>44078</v>
      </c>
      <c r="B2297" s="36">
        <v>44078</v>
      </c>
      <c r="C2297" s="36" t="s">
        <v>840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 x14ac:dyDescent="0.2">
      <c r="A2298" s="35">
        <v>44078</v>
      </c>
      <c r="B2298" s="36">
        <v>44078</v>
      </c>
      <c r="C2298" s="36" t="s">
        <v>778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 x14ac:dyDescent="0.2">
      <c r="A2299" s="35">
        <v>44078</v>
      </c>
      <c r="B2299" s="36">
        <v>44078</v>
      </c>
      <c r="C2299" s="36" t="s">
        <v>776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 x14ac:dyDescent="0.2">
      <c r="A2300" s="35">
        <v>44078</v>
      </c>
      <c r="B2300" s="36">
        <v>44078</v>
      </c>
      <c r="C2300" s="36" t="s">
        <v>765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 x14ac:dyDescent="0.2">
      <c r="A2301" s="35">
        <v>44078</v>
      </c>
      <c r="B2301" s="36">
        <v>44078</v>
      </c>
      <c r="C2301" s="36" t="s">
        <v>758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 x14ac:dyDescent="0.2">
      <c r="A2302" s="35">
        <v>44078</v>
      </c>
      <c r="B2302" s="36">
        <v>44078</v>
      </c>
      <c r="C2302" s="36" t="s">
        <v>783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 x14ac:dyDescent="0.2">
      <c r="A2303" s="59">
        <v>44079</v>
      </c>
      <c r="B2303" s="60">
        <v>44079</v>
      </c>
      <c r="C2303" s="60" t="s">
        <v>748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 x14ac:dyDescent="0.2">
      <c r="A2304" s="59">
        <v>44079</v>
      </c>
      <c r="B2304" s="60">
        <v>44079</v>
      </c>
      <c r="C2304" s="60" t="s">
        <v>755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 x14ac:dyDescent="0.2">
      <c r="A2305" s="59">
        <v>44079</v>
      </c>
      <c r="B2305" s="60">
        <v>44079</v>
      </c>
      <c r="C2305" s="60" t="s">
        <v>840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 x14ac:dyDescent="0.2">
      <c r="A2306" s="59">
        <v>44079</v>
      </c>
      <c r="B2306" s="60">
        <v>44079</v>
      </c>
      <c r="C2306" s="60" t="s">
        <v>878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 x14ac:dyDescent="0.2">
      <c r="A2307" s="59">
        <v>44079</v>
      </c>
      <c r="B2307" s="60">
        <v>44079</v>
      </c>
      <c r="C2307" s="60" t="s">
        <v>877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 x14ac:dyDescent="0.2">
      <c r="A2308" s="59">
        <v>44079</v>
      </c>
      <c r="B2308" s="60">
        <v>44079</v>
      </c>
      <c r="C2308" s="60" t="s">
        <v>739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 x14ac:dyDescent="0.2">
      <c r="A2309" s="59">
        <v>44079</v>
      </c>
      <c r="B2309" s="60">
        <v>44079</v>
      </c>
      <c r="C2309" s="60" t="s">
        <v>789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 x14ac:dyDescent="0.2">
      <c r="A2310" s="59">
        <v>44079</v>
      </c>
      <c r="B2310" s="60">
        <v>44079</v>
      </c>
      <c r="C2310" s="60" t="s">
        <v>737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 x14ac:dyDescent="0.2">
      <c r="A2311" s="59">
        <v>44079</v>
      </c>
      <c r="B2311" s="60">
        <v>44079</v>
      </c>
      <c r="C2311" s="60" t="s">
        <v>742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 x14ac:dyDescent="0.2">
      <c r="A2312" s="59">
        <v>44079</v>
      </c>
      <c r="B2312" s="60">
        <v>44079</v>
      </c>
      <c r="C2312" s="60" t="s">
        <v>746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 x14ac:dyDescent="0.2">
      <c r="A2313" s="59">
        <v>44079</v>
      </c>
      <c r="B2313" s="60">
        <v>44079</v>
      </c>
      <c r="C2313" s="60" t="s">
        <v>741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 x14ac:dyDescent="0.2">
      <c r="A2314" s="59">
        <v>44079</v>
      </c>
      <c r="B2314" s="60">
        <v>44079</v>
      </c>
      <c r="C2314" s="60" t="s">
        <v>807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 x14ac:dyDescent="0.2">
      <c r="A2315" s="59">
        <v>44079</v>
      </c>
      <c r="B2315" s="60">
        <v>44079</v>
      </c>
      <c r="C2315" s="60" t="s">
        <v>778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 x14ac:dyDescent="0.2">
      <c r="A2316" s="59">
        <v>44079</v>
      </c>
      <c r="B2316" s="60">
        <v>44079</v>
      </c>
      <c r="C2316" s="60" t="s">
        <v>757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 x14ac:dyDescent="0.2">
      <c r="A2317" s="59">
        <v>44079</v>
      </c>
      <c r="B2317" s="60">
        <v>44079</v>
      </c>
      <c r="C2317" s="60" t="s">
        <v>812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 x14ac:dyDescent="0.2">
      <c r="A2318" s="59">
        <v>44079</v>
      </c>
      <c r="B2318" s="60">
        <v>44079</v>
      </c>
      <c r="C2318" s="60" t="s">
        <v>782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 x14ac:dyDescent="0.2">
      <c r="A2319" s="59">
        <v>44079</v>
      </c>
      <c r="B2319" s="60">
        <v>44079</v>
      </c>
      <c r="C2319" s="60" t="s">
        <v>763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 x14ac:dyDescent="0.2">
      <c r="A2320" s="59">
        <v>44079</v>
      </c>
      <c r="B2320" s="60">
        <v>44079</v>
      </c>
      <c r="C2320" s="60" t="s">
        <v>879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 x14ac:dyDescent="0.2">
      <c r="A2321" s="59">
        <v>44079</v>
      </c>
      <c r="B2321" s="60">
        <v>44079</v>
      </c>
      <c r="C2321" s="60" t="s">
        <v>768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 x14ac:dyDescent="0.2">
      <c r="A2322" s="59">
        <v>44079</v>
      </c>
      <c r="B2322" s="60">
        <v>44079</v>
      </c>
      <c r="C2322" s="60" t="s">
        <v>754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 x14ac:dyDescent="0.2">
      <c r="A2323" s="59">
        <v>44079</v>
      </c>
      <c r="B2323" s="60">
        <v>44079</v>
      </c>
      <c r="C2323" s="60" t="s">
        <v>750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 x14ac:dyDescent="0.2">
      <c r="A2324" s="59">
        <v>44079</v>
      </c>
      <c r="B2324" s="60">
        <v>44079</v>
      </c>
      <c r="C2324" s="60" t="s">
        <v>743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 x14ac:dyDescent="0.2">
      <c r="A2325" s="56">
        <v>44080</v>
      </c>
      <c r="B2325" s="57">
        <v>44080</v>
      </c>
      <c r="C2325" s="57" t="s">
        <v>877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 x14ac:dyDescent="0.2">
      <c r="A2326" s="56">
        <v>44080</v>
      </c>
      <c r="B2326" s="57">
        <v>44080</v>
      </c>
      <c r="C2326" s="57" t="s">
        <v>755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 x14ac:dyDescent="0.2">
      <c r="A2327" s="56">
        <v>44080</v>
      </c>
      <c r="B2327" s="57">
        <v>44080</v>
      </c>
      <c r="C2327" s="57" t="s">
        <v>743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 x14ac:dyDescent="0.2">
      <c r="A2328" s="56">
        <v>44080</v>
      </c>
      <c r="B2328" s="57">
        <v>44080</v>
      </c>
      <c r="C2328" s="57" t="s">
        <v>750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 x14ac:dyDescent="0.2">
      <c r="A2329" s="56">
        <v>44080</v>
      </c>
      <c r="B2329" s="57">
        <v>44080</v>
      </c>
      <c r="C2329" s="57" t="s">
        <v>768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 x14ac:dyDescent="0.2">
      <c r="A2330" s="56">
        <v>44080</v>
      </c>
      <c r="B2330" s="57">
        <v>44080</v>
      </c>
      <c r="C2330" s="57" t="s">
        <v>845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 x14ac:dyDescent="0.2">
      <c r="A2331" s="56">
        <v>44080</v>
      </c>
      <c r="B2331" s="57">
        <v>44080</v>
      </c>
      <c r="C2331" s="57" t="s">
        <v>739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 x14ac:dyDescent="0.2">
      <c r="A2332" s="56">
        <v>44080</v>
      </c>
      <c r="B2332" s="57">
        <v>44080</v>
      </c>
      <c r="C2332" s="57" t="s">
        <v>751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 x14ac:dyDescent="0.2">
      <c r="A2333" s="56">
        <v>44080</v>
      </c>
      <c r="B2333" s="57">
        <v>44080</v>
      </c>
      <c r="C2333" s="57" t="s">
        <v>789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 x14ac:dyDescent="0.2">
      <c r="A2334" s="56">
        <v>44080</v>
      </c>
      <c r="B2334" s="57">
        <v>44080</v>
      </c>
      <c r="C2334" s="57" t="s">
        <v>808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 x14ac:dyDescent="0.2">
      <c r="A2335" s="56">
        <v>44080</v>
      </c>
      <c r="B2335" s="57">
        <v>44080</v>
      </c>
      <c r="C2335" s="57" t="s">
        <v>868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 x14ac:dyDescent="0.2">
      <c r="A2336" s="56">
        <v>44080</v>
      </c>
      <c r="B2336" s="57">
        <v>44080</v>
      </c>
      <c r="C2336" s="57" t="s">
        <v>880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 x14ac:dyDescent="0.2">
      <c r="A2337" s="56">
        <v>44080</v>
      </c>
      <c r="B2337" s="57">
        <v>44080</v>
      </c>
      <c r="C2337" s="57" t="s">
        <v>870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 x14ac:dyDescent="0.2">
      <c r="A2338" s="56">
        <v>44080</v>
      </c>
      <c r="B2338" s="57">
        <v>44080</v>
      </c>
      <c r="C2338" s="57" t="s">
        <v>881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 x14ac:dyDescent="0.2">
      <c r="A2339" s="56">
        <v>44080</v>
      </c>
      <c r="B2339" s="57">
        <v>44080</v>
      </c>
      <c r="C2339" s="57" t="s">
        <v>729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 x14ac:dyDescent="0.2">
      <c r="A2340" s="56">
        <v>44080</v>
      </c>
      <c r="B2340" s="57">
        <v>44080</v>
      </c>
      <c r="C2340" s="57" t="s">
        <v>742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 x14ac:dyDescent="0.2">
      <c r="A2341" s="56">
        <v>44080</v>
      </c>
      <c r="B2341" s="57">
        <v>44080</v>
      </c>
      <c r="C2341" s="57" t="s">
        <v>746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 x14ac:dyDescent="0.2">
      <c r="A2342" s="56">
        <v>44080</v>
      </c>
      <c r="B2342" s="57">
        <v>44080</v>
      </c>
      <c r="C2342" s="57" t="s">
        <v>748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 x14ac:dyDescent="0.2">
      <c r="A2343" s="56">
        <v>44080</v>
      </c>
      <c r="B2343" s="57">
        <v>44080</v>
      </c>
      <c r="C2343" s="57" t="s">
        <v>763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 x14ac:dyDescent="0.2">
      <c r="A2344" s="47">
        <v>44081</v>
      </c>
      <c r="B2344" s="48">
        <v>44081</v>
      </c>
      <c r="C2344" s="48" t="s">
        <v>840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 x14ac:dyDescent="0.2">
      <c r="A2345" s="47">
        <v>44081</v>
      </c>
      <c r="B2345" s="48">
        <v>44081</v>
      </c>
      <c r="C2345" s="48" t="s">
        <v>761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 x14ac:dyDescent="0.2">
      <c r="A2346" s="47">
        <v>44081</v>
      </c>
      <c r="B2346" s="48">
        <v>44081</v>
      </c>
      <c r="C2346" s="48" t="s">
        <v>882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 x14ac:dyDescent="0.2">
      <c r="A2347" s="47">
        <v>44081</v>
      </c>
      <c r="B2347" s="48">
        <v>44081</v>
      </c>
      <c r="C2347" s="48" t="s">
        <v>883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 x14ac:dyDescent="0.2">
      <c r="A2348" s="47">
        <v>44081</v>
      </c>
      <c r="B2348" s="48">
        <v>44081</v>
      </c>
      <c r="C2348" s="48" t="s">
        <v>757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 x14ac:dyDescent="0.2">
      <c r="A2349" s="47">
        <v>44081</v>
      </c>
      <c r="B2349" s="48">
        <v>44081</v>
      </c>
      <c r="C2349" s="48" t="s">
        <v>737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 x14ac:dyDescent="0.2">
      <c r="A2350" s="47">
        <v>44081</v>
      </c>
      <c r="B2350" s="48">
        <v>44081</v>
      </c>
      <c r="C2350" s="48" t="s">
        <v>750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 x14ac:dyDescent="0.2">
      <c r="A2351" s="47">
        <v>44081</v>
      </c>
      <c r="B2351" s="48">
        <v>44081</v>
      </c>
      <c r="C2351" s="48" t="s">
        <v>866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 x14ac:dyDescent="0.2">
      <c r="A2352" s="47">
        <v>44081</v>
      </c>
      <c r="B2352" s="48">
        <v>44081</v>
      </c>
      <c r="C2352" s="48" t="s">
        <v>782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 x14ac:dyDescent="0.2">
      <c r="A2353" s="47">
        <v>44081</v>
      </c>
      <c r="B2353" s="48">
        <v>44081</v>
      </c>
      <c r="C2353" s="48" t="s">
        <v>783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 x14ac:dyDescent="0.2">
      <c r="A2354" s="47">
        <v>44081</v>
      </c>
      <c r="B2354" s="48">
        <v>44081</v>
      </c>
      <c r="C2354" s="48" t="s">
        <v>732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 x14ac:dyDescent="0.2">
      <c r="A2355" s="47">
        <v>44081</v>
      </c>
      <c r="B2355" s="48">
        <v>44081</v>
      </c>
      <c r="C2355" s="48" t="s">
        <v>755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 x14ac:dyDescent="0.2">
      <c r="A2356" s="53">
        <v>44082</v>
      </c>
      <c r="B2356" s="54">
        <v>44082</v>
      </c>
      <c r="C2356" s="54" t="s">
        <v>737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 x14ac:dyDescent="0.2">
      <c r="A2357" s="53">
        <v>44082</v>
      </c>
      <c r="B2357" s="54">
        <v>44082</v>
      </c>
      <c r="C2357" s="54" t="s">
        <v>884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 x14ac:dyDescent="0.2">
      <c r="A2358" s="53">
        <v>44082</v>
      </c>
      <c r="B2358" s="54">
        <v>44082</v>
      </c>
      <c r="C2358" s="54" t="s">
        <v>870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 x14ac:dyDescent="0.2">
      <c r="A2359" s="53">
        <v>44082</v>
      </c>
      <c r="B2359" s="54">
        <v>44082</v>
      </c>
      <c r="C2359" s="54" t="s">
        <v>877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 x14ac:dyDescent="0.2">
      <c r="A2360" s="53">
        <v>44082</v>
      </c>
      <c r="B2360" s="54">
        <v>44082</v>
      </c>
      <c r="C2360" s="54" t="s">
        <v>834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 x14ac:dyDescent="0.2">
      <c r="A2361" s="53">
        <v>44082</v>
      </c>
      <c r="B2361" s="54">
        <v>44082</v>
      </c>
      <c r="C2361" s="54" t="s">
        <v>757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 x14ac:dyDescent="0.2">
      <c r="A2362" s="53">
        <v>44082</v>
      </c>
      <c r="B2362" s="54">
        <v>44082</v>
      </c>
      <c r="C2362" s="54" t="s">
        <v>749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 x14ac:dyDescent="0.2">
      <c r="A2363" s="53">
        <v>44082</v>
      </c>
      <c r="B2363" s="54">
        <v>44082</v>
      </c>
      <c r="C2363" s="54" t="s">
        <v>752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 x14ac:dyDescent="0.2">
      <c r="A2364" s="53">
        <v>44082</v>
      </c>
      <c r="B2364" s="54">
        <v>44082</v>
      </c>
      <c r="C2364" s="54" t="s">
        <v>768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 x14ac:dyDescent="0.2">
      <c r="A2365" s="53">
        <v>44082</v>
      </c>
      <c r="B2365" s="54">
        <v>44082</v>
      </c>
      <c r="C2365" s="54" t="s">
        <v>753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 x14ac:dyDescent="0.2">
      <c r="A2366" s="53">
        <v>44082</v>
      </c>
      <c r="B2366" s="54">
        <v>44082</v>
      </c>
      <c r="C2366" s="54" t="s">
        <v>793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 x14ac:dyDescent="0.2">
      <c r="A2367" s="53">
        <v>44082</v>
      </c>
      <c r="B2367" s="54">
        <v>44082</v>
      </c>
      <c r="C2367" s="54" t="s">
        <v>885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 x14ac:dyDescent="0.2">
      <c r="A2368" s="53">
        <v>44082</v>
      </c>
      <c r="B2368" s="54">
        <v>44082</v>
      </c>
      <c r="C2368" s="54" t="s">
        <v>776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 x14ac:dyDescent="0.2">
      <c r="A2369" s="53">
        <v>44082</v>
      </c>
      <c r="B2369" s="54">
        <v>44082</v>
      </c>
      <c r="C2369" s="54" t="s">
        <v>748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 x14ac:dyDescent="0.2">
      <c r="A2370" s="53">
        <v>44082</v>
      </c>
      <c r="B2370" s="54">
        <v>44082</v>
      </c>
      <c r="C2370" s="54" t="s">
        <v>742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 x14ac:dyDescent="0.2">
      <c r="A2371" s="53">
        <v>44082</v>
      </c>
      <c r="B2371" s="54">
        <v>44082</v>
      </c>
      <c r="C2371" s="54" t="s">
        <v>886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 x14ac:dyDescent="0.2">
      <c r="A2372" s="53">
        <v>44082</v>
      </c>
      <c r="B2372" s="54">
        <v>44082</v>
      </c>
      <c r="C2372" s="54" t="s">
        <v>829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 x14ac:dyDescent="0.2">
      <c r="A2373" s="53">
        <v>44082</v>
      </c>
      <c r="B2373" s="54">
        <v>44082</v>
      </c>
      <c r="C2373" s="54" t="s">
        <v>823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 x14ac:dyDescent="0.2">
      <c r="A2374" s="53">
        <v>44082</v>
      </c>
      <c r="B2374" s="54">
        <v>44082</v>
      </c>
      <c r="C2374" s="54" t="s">
        <v>739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 x14ac:dyDescent="0.2">
      <c r="A2375" s="59">
        <v>44083</v>
      </c>
      <c r="B2375" s="60">
        <v>44083</v>
      </c>
      <c r="C2375" s="60" t="s">
        <v>746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 x14ac:dyDescent="0.2">
      <c r="A2376" s="59">
        <v>44083</v>
      </c>
      <c r="B2376" s="60">
        <v>44083</v>
      </c>
      <c r="C2376" s="60" t="s">
        <v>742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 x14ac:dyDescent="0.2">
      <c r="A2377" s="59">
        <v>44083</v>
      </c>
      <c r="B2377" s="60">
        <v>44083</v>
      </c>
      <c r="C2377" s="60" t="s">
        <v>755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 x14ac:dyDescent="0.2">
      <c r="A2378" s="59">
        <v>44083</v>
      </c>
      <c r="B2378" s="60">
        <v>44083</v>
      </c>
      <c r="C2378" s="60" t="s">
        <v>737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 x14ac:dyDescent="0.2">
      <c r="A2379" s="59">
        <v>44083</v>
      </c>
      <c r="B2379" s="60">
        <v>44083</v>
      </c>
      <c r="C2379" s="60" t="s">
        <v>763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 x14ac:dyDescent="0.2">
      <c r="A2380" s="59">
        <v>44083</v>
      </c>
      <c r="B2380" s="60">
        <v>44083</v>
      </c>
      <c r="C2380" s="60" t="s">
        <v>765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 x14ac:dyDescent="0.2">
      <c r="A2381" s="59">
        <v>44083</v>
      </c>
      <c r="B2381" s="60">
        <v>44083</v>
      </c>
      <c r="C2381" s="60" t="s">
        <v>772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 x14ac:dyDescent="0.2">
      <c r="A2382" s="59">
        <v>44083</v>
      </c>
      <c r="B2382" s="60">
        <v>44083</v>
      </c>
      <c r="C2382" s="60" t="s">
        <v>757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 x14ac:dyDescent="0.2">
      <c r="A2383" s="59">
        <v>44083</v>
      </c>
      <c r="B2383" s="60">
        <v>44083</v>
      </c>
      <c r="C2383" s="60" t="s">
        <v>887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 x14ac:dyDescent="0.2">
      <c r="A2384" s="59">
        <v>44083</v>
      </c>
      <c r="B2384" s="60">
        <v>44083</v>
      </c>
      <c r="C2384" s="60" t="s">
        <v>759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 x14ac:dyDescent="0.2">
      <c r="A2385" s="59">
        <v>44083</v>
      </c>
      <c r="B2385" s="60">
        <v>44083</v>
      </c>
      <c r="C2385" s="60" t="s">
        <v>743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 x14ac:dyDescent="0.2">
      <c r="A2386" s="59">
        <v>44083</v>
      </c>
      <c r="B2386" s="60">
        <v>44083</v>
      </c>
      <c r="C2386" s="60" t="s">
        <v>877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 x14ac:dyDescent="0.2">
      <c r="A2387" s="59">
        <v>44083</v>
      </c>
      <c r="B2387" s="60">
        <v>44083</v>
      </c>
      <c r="C2387" s="60" t="s">
        <v>767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 x14ac:dyDescent="0.2">
      <c r="A2388" s="59">
        <v>44083</v>
      </c>
      <c r="B2388" s="60">
        <v>44083</v>
      </c>
      <c r="C2388" s="60" t="s">
        <v>753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 x14ac:dyDescent="0.2">
      <c r="A2389" s="59">
        <v>44083</v>
      </c>
      <c r="B2389" s="60">
        <v>44083</v>
      </c>
      <c r="C2389" s="60" t="s">
        <v>783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 x14ac:dyDescent="0.2">
      <c r="A2390" s="59">
        <v>44083</v>
      </c>
      <c r="B2390" s="60">
        <v>44083</v>
      </c>
      <c r="C2390" s="60" t="s">
        <v>739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 x14ac:dyDescent="0.2">
      <c r="A2391" s="59">
        <v>44083</v>
      </c>
      <c r="B2391" s="60">
        <v>44083</v>
      </c>
      <c r="C2391" s="60" t="s">
        <v>782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 x14ac:dyDescent="0.2">
      <c r="A2392" s="59">
        <v>44083</v>
      </c>
      <c r="B2392" s="60">
        <v>44083</v>
      </c>
      <c r="C2392" s="60" t="s">
        <v>747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 x14ac:dyDescent="0.2">
      <c r="A2393" s="59">
        <v>44083</v>
      </c>
      <c r="B2393" s="60">
        <v>44083</v>
      </c>
      <c r="C2393" s="60" t="s">
        <v>793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 x14ac:dyDescent="0.2">
      <c r="A2394" s="59">
        <v>44083</v>
      </c>
      <c r="B2394" s="60">
        <v>44083</v>
      </c>
      <c r="C2394" s="60" t="s">
        <v>776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 x14ac:dyDescent="0.2">
      <c r="A2395" s="59">
        <v>44083</v>
      </c>
      <c r="B2395" s="60">
        <v>44083</v>
      </c>
      <c r="C2395" s="60" t="s">
        <v>751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 x14ac:dyDescent="0.2">
      <c r="A2396" s="59">
        <v>44083</v>
      </c>
      <c r="B2396" s="60">
        <v>44083</v>
      </c>
      <c r="C2396" s="60" t="s">
        <v>802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 x14ac:dyDescent="0.2">
      <c r="A2397" s="59">
        <v>44083</v>
      </c>
      <c r="B2397" s="60">
        <v>44083</v>
      </c>
      <c r="C2397" s="60" t="s">
        <v>888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 x14ac:dyDescent="0.2">
      <c r="A2398" s="62">
        <v>44084</v>
      </c>
      <c r="B2398" s="63">
        <v>44084</v>
      </c>
      <c r="C2398" s="63" t="s">
        <v>772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 x14ac:dyDescent="0.2">
      <c r="A2399" s="62">
        <v>44084</v>
      </c>
      <c r="B2399" s="63">
        <v>44084</v>
      </c>
      <c r="C2399" s="63" t="s">
        <v>739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 x14ac:dyDescent="0.2">
      <c r="A2400" s="62">
        <v>44084</v>
      </c>
      <c r="B2400" s="63">
        <v>44084</v>
      </c>
      <c r="C2400" s="63" t="s">
        <v>870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 x14ac:dyDescent="0.2">
      <c r="A2401" s="62">
        <v>44084</v>
      </c>
      <c r="B2401" s="63">
        <v>44084</v>
      </c>
      <c r="C2401" s="63" t="s">
        <v>768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 x14ac:dyDescent="0.2">
      <c r="A2402" s="62">
        <v>44084</v>
      </c>
      <c r="B2402" s="63">
        <v>44084</v>
      </c>
      <c r="C2402" s="63" t="s">
        <v>846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 x14ac:dyDescent="0.2">
      <c r="A2403" s="62">
        <v>44084</v>
      </c>
      <c r="B2403" s="63">
        <v>44084</v>
      </c>
      <c r="C2403" s="63" t="s">
        <v>744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 x14ac:dyDescent="0.2">
      <c r="A2404" s="62">
        <v>44084</v>
      </c>
      <c r="B2404" s="63">
        <v>44084</v>
      </c>
      <c r="C2404" s="63" t="s">
        <v>750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 x14ac:dyDescent="0.2">
      <c r="A2405" s="62">
        <v>44084</v>
      </c>
      <c r="B2405" s="63">
        <v>44084</v>
      </c>
      <c r="C2405" s="63" t="s">
        <v>746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 x14ac:dyDescent="0.2">
      <c r="A2406" s="62">
        <v>44084</v>
      </c>
      <c r="B2406" s="63">
        <v>44084</v>
      </c>
      <c r="C2406" s="63" t="s">
        <v>765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 x14ac:dyDescent="0.2">
      <c r="A2407" s="62">
        <v>44084</v>
      </c>
      <c r="B2407" s="63">
        <v>44084</v>
      </c>
      <c r="C2407" s="63" t="s">
        <v>742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 x14ac:dyDescent="0.2">
      <c r="A2408" s="62">
        <v>44084</v>
      </c>
      <c r="B2408" s="63">
        <v>44084</v>
      </c>
      <c r="C2408" s="63" t="s">
        <v>755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 x14ac:dyDescent="0.2">
      <c r="A2409" s="62">
        <v>44084</v>
      </c>
      <c r="B2409" s="63">
        <v>44084</v>
      </c>
      <c r="C2409" s="63" t="s">
        <v>757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 x14ac:dyDescent="0.2">
      <c r="A2410" s="62">
        <v>44084</v>
      </c>
      <c r="B2410" s="63">
        <v>44084</v>
      </c>
      <c r="C2410" s="63" t="s">
        <v>799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 x14ac:dyDescent="0.2">
      <c r="A2411" s="62">
        <v>44084</v>
      </c>
      <c r="B2411" s="63">
        <v>44084</v>
      </c>
      <c r="C2411" s="63" t="s">
        <v>889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 x14ac:dyDescent="0.2">
      <c r="A2412" s="62">
        <v>44084</v>
      </c>
      <c r="B2412" s="63">
        <v>44084</v>
      </c>
      <c r="C2412" s="63" t="s">
        <v>793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 x14ac:dyDescent="0.2">
      <c r="A2413" s="32">
        <v>44085</v>
      </c>
      <c r="B2413" s="33">
        <v>44085</v>
      </c>
      <c r="C2413" s="33" t="s">
        <v>737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 x14ac:dyDescent="0.2">
      <c r="A2414" s="32">
        <v>44085</v>
      </c>
      <c r="B2414" s="33">
        <v>44085</v>
      </c>
      <c r="C2414" s="33" t="s">
        <v>757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 x14ac:dyDescent="0.2">
      <c r="A2415" s="32">
        <v>44085</v>
      </c>
      <c r="B2415" s="33">
        <v>44085</v>
      </c>
      <c r="C2415" s="33" t="s">
        <v>739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 x14ac:dyDescent="0.2">
      <c r="A2416" s="32">
        <v>44085</v>
      </c>
      <c r="B2416" s="33">
        <v>44085</v>
      </c>
      <c r="C2416" s="33" t="s">
        <v>746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 x14ac:dyDescent="0.2">
      <c r="A2417" s="32">
        <v>44085</v>
      </c>
      <c r="B2417" s="33">
        <v>44085</v>
      </c>
      <c r="C2417" s="33" t="s">
        <v>742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 x14ac:dyDescent="0.2">
      <c r="A2418" s="32">
        <v>44085</v>
      </c>
      <c r="B2418" s="33">
        <v>44085</v>
      </c>
      <c r="C2418" s="33" t="s">
        <v>754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 x14ac:dyDescent="0.2">
      <c r="A2419" s="32">
        <v>44085</v>
      </c>
      <c r="B2419" s="33">
        <v>44085</v>
      </c>
      <c r="C2419" s="33" t="s">
        <v>840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 x14ac:dyDescent="0.2">
      <c r="A2420" s="32">
        <v>44085</v>
      </c>
      <c r="B2420" s="33">
        <v>44085</v>
      </c>
      <c r="C2420" s="33" t="s">
        <v>834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 x14ac:dyDescent="0.2">
      <c r="A2421" s="32">
        <v>44085</v>
      </c>
      <c r="B2421" s="33">
        <v>44085</v>
      </c>
      <c r="C2421" s="33" t="s">
        <v>750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 x14ac:dyDescent="0.2">
      <c r="A2422" s="32">
        <v>44085</v>
      </c>
      <c r="B2422" s="33">
        <v>44085</v>
      </c>
      <c r="C2422" s="33" t="s">
        <v>751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 x14ac:dyDescent="0.2">
      <c r="A2423" s="32">
        <v>44085</v>
      </c>
      <c r="B2423" s="33">
        <v>44085</v>
      </c>
      <c r="C2423" s="33" t="s">
        <v>755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 x14ac:dyDescent="0.2">
      <c r="A2424" s="32">
        <v>44085</v>
      </c>
      <c r="B2424" s="33">
        <v>44085</v>
      </c>
      <c r="C2424" s="33" t="s">
        <v>741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 x14ac:dyDescent="0.2">
      <c r="A2425" s="32">
        <v>44085</v>
      </c>
      <c r="B2425" s="33">
        <v>44085</v>
      </c>
      <c r="C2425" s="33" t="s">
        <v>890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 x14ac:dyDescent="0.2">
      <c r="A2426" s="32">
        <v>44085</v>
      </c>
      <c r="B2426" s="33">
        <v>44085</v>
      </c>
      <c r="C2426" s="33" t="s">
        <v>745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 x14ac:dyDescent="0.2">
      <c r="A2427" s="59">
        <v>44086</v>
      </c>
      <c r="B2427" s="60">
        <v>44086</v>
      </c>
      <c r="C2427" s="60" t="s">
        <v>737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 x14ac:dyDescent="0.2">
      <c r="A2428" s="59">
        <v>44086</v>
      </c>
      <c r="B2428" s="60">
        <v>44086</v>
      </c>
      <c r="C2428" s="60" t="s">
        <v>834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 x14ac:dyDescent="0.2">
      <c r="A2429" s="59">
        <v>44086</v>
      </c>
      <c r="B2429" s="60">
        <v>44086</v>
      </c>
      <c r="C2429" s="60" t="s">
        <v>746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 x14ac:dyDescent="0.2">
      <c r="A2430" s="59">
        <v>44086</v>
      </c>
      <c r="B2430" s="60">
        <v>44086</v>
      </c>
      <c r="C2430" s="60" t="s">
        <v>742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 x14ac:dyDescent="0.2">
      <c r="A2431" s="59">
        <v>44086</v>
      </c>
      <c r="B2431" s="60">
        <v>44086</v>
      </c>
      <c r="C2431" s="60" t="s">
        <v>757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 x14ac:dyDescent="0.2">
      <c r="A2432" s="59">
        <v>44086</v>
      </c>
      <c r="B2432" s="60">
        <v>44086</v>
      </c>
      <c r="C2432" s="60" t="s">
        <v>870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 x14ac:dyDescent="0.2">
      <c r="A2433" s="59">
        <v>44086</v>
      </c>
      <c r="B2433" s="60">
        <v>44086</v>
      </c>
      <c r="C2433" s="60" t="s">
        <v>751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 x14ac:dyDescent="0.2">
      <c r="A2434" s="59">
        <v>44086</v>
      </c>
      <c r="B2434" s="60">
        <v>44086</v>
      </c>
      <c r="C2434" s="60" t="s">
        <v>755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 x14ac:dyDescent="0.2">
      <c r="A2435" s="59">
        <v>44086</v>
      </c>
      <c r="B2435" s="60">
        <v>44086</v>
      </c>
      <c r="C2435" s="60" t="s">
        <v>748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 x14ac:dyDescent="0.2">
      <c r="A2436" s="59">
        <v>44086</v>
      </c>
      <c r="B2436" s="60">
        <v>44086</v>
      </c>
      <c r="C2436" s="60" t="s">
        <v>768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 x14ac:dyDescent="0.2">
      <c r="A2437" s="59">
        <v>44086</v>
      </c>
      <c r="B2437" s="60">
        <v>44086</v>
      </c>
      <c r="C2437" s="60" t="s">
        <v>840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 x14ac:dyDescent="0.2">
      <c r="A2438" s="59">
        <v>44086</v>
      </c>
      <c r="B2438" s="60">
        <v>44086</v>
      </c>
      <c r="C2438" s="60" t="s">
        <v>750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 x14ac:dyDescent="0.2">
      <c r="A2439" s="59">
        <v>44086</v>
      </c>
      <c r="B2439" s="60">
        <v>44086</v>
      </c>
      <c r="C2439" s="60" t="s">
        <v>763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 x14ac:dyDescent="0.2">
      <c r="A2440" s="59">
        <v>44086</v>
      </c>
      <c r="B2440" s="60">
        <v>44086</v>
      </c>
      <c r="C2440" s="60" t="s">
        <v>749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 x14ac:dyDescent="0.2">
      <c r="A2441" s="59">
        <v>44086</v>
      </c>
      <c r="B2441" s="60">
        <v>44086</v>
      </c>
      <c r="C2441" s="60" t="s">
        <v>875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 x14ac:dyDescent="0.2">
      <c r="A2442" s="59">
        <v>44086</v>
      </c>
      <c r="B2442" s="60">
        <v>44086</v>
      </c>
      <c r="C2442" s="60" t="s">
        <v>883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 x14ac:dyDescent="0.2">
      <c r="A2443" s="59">
        <v>44086</v>
      </c>
      <c r="B2443" s="60">
        <v>44086</v>
      </c>
      <c r="C2443" s="60" t="s">
        <v>767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 x14ac:dyDescent="0.2">
      <c r="A2444" s="59">
        <v>44086</v>
      </c>
      <c r="B2444" s="60">
        <v>44086</v>
      </c>
      <c r="C2444" s="60" t="s">
        <v>765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 x14ac:dyDescent="0.2">
      <c r="A2445" s="59">
        <v>44086</v>
      </c>
      <c r="B2445" s="60">
        <v>44086</v>
      </c>
      <c r="C2445" s="60" t="s">
        <v>739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 x14ac:dyDescent="0.2">
      <c r="A2446" s="59">
        <v>44086</v>
      </c>
      <c r="B2446" s="60">
        <v>44086</v>
      </c>
      <c r="C2446" s="60" t="s">
        <v>788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 x14ac:dyDescent="0.2">
      <c r="A2447" s="59">
        <v>44086</v>
      </c>
      <c r="B2447" s="60">
        <v>44086</v>
      </c>
      <c r="C2447" s="60" t="s">
        <v>753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 x14ac:dyDescent="0.2">
      <c r="A2448" s="59">
        <v>44086</v>
      </c>
      <c r="B2448" s="60">
        <v>44086</v>
      </c>
      <c r="C2448" s="60" t="s">
        <v>789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 x14ac:dyDescent="0.2">
      <c r="A2449" s="59">
        <v>44086</v>
      </c>
      <c r="B2449" s="60">
        <v>44086</v>
      </c>
      <c r="C2449" s="60" t="s">
        <v>785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 x14ac:dyDescent="0.2">
      <c r="A2450" s="59">
        <v>44086</v>
      </c>
      <c r="B2450" s="60">
        <v>44086</v>
      </c>
      <c r="C2450" s="60" t="s">
        <v>783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 x14ac:dyDescent="0.2">
      <c r="A2451" s="59">
        <v>44086</v>
      </c>
      <c r="B2451" s="60">
        <v>44086</v>
      </c>
      <c r="C2451" s="60" t="s">
        <v>758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 x14ac:dyDescent="0.2">
      <c r="A2452" s="59">
        <v>44086</v>
      </c>
      <c r="B2452" s="60">
        <v>44086</v>
      </c>
      <c r="C2452" s="60" t="s">
        <v>891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 x14ac:dyDescent="0.2">
      <c r="A2453" s="65">
        <v>44087</v>
      </c>
      <c r="B2453" s="66">
        <v>44087</v>
      </c>
      <c r="C2453" s="66" t="s">
        <v>892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 x14ac:dyDescent="0.2">
      <c r="A2454" s="65">
        <v>44087</v>
      </c>
      <c r="B2454" s="66">
        <v>44087</v>
      </c>
      <c r="C2454" s="66" t="s">
        <v>737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 x14ac:dyDescent="0.2">
      <c r="A2455" s="65">
        <v>44087</v>
      </c>
      <c r="B2455" s="66">
        <v>44087</v>
      </c>
      <c r="C2455" s="66" t="s">
        <v>750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 x14ac:dyDescent="0.2">
      <c r="A2456" s="65">
        <v>44087</v>
      </c>
      <c r="B2456" s="66">
        <v>44087</v>
      </c>
      <c r="C2456" s="66" t="s">
        <v>779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 x14ac:dyDescent="0.2">
      <c r="A2457" s="65">
        <v>44087</v>
      </c>
      <c r="B2457" s="66">
        <v>44087</v>
      </c>
      <c r="C2457" s="66" t="s">
        <v>877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 x14ac:dyDescent="0.2">
      <c r="A2458" s="65">
        <v>44087</v>
      </c>
      <c r="B2458" s="66">
        <v>44087</v>
      </c>
      <c r="C2458" s="66" t="s">
        <v>749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 x14ac:dyDescent="0.2">
      <c r="A2459" s="65">
        <v>44087</v>
      </c>
      <c r="B2459" s="66">
        <v>44087</v>
      </c>
      <c r="C2459" s="66" t="s">
        <v>793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 x14ac:dyDescent="0.2">
      <c r="A2460" s="65">
        <v>44087</v>
      </c>
      <c r="B2460" s="66">
        <v>44087</v>
      </c>
      <c r="C2460" s="66" t="s">
        <v>883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 x14ac:dyDescent="0.2">
      <c r="A2461" s="65">
        <v>44087</v>
      </c>
      <c r="B2461" s="66">
        <v>44087</v>
      </c>
      <c r="C2461" s="66" t="s">
        <v>757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 x14ac:dyDescent="0.2">
      <c r="A2462" s="65">
        <v>44087</v>
      </c>
      <c r="B2462" s="66">
        <v>44087</v>
      </c>
      <c r="C2462" s="66" t="s">
        <v>743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 x14ac:dyDescent="0.2">
      <c r="A2463" s="65">
        <v>44087</v>
      </c>
      <c r="B2463" s="66">
        <v>44087</v>
      </c>
      <c r="C2463" s="66" t="s">
        <v>755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 x14ac:dyDescent="0.2">
      <c r="A2464" s="65">
        <v>44087</v>
      </c>
      <c r="B2464" s="66">
        <v>44087</v>
      </c>
      <c r="C2464" s="66" t="s">
        <v>767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 x14ac:dyDescent="0.2">
      <c r="A2465" s="65">
        <v>44087</v>
      </c>
      <c r="B2465" s="66">
        <v>44087</v>
      </c>
      <c r="C2465" s="66" t="s">
        <v>741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 x14ac:dyDescent="0.2">
      <c r="A2466" s="65">
        <v>44087</v>
      </c>
      <c r="B2466" s="66">
        <v>44087</v>
      </c>
      <c r="C2466" s="66" t="s">
        <v>798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 x14ac:dyDescent="0.2">
      <c r="A2467" s="65">
        <v>44087</v>
      </c>
      <c r="B2467" s="66">
        <v>44087</v>
      </c>
      <c r="C2467" s="66" t="s">
        <v>742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 x14ac:dyDescent="0.2">
      <c r="A2468" s="65">
        <v>44087</v>
      </c>
      <c r="B2468" s="66">
        <v>44087</v>
      </c>
      <c r="C2468" s="66" t="s">
        <v>763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 x14ac:dyDescent="0.2">
      <c r="A2469" s="65">
        <v>44087</v>
      </c>
      <c r="B2469" s="66">
        <v>44087</v>
      </c>
      <c r="C2469" s="66" t="s">
        <v>753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 x14ac:dyDescent="0.2">
      <c r="A2470" s="65">
        <v>44087</v>
      </c>
      <c r="B2470" s="66">
        <v>44087</v>
      </c>
      <c r="C2470" s="66" t="s">
        <v>823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 x14ac:dyDescent="0.2">
      <c r="A2471" s="65">
        <v>44087</v>
      </c>
      <c r="B2471" s="66">
        <v>44087</v>
      </c>
      <c r="C2471" s="66" t="s">
        <v>751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 x14ac:dyDescent="0.2">
      <c r="A2472" s="53">
        <v>44088</v>
      </c>
      <c r="B2472" s="54">
        <v>44088</v>
      </c>
      <c r="C2472" s="54" t="s">
        <v>875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 x14ac:dyDescent="0.2">
      <c r="A2473" s="53">
        <v>44088</v>
      </c>
      <c r="B2473" s="54">
        <v>44088</v>
      </c>
      <c r="C2473" s="54" t="s">
        <v>782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 x14ac:dyDescent="0.2">
      <c r="A2474" s="53">
        <v>44088</v>
      </c>
      <c r="B2474" s="54">
        <v>44088</v>
      </c>
      <c r="C2474" s="54" t="s">
        <v>883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 x14ac:dyDescent="0.2">
      <c r="A2475" s="53">
        <v>44088</v>
      </c>
      <c r="B2475" s="54">
        <v>44088</v>
      </c>
      <c r="C2475" s="54" t="s">
        <v>744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 x14ac:dyDescent="0.2">
      <c r="A2476" s="53">
        <v>44088</v>
      </c>
      <c r="B2476" s="54">
        <v>44088</v>
      </c>
      <c r="C2476" s="54" t="s">
        <v>814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 x14ac:dyDescent="0.2">
      <c r="A2477" s="53">
        <v>44088</v>
      </c>
      <c r="B2477" s="54">
        <v>44088</v>
      </c>
      <c r="C2477" s="54" t="s">
        <v>893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 x14ac:dyDescent="0.2">
      <c r="A2478" s="53">
        <v>44088</v>
      </c>
      <c r="B2478" s="54">
        <v>44088</v>
      </c>
      <c r="C2478" s="54" t="s">
        <v>748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 x14ac:dyDescent="0.2">
      <c r="A2479" s="53">
        <v>44088</v>
      </c>
      <c r="B2479" s="54">
        <v>44088</v>
      </c>
      <c r="C2479" s="54" t="s">
        <v>741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 x14ac:dyDescent="0.2">
      <c r="A2480" s="53">
        <v>44088</v>
      </c>
      <c r="B2480" s="54">
        <v>44088</v>
      </c>
      <c r="C2480" s="54" t="s">
        <v>894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 x14ac:dyDescent="0.2">
      <c r="A2481" s="53">
        <v>44088</v>
      </c>
      <c r="B2481" s="54">
        <v>44088</v>
      </c>
      <c r="C2481" s="54" t="s">
        <v>778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 x14ac:dyDescent="0.2">
      <c r="A2482" s="38">
        <v>44089</v>
      </c>
      <c r="B2482" s="39">
        <v>44089</v>
      </c>
      <c r="C2482" s="39" t="s">
        <v>758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 x14ac:dyDescent="0.2">
      <c r="A2483" s="38">
        <v>44089</v>
      </c>
      <c r="B2483" s="39">
        <v>44089</v>
      </c>
      <c r="C2483" s="39" t="s">
        <v>755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 x14ac:dyDescent="0.2">
      <c r="A2484" s="38">
        <v>44089</v>
      </c>
      <c r="B2484" s="39">
        <v>44089</v>
      </c>
      <c r="C2484" s="39" t="s">
        <v>765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 x14ac:dyDescent="0.2">
      <c r="A2485" s="38">
        <v>44089</v>
      </c>
      <c r="B2485" s="39">
        <v>44089</v>
      </c>
      <c r="C2485" s="39" t="s">
        <v>840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 x14ac:dyDescent="0.2">
      <c r="A2486" s="38">
        <v>44089</v>
      </c>
      <c r="B2486" s="39">
        <v>44089</v>
      </c>
      <c r="C2486" s="39" t="s">
        <v>747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 x14ac:dyDescent="0.2">
      <c r="A2487" s="38">
        <v>44089</v>
      </c>
      <c r="B2487" s="39">
        <v>44089</v>
      </c>
      <c r="C2487" s="39" t="s">
        <v>746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 x14ac:dyDescent="0.2">
      <c r="A2488" s="38">
        <v>44089</v>
      </c>
      <c r="B2488" s="39">
        <v>44089</v>
      </c>
      <c r="C2488" s="39" t="s">
        <v>895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 x14ac:dyDescent="0.2">
      <c r="A2489" s="38">
        <v>44089</v>
      </c>
      <c r="B2489" s="39">
        <v>44089</v>
      </c>
      <c r="C2489" s="39" t="s">
        <v>877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 x14ac:dyDescent="0.2">
      <c r="A2490" s="38">
        <v>44089</v>
      </c>
      <c r="B2490" s="39">
        <v>44089</v>
      </c>
      <c r="C2490" s="39" t="s">
        <v>896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 x14ac:dyDescent="0.2">
      <c r="A2491" s="38">
        <v>44089</v>
      </c>
      <c r="B2491" s="39">
        <v>44089</v>
      </c>
      <c r="C2491" s="39" t="s">
        <v>750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 x14ac:dyDescent="0.2">
      <c r="A2492" s="38">
        <v>44089</v>
      </c>
      <c r="B2492" s="39">
        <v>44089</v>
      </c>
      <c r="C2492" s="39" t="s">
        <v>753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 x14ac:dyDescent="0.2">
      <c r="A2493" s="38">
        <v>44089</v>
      </c>
      <c r="B2493" s="39">
        <v>44089</v>
      </c>
      <c r="C2493" s="39" t="s">
        <v>754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 x14ac:dyDescent="0.2">
      <c r="A2494" s="38">
        <v>44089</v>
      </c>
      <c r="B2494" s="39">
        <v>44089</v>
      </c>
      <c r="C2494" s="39" t="s">
        <v>883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 x14ac:dyDescent="0.2">
      <c r="A2495" s="38">
        <v>44089</v>
      </c>
      <c r="B2495" s="39">
        <v>44089</v>
      </c>
      <c r="C2495" s="39" t="s">
        <v>772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 x14ac:dyDescent="0.2">
      <c r="A2496" s="38">
        <v>44089</v>
      </c>
      <c r="B2496" s="39">
        <v>44089</v>
      </c>
      <c r="C2496" s="39" t="s">
        <v>823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 x14ac:dyDescent="0.2">
      <c r="A2497" s="59">
        <v>44090</v>
      </c>
      <c r="B2497" s="60">
        <v>44090</v>
      </c>
      <c r="C2497" s="60" t="s">
        <v>753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 x14ac:dyDescent="0.2">
      <c r="A2498" s="59">
        <v>44090</v>
      </c>
      <c r="B2498" s="60">
        <v>44090</v>
      </c>
      <c r="C2498" s="60" t="s">
        <v>897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 x14ac:dyDescent="0.2">
      <c r="A2499" s="59">
        <v>44090</v>
      </c>
      <c r="B2499" s="60">
        <v>44090</v>
      </c>
      <c r="C2499" s="60" t="s">
        <v>739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 x14ac:dyDescent="0.2">
      <c r="A2500" s="59">
        <v>44090</v>
      </c>
      <c r="B2500" s="60">
        <v>44090</v>
      </c>
      <c r="C2500" s="60" t="s">
        <v>746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 x14ac:dyDescent="0.2">
      <c r="A2501" s="59">
        <v>44090</v>
      </c>
      <c r="B2501" s="60">
        <v>44090</v>
      </c>
      <c r="C2501" s="60" t="s">
        <v>742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 x14ac:dyDescent="0.2">
      <c r="A2502" s="59">
        <v>44090</v>
      </c>
      <c r="B2502" s="60">
        <v>44090</v>
      </c>
      <c r="C2502" s="60" t="s">
        <v>881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 x14ac:dyDescent="0.2">
      <c r="A2503" s="59">
        <v>44090</v>
      </c>
      <c r="B2503" s="60">
        <v>44090</v>
      </c>
      <c r="C2503" s="60" t="s">
        <v>754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 x14ac:dyDescent="0.2">
      <c r="A2504" s="59">
        <v>44090</v>
      </c>
      <c r="B2504" s="60">
        <v>44090</v>
      </c>
      <c r="C2504" s="60" t="s">
        <v>888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 x14ac:dyDescent="0.2">
      <c r="A2505" s="59">
        <v>44090</v>
      </c>
      <c r="B2505" s="60">
        <v>44090</v>
      </c>
      <c r="C2505" s="60" t="s">
        <v>750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 x14ac:dyDescent="0.2">
      <c r="A2506" s="59">
        <v>44090</v>
      </c>
      <c r="B2506" s="60">
        <v>44090</v>
      </c>
      <c r="C2506" s="60" t="s">
        <v>737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 x14ac:dyDescent="0.2">
      <c r="A2507" s="59">
        <v>44090</v>
      </c>
      <c r="B2507" s="60">
        <v>44090</v>
      </c>
      <c r="C2507" s="60" t="s">
        <v>846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 x14ac:dyDescent="0.2">
      <c r="A2508" s="59">
        <v>44090</v>
      </c>
      <c r="B2508" s="60">
        <v>44090</v>
      </c>
      <c r="C2508" s="60" t="s">
        <v>789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 x14ac:dyDescent="0.2">
      <c r="A2509" s="59">
        <v>44090</v>
      </c>
      <c r="B2509" s="60">
        <v>44090</v>
      </c>
      <c r="C2509" s="60" t="s">
        <v>840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 x14ac:dyDescent="0.2">
      <c r="A2510" s="59">
        <v>44090</v>
      </c>
      <c r="B2510" s="60">
        <v>44090</v>
      </c>
      <c r="C2510" s="60" t="s">
        <v>757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 x14ac:dyDescent="0.2">
      <c r="A2511" s="59">
        <v>44090</v>
      </c>
      <c r="B2511" s="60">
        <v>44090</v>
      </c>
      <c r="C2511" s="60" t="s">
        <v>767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 x14ac:dyDescent="0.2">
      <c r="A2512" s="62">
        <v>44091</v>
      </c>
      <c r="B2512" s="63">
        <v>44091</v>
      </c>
      <c r="C2512" s="63" t="s">
        <v>897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 x14ac:dyDescent="0.2">
      <c r="A2513" s="62">
        <v>44091</v>
      </c>
      <c r="B2513" s="63">
        <v>44091</v>
      </c>
      <c r="C2513" s="63" t="s">
        <v>898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 x14ac:dyDescent="0.2">
      <c r="A2514" s="62">
        <v>44091</v>
      </c>
      <c r="B2514" s="63">
        <v>44091</v>
      </c>
      <c r="C2514" s="63" t="s">
        <v>742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 x14ac:dyDescent="0.2">
      <c r="A2515" s="62">
        <v>44091</v>
      </c>
      <c r="B2515" s="63">
        <v>44091</v>
      </c>
      <c r="C2515" s="63" t="s">
        <v>753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 x14ac:dyDescent="0.2">
      <c r="A2516" s="62">
        <v>44091</v>
      </c>
      <c r="B2516" s="63">
        <v>44091</v>
      </c>
      <c r="C2516" s="63" t="s">
        <v>739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 x14ac:dyDescent="0.2">
      <c r="A2517" s="62">
        <v>44091</v>
      </c>
      <c r="B2517" s="63">
        <v>44091</v>
      </c>
      <c r="C2517" s="63" t="s">
        <v>746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 x14ac:dyDescent="0.2">
      <c r="A2518" s="62">
        <v>44091</v>
      </c>
      <c r="B2518" s="63">
        <v>44091</v>
      </c>
      <c r="C2518" s="63" t="s">
        <v>763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 x14ac:dyDescent="0.2">
      <c r="A2519" s="62">
        <v>44091</v>
      </c>
      <c r="B2519" s="63">
        <v>44091</v>
      </c>
      <c r="C2519" s="63" t="s">
        <v>750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 x14ac:dyDescent="0.2">
      <c r="A2520" s="62">
        <v>44091</v>
      </c>
      <c r="B2520" s="63">
        <v>44091</v>
      </c>
      <c r="C2520" s="63" t="s">
        <v>747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 x14ac:dyDescent="0.2">
      <c r="A2521" s="62">
        <v>44091</v>
      </c>
      <c r="B2521" s="63">
        <v>44091</v>
      </c>
      <c r="C2521" s="63" t="s">
        <v>748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 x14ac:dyDescent="0.2">
      <c r="A2522" s="62">
        <v>44091</v>
      </c>
      <c r="B2522" s="63">
        <v>44091</v>
      </c>
      <c r="C2522" s="63" t="s">
        <v>755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 x14ac:dyDescent="0.2">
      <c r="A2523" s="62">
        <v>44091</v>
      </c>
      <c r="B2523" s="63">
        <v>44091</v>
      </c>
      <c r="C2523" s="63" t="s">
        <v>868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 x14ac:dyDescent="0.2">
      <c r="A2524" s="62">
        <v>44091</v>
      </c>
      <c r="B2524" s="63">
        <v>44091</v>
      </c>
      <c r="C2524" s="63" t="s">
        <v>772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 x14ac:dyDescent="0.2">
      <c r="A2525" s="62">
        <v>44091</v>
      </c>
      <c r="B2525" s="63">
        <v>44091</v>
      </c>
      <c r="C2525" s="63" t="s">
        <v>899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 x14ac:dyDescent="0.2">
      <c r="A2526" s="62">
        <v>44091</v>
      </c>
      <c r="B2526" s="63">
        <v>44091</v>
      </c>
      <c r="C2526" s="63" t="s">
        <v>805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 x14ac:dyDescent="0.2">
      <c r="A2527" s="62">
        <v>44091</v>
      </c>
      <c r="B2527" s="63">
        <v>44091</v>
      </c>
      <c r="C2527" s="63" t="s">
        <v>900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 x14ac:dyDescent="0.2">
      <c r="A2528" s="62">
        <v>44091</v>
      </c>
      <c r="B2528" s="63">
        <v>44091</v>
      </c>
      <c r="C2528" s="63" t="s">
        <v>773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 x14ac:dyDescent="0.2">
      <c r="A2529" s="53">
        <v>44092</v>
      </c>
      <c r="B2529" s="54">
        <v>44092</v>
      </c>
      <c r="C2529" s="54" t="s">
        <v>897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 x14ac:dyDescent="0.2">
      <c r="A2530" s="53">
        <v>44092</v>
      </c>
      <c r="B2530" s="54">
        <v>44092</v>
      </c>
      <c r="C2530" s="54" t="s">
        <v>778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 x14ac:dyDescent="0.2">
      <c r="A2531" s="53">
        <v>44092</v>
      </c>
      <c r="B2531" s="54">
        <v>44092</v>
      </c>
      <c r="C2531" s="54" t="s">
        <v>742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 x14ac:dyDescent="0.2">
      <c r="A2532" s="53">
        <v>44092</v>
      </c>
      <c r="B2532" s="54">
        <v>44092</v>
      </c>
      <c r="C2532" s="54" t="s">
        <v>870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 x14ac:dyDescent="0.2">
      <c r="A2533" s="53">
        <v>44092</v>
      </c>
      <c r="B2533" s="54">
        <v>44092</v>
      </c>
      <c r="C2533" s="54" t="s">
        <v>757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 x14ac:dyDescent="0.2">
      <c r="A2534" s="53">
        <v>44092</v>
      </c>
      <c r="B2534" s="54">
        <v>44092</v>
      </c>
      <c r="C2534" s="54" t="s">
        <v>798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 x14ac:dyDescent="0.2">
      <c r="A2535" s="53">
        <v>44092</v>
      </c>
      <c r="B2535" s="54">
        <v>44092</v>
      </c>
      <c r="C2535" s="54" t="s">
        <v>750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 x14ac:dyDescent="0.2">
      <c r="A2536" s="53">
        <v>44092</v>
      </c>
      <c r="B2536" s="54">
        <v>44092</v>
      </c>
      <c r="C2536" s="54" t="s">
        <v>888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 x14ac:dyDescent="0.2">
      <c r="A2537" s="53">
        <v>44092</v>
      </c>
      <c r="B2537" s="54">
        <v>44092</v>
      </c>
      <c r="C2537" s="54" t="s">
        <v>881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 x14ac:dyDescent="0.2">
      <c r="A2538" s="53">
        <v>44092</v>
      </c>
      <c r="B2538" s="54">
        <v>44092</v>
      </c>
      <c r="C2538" s="54" t="s">
        <v>738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 x14ac:dyDescent="0.2">
      <c r="A2539" s="53">
        <v>44092</v>
      </c>
      <c r="B2539" s="54">
        <v>44092</v>
      </c>
      <c r="C2539" s="54" t="s">
        <v>755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 x14ac:dyDescent="0.2">
      <c r="A2540" s="53">
        <v>44092</v>
      </c>
      <c r="B2540" s="54">
        <v>44092</v>
      </c>
      <c r="C2540" s="54" t="s">
        <v>763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 x14ac:dyDescent="0.2">
      <c r="A2541" s="53">
        <v>44092</v>
      </c>
      <c r="B2541" s="54">
        <v>44092</v>
      </c>
      <c r="C2541" s="54" t="s">
        <v>753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 x14ac:dyDescent="0.2">
      <c r="A2542" s="53">
        <v>44092</v>
      </c>
      <c r="B2542" s="54">
        <v>44092</v>
      </c>
      <c r="C2542" s="54" t="s">
        <v>746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 x14ac:dyDescent="0.2">
      <c r="A2543" s="53">
        <v>44092</v>
      </c>
      <c r="B2543" s="54">
        <v>44092</v>
      </c>
      <c r="C2543" s="54" t="s">
        <v>768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 x14ac:dyDescent="0.2">
      <c r="A2544" s="53">
        <v>44092</v>
      </c>
      <c r="B2544" s="54">
        <v>44092</v>
      </c>
      <c r="C2544" s="54" t="s">
        <v>782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 x14ac:dyDescent="0.2">
      <c r="A2545" s="53">
        <v>44092</v>
      </c>
      <c r="B2545" s="54">
        <v>44092</v>
      </c>
      <c r="C2545" s="54" t="s">
        <v>745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 x14ac:dyDescent="0.2">
      <c r="A2546" s="53">
        <v>44092</v>
      </c>
      <c r="B2546" s="54">
        <v>44092</v>
      </c>
      <c r="C2546" s="54" t="s">
        <v>744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 x14ac:dyDescent="0.2">
      <c r="A2547" s="53">
        <v>44092</v>
      </c>
      <c r="B2547" s="54">
        <v>44092</v>
      </c>
      <c r="C2547" s="54" t="s">
        <v>737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 x14ac:dyDescent="0.2">
      <c r="A2548" s="56">
        <v>44093</v>
      </c>
      <c r="B2548" s="57">
        <v>44093</v>
      </c>
      <c r="C2548" s="57" t="s">
        <v>897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 x14ac:dyDescent="0.2">
      <c r="A2549" s="56">
        <v>44093</v>
      </c>
      <c r="B2549" s="57">
        <v>44093</v>
      </c>
      <c r="C2549" s="57" t="s">
        <v>751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 x14ac:dyDescent="0.2">
      <c r="A2550" s="56">
        <v>44093</v>
      </c>
      <c r="B2550" s="57">
        <v>44093</v>
      </c>
      <c r="C2550" s="57" t="s">
        <v>750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 x14ac:dyDescent="0.2">
      <c r="A2551" s="56">
        <v>44093</v>
      </c>
      <c r="B2551" s="57">
        <v>44093</v>
      </c>
      <c r="C2551" s="57" t="s">
        <v>747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 x14ac:dyDescent="0.2">
      <c r="A2552" s="56">
        <v>44093</v>
      </c>
      <c r="B2552" s="57">
        <v>44093</v>
      </c>
      <c r="C2552" s="57" t="s">
        <v>772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 x14ac:dyDescent="0.2">
      <c r="A2553" s="56">
        <v>44093</v>
      </c>
      <c r="B2553" s="57">
        <v>44093</v>
      </c>
      <c r="C2553" s="57" t="s">
        <v>781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 x14ac:dyDescent="0.2">
      <c r="A2554" s="56">
        <v>44093</v>
      </c>
      <c r="B2554" s="57">
        <v>44093</v>
      </c>
      <c r="C2554" s="57" t="s">
        <v>793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 x14ac:dyDescent="0.2">
      <c r="A2555" s="56">
        <v>44093</v>
      </c>
      <c r="B2555" s="57">
        <v>44093</v>
      </c>
      <c r="C2555" s="57" t="s">
        <v>768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 x14ac:dyDescent="0.2">
      <c r="A2556" s="56">
        <v>44093</v>
      </c>
      <c r="B2556" s="57">
        <v>44093</v>
      </c>
      <c r="C2556" s="57" t="s">
        <v>756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 x14ac:dyDescent="0.2">
      <c r="A2557" s="56">
        <v>44093</v>
      </c>
      <c r="B2557" s="57">
        <v>44093</v>
      </c>
      <c r="C2557" s="57" t="s">
        <v>753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 x14ac:dyDescent="0.2">
      <c r="A2558" s="56">
        <v>44093</v>
      </c>
      <c r="B2558" s="57">
        <v>44093</v>
      </c>
      <c r="C2558" s="57" t="s">
        <v>754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 x14ac:dyDescent="0.2">
      <c r="A2559" s="56">
        <v>44093</v>
      </c>
      <c r="B2559" s="57">
        <v>44093</v>
      </c>
      <c r="C2559" s="57" t="s">
        <v>729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 x14ac:dyDescent="0.2">
      <c r="A2560" s="56">
        <v>44093</v>
      </c>
      <c r="B2560" s="57">
        <v>44093</v>
      </c>
      <c r="C2560" s="57" t="s">
        <v>748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 x14ac:dyDescent="0.2">
      <c r="A2561" s="56">
        <v>44093</v>
      </c>
      <c r="B2561" s="57">
        <v>44093</v>
      </c>
      <c r="C2561" s="57" t="s">
        <v>749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 x14ac:dyDescent="0.2">
      <c r="A2562" s="56">
        <v>44093</v>
      </c>
      <c r="B2562" s="57">
        <v>44093</v>
      </c>
      <c r="C2562" s="57" t="s">
        <v>741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 x14ac:dyDescent="0.2">
      <c r="A2563" s="56">
        <v>44093</v>
      </c>
      <c r="B2563" s="57">
        <v>44093</v>
      </c>
      <c r="C2563" s="57" t="s">
        <v>757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 x14ac:dyDescent="0.2">
      <c r="A2564" s="56">
        <v>44093</v>
      </c>
      <c r="B2564" s="57">
        <v>44093</v>
      </c>
      <c r="C2564" s="57" t="s">
        <v>901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 x14ac:dyDescent="0.2">
      <c r="A2565" s="56">
        <v>44093</v>
      </c>
      <c r="B2565" s="57">
        <v>44093</v>
      </c>
      <c r="C2565" s="57" t="s">
        <v>755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 x14ac:dyDescent="0.2">
      <c r="A2566" s="56">
        <v>44093</v>
      </c>
      <c r="B2566" s="57">
        <v>44093</v>
      </c>
      <c r="C2566" s="57" t="s">
        <v>739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 x14ac:dyDescent="0.2">
      <c r="A2567" s="38">
        <v>44094</v>
      </c>
      <c r="B2567" s="39">
        <v>44094</v>
      </c>
      <c r="C2567" s="39" t="s">
        <v>902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 x14ac:dyDescent="0.2">
      <c r="A2568" s="38">
        <v>44094</v>
      </c>
      <c r="B2568" s="39">
        <v>44094</v>
      </c>
      <c r="C2568" s="39" t="s">
        <v>816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 x14ac:dyDescent="0.2">
      <c r="A2569" s="38">
        <v>44094</v>
      </c>
      <c r="B2569" s="39">
        <v>44094</v>
      </c>
      <c r="C2569" s="39" t="s">
        <v>763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 x14ac:dyDescent="0.2">
      <c r="A2570" s="38">
        <v>44094</v>
      </c>
      <c r="B2570" s="39">
        <v>44094</v>
      </c>
      <c r="C2570" s="39" t="s">
        <v>737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 x14ac:dyDescent="0.2">
      <c r="A2571" s="38">
        <v>44094</v>
      </c>
      <c r="B2571" s="39">
        <v>44094</v>
      </c>
      <c r="C2571" s="39" t="s">
        <v>739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 x14ac:dyDescent="0.2">
      <c r="A2572" s="38">
        <v>44094</v>
      </c>
      <c r="B2572" s="39">
        <v>44094</v>
      </c>
      <c r="C2572" s="39" t="s">
        <v>743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 x14ac:dyDescent="0.2">
      <c r="A2573" s="38">
        <v>44094</v>
      </c>
      <c r="B2573" s="39">
        <v>44094</v>
      </c>
      <c r="C2573" s="39" t="s">
        <v>742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 x14ac:dyDescent="0.2">
      <c r="A2574" s="38">
        <v>44094</v>
      </c>
      <c r="B2574" s="39">
        <v>44094</v>
      </c>
      <c r="C2574" s="39" t="s">
        <v>741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 x14ac:dyDescent="0.2">
      <c r="A2575" s="38">
        <v>44094</v>
      </c>
      <c r="B2575" s="39">
        <v>44094</v>
      </c>
      <c r="C2575" s="39" t="s">
        <v>750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 x14ac:dyDescent="0.2">
      <c r="A2576" s="38">
        <v>44094</v>
      </c>
      <c r="B2576" s="39">
        <v>44094</v>
      </c>
      <c r="C2576" s="39" t="s">
        <v>798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 x14ac:dyDescent="0.2">
      <c r="A2577" s="38">
        <v>44094</v>
      </c>
      <c r="B2577" s="39">
        <v>44094</v>
      </c>
      <c r="C2577" s="39" t="s">
        <v>770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 x14ac:dyDescent="0.2">
      <c r="A2578" s="38">
        <v>44094</v>
      </c>
      <c r="B2578" s="39">
        <v>44094</v>
      </c>
      <c r="C2578" s="39" t="s">
        <v>897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 x14ac:dyDescent="0.2">
      <c r="A2579" s="38">
        <v>44094</v>
      </c>
      <c r="B2579" s="39">
        <v>44094</v>
      </c>
      <c r="C2579" s="39" t="s">
        <v>746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 x14ac:dyDescent="0.2">
      <c r="A2580" s="38">
        <v>44094</v>
      </c>
      <c r="B2580" s="39">
        <v>44094</v>
      </c>
      <c r="C2580" s="39" t="s">
        <v>751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 x14ac:dyDescent="0.2">
      <c r="A2581" s="38">
        <v>44094</v>
      </c>
      <c r="B2581" s="39">
        <v>44094</v>
      </c>
      <c r="C2581" s="39" t="s">
        <v>738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 x14ac:dyDescent="0.2">
      <c r="A2582" s="38">
        <v>44094</v>
      </c>
      <c r="B2582" s="39">
        <v>44094</v>
      </c>
      <c r="C2582" s="39" t="s">
        <v>866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 x14ac:dyDescent="0.2">
      <c r="A2583" s="38">
        <v>44094</v>
      </c>
      <c r="B2583" s="39">
        <v>44094</v>
      </c>
      <c r="C2583" s="39" t="s">
        <v>748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 x14ac:dyDescent="0.2">
      <c r="A2584" s="38">
        <v>44094</v>
      </c>
      <c r="B2584" s="39">
        <v>44094</v>
      </c>
      <c r="C2584" s="39" t="s">
        <v>747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 x14ac:dyDescent="0.2">
      <c r="A2585" s="38">
        <v>44094</v>
      </c>
      <c r="B2585" s="39">
        <v>44094</v>
      </c>
      <c r="C2585" s="39" t="s">
        <v>786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 x14ac:dyDescent="0.2">
      <c r="A2586" s="38">
        <v>44094</v>
      </c>
      <c r="B2586" s="39">
        <v>44094</v>
      </c>
      <c r="C2586" s="39" t="s">
        <v>789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 x14ac:dyDescent="0.2">
      <c r="A2587" s="68">
        <v>44095</v>
      </c>
      <c r="B2587" s="69">
        <v>44095</v>
      </c>
      <c r="C2587" s="69" t="s">
        <v>749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 x14ac:dyDescent="0.2">
      <c r="A2588" s="68">
        <v>44095</v>
      </c>
      <c r="B2588" s="69">
        <v>44095</v>
      </c>
      <c r="C2588" s="69" t="s">
        <v>881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 x14ac:dyDescent="0.2">
      <c r="A2589" s="68">
        <v>44095</v>
      </c>
      <c r="B2589" s="69">
        <v>44095</v>
      </c>
      <c r="C2589" s="69" t="s">
        <v>754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 x14ac:dyDescent="0.2">
      <c r="A2590" s="68">
        <v>44095</v>
      </c>
      <c r="B2590" s="69">
        <v>44095</v>
      </c>
      <c r="C2590" s="69" t="s">
        <v>798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 x14ac:dyDescent="0.2">
      <c r="A2591" s="68">
        <v>44095</v>
      </c>
      <c r="B2591" s="69">
        <v>44095</v>
      </c>
      <c r="C2591" s="69" t="s">
        <v>901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 x14ac:dyDescent="0.2">
      <c r="A2592" s="68">
        <v>44095</v>
      </c>
      <c r="B2592" s="69">
        <v>44095</v>
      </c>
      <c r="C2592" s="69" t="s">
        <v>738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 x14ac:dyDescent="0.2">
      <c r="A2593" s="68">
        <v>44095</v>
      </c>
      <c r="B2593" s="69">
        <v>44095</v>
      </c>
      <c r="C2593" s="69" t="s">
        <v>816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 x14ac:dyDescent="0.2">
      <c r="A2594" s="68">
        <v>44095</v>
      </c>
      <c r="B2594" s="69">
        <v>44095</v>
      </c>
      <c r="C2594" s="69" t="s">
        <v>892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 x14ac:dyDescent="0.2">
      <c r="A2595" s="68">
        <v>44095</v>
      </c>
      <c r="B2595" s="69">
        <v>44095</v>
      </c>
      <c r="C2595" s="69" t="s">
        <v>747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 x14ac:dyDescent="0.2">
      <c r="A2596" s="68">
        <v>44095</v>
      </c>
      <c r="B2596" s="69">
        <v>44095</v>
      </c>
      <c r="C2596" s="69" t="s">
        <v>897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 x14ac:dyDescent="0.2">
      <c r="A2597" s="68">
        <v>44095</v>
      </c>
      <c r="B2597" s="69">
        <v>44095</v>
      </c>
      <c r="C2597" s="69" t="s">
        <v>741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 x14ac:dyDescent="0.2">
      <c r="A2598" s="68">
        <v>44095</v>
      </c>
      <c r="B2598" s="69">
        <v>44095</v>
      </c>
      <c r="C2598" s="69" t="s">
        <v>739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 x14ac:dyDescent="0.2">
      <c r="A2599" s="71">
        <v>44096</v>
      </c>
      <c r="B2599" s="72">
        <v>44096</v>
      </c>
      <c r="C2599" s="72" t="s">
        <v>883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 x14ac:dyDescent="0.2">
      <c r="A2600" s="71">
        <v>44096</v>
      </c>
      <c r="B2600" s="72">
        <v>44096</v>
      </c>
      <c r="C2600" s="72" t="s">
        <v>739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 x14ac:dyDescent="0.2">
      <c r="A2601" s="71">
        <v>44096</v>
      </c>
      <c r="B2601" s="72">
        <v>44096</v>
      </c>
      <c r="C2601" s="72" t="s">
        <v>750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 x14ac:dyDescent="0.2">
      <c r="A2602" s="71">
        <v>44096</v>
      </c>
      <c r="B2602" s="72">
        <v>44096</v>
      </c>
      <c r="C2602" s="72" t="s">
        <v>755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 x14ac:dyDescent="0.2">
      <c r="A2603" s="71">
        <v>44096</v>
      </c>
      <c r="B2603" s="72">
        <v>44096</v>
      </c>
      <c r="C2603" s="72" t="s">
        <v>748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 x14ac:dyDescent="0.2">
      <c r="A2604" s="71">
        <v>44096</v>
      </c>
      <c r="B2604" s="72">
        <v>44096</v>
      </c>
      <c r="C2604" s="72" t="s">
        <v>903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 x14ac:dyDescent="0.2">
      <c r="A2605" s="71">
        <v>44096</v>
      </c>
      <c r="B2605" s="72">
        <v>44096</v>
      </c>
      <c r="C2605" s="72" t="s">
        <v>751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 x14ac:dyDescent="0.2">
      <c r="A2606" s="71">
        <v>44096</v>
      </c>
      <c r="B2606" s="72">
        <v>44096</v>
      </c>
      <c r="C2606" s="72" t="s">
        <v>757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 x14ac:dyDescent="0.2">
      <c r="A2607" s="71">
        <v>44096</v>
      </c>
      <c r="B2607" s="72">
        <v>44096</v>
      </c>
      <c r="C2607" s="72" t="s">
        <v>770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 x14ac:dyDescent="0.2">
      <c r="A2608" s="71">
        <v>44096</v>
      </c>
      <c r="B2608" s="72">
        <v>44096</v>
      </c>
      <c r="C2608" s="72" t="s">
        <v>800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 x14ac:dyDescent="0.2">
      <c r="A2609" s="71">
        <v>44096</v>
      </c>
      <c r="B2609" s="72">
        <v>44096</v>
      </c>
      <c r="C2609" s="72" t="s">
        <v>737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 x14ac:dyDescent="0.2">
      <c r="A2610" s="71">
        <v>44096</v>
      </c>
      <c r="B2610" s="72">
        <v>44096</v>
      </c>
      <c r="C2610" s="72" t="s">
        <v>763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 x14ac:dyDescent="0.2">
      <c r="A2611" s="71">
        <v>44096</v>
      </c>
      <c r="B2611" s="72">
        <v>44096</v>
      </c>
      <c r="C2611" s="72" t="s">
        <v>746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 x14ac:dyDescent="0.2">
      <c r="A2612" s="59">
        <v>44097</v>
      </c>
      <c r="B2612" s="60">
        <v>44097</v>
      </c>
      <c r="C2612" s="60" t="s">
        <v>750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 x14ac:dyDescent="0.2">
      <c r="A2613" s="59">
        <v>44097</v>
      </c>
      <c r="B2613" s="60">
        <v>44097</v>
      </c>
      <c r="C2613" s="60" t="s">
        <v>746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 x14ac:dyDescent="0.2">
      <c r="A2614" s="59">
        <v>44097</v>
      </c>
      <c r="B2614" s="60">
        <v>44097</v>
      </c>
      <c r="C2614" s="60" t="s">
        <v>755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 x14ac:dyDescent="0.2">
      <c r="A2615" s="59">
        <v>44097</v>
      </c>
      <c r="B2615" s="60">
        <v>44097</v>
      </c>
      <c r="C2615" s="60" t="s">
        <v>874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 x14ac:dyDescent="0.2">
      <c r="A2616" s="59">
        <v>44097</v>
      </c>
      <c r="B2616" s="60">
        <v>44097</v>
      </c>
      <c r="C2616" s="60" t="s">
        <v>896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 x14ac:dyDescent="0.2">
      <c r="A2617" s="59">
        <v>44097</v>
      </c>
      <c r="B2617" s="60">
        <v>44097</v>
      </c>
      <c r="C2617" s="60" t="s">
        <v>753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 x14ac:dyDescent="0.2">
      <c r="A2618" s="59">
        <v>44097</v>
      </c>
      <c r="B2618" s="60">
        <v>44097</v>
      </c>
      <c r="C2618" s="60" t="s">
        <v>739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 x14ac:dyDescent="0.2">
      <c r="A2619" s="59">
        <v>44097</v>
      </c>
      <c r="B2619" s="60">
        <v>44097</v>
      </c>
      <c r="C2619" s="60" t="s">
        <v>840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 x14ac:dyDescent="0.2">
      <c r="A2620" s="59">
        <v>44097</v>
      </c>
      <c r="B2620" s="60">
        <v>44097</v>
      </c>
      <c r="C2620" s="60" t="s">
        <v>760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 x14ac:dyDescent="0.2">
      <c r="A2621" s="59">
        <v>44097</v>
      </c>
      <c r="B2621" s="60">
        <v>44097</v>
      </c>
      <c r="C2621" s="60" t="s">
        <v>738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 x14ac:dyDescent="0.2">
      <c r="A2622" s="59">
        <v>44097</v>
      </c>
      <c r="B2622" s="60">
        <v>44097</v>
      </c>
      <c r="C2622" s="60" t="s">
        <v>756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 x14ac:dyDescent="0.2">
      <c r="A2623" s="59">
        <v>44097</v>
      </c>
      <c r="B2623" s="60">
        <v>44097</v>
      </c>
      <c r="C2623" s="60" t="s">
        <v>798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 x14ac:dyDescent="0.2">
      <c r="A2624" s="59">
        <v>44097</v>
      </c>
      <c r="B2624" s="60">
        <v>44097</v>
      </c>
      <c r="C2624" s="60" t="s">
        <v>768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 x14ac:dyDescent="0.2">
      <c r="A2625" s="59">
        <v>44097</v>
      </c>
      <c r="B2625" s="60">
        <v>44097</v>
      </c>
      <c r="C2625" s="60" t="s">
        <v>749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 x14ac:dyDescent="0.2">
      <c r="A2626" s="59">
        <v>44097</v>
      </c>
      <c r="B2626" s="60">
        <v>44097</v>
      </c>
      <c r="C2626" s="60" t="s">
        <v>776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 x14ac:dyDescent="0.2">
      <c r="A2627" s="59">
        <v>44097</v>
      </c>
      <c r="B2627" s="60">
        <v>44097</v>
      </c>
      <c r="C2627" s="60" t="s">
        <v>737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 x14ac:dyDescent="0.2">
      <c r="A2628" s="62">
        <v>44098</v>
      </c>
      <c r="B2628" s="63">
        <v>44098</v>
      </c>
      <c r="C2628" s="63" t="s">
        <v>870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 x14ac:dyDescent="0.2">
      <c r="A2629" s="62">
        <v>44098</v>
      </c>
      <c r="B2629" s="63">
        <v>44098</v>
      </c>
      <c r="C2629" s="63" t="s">
        <v>739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 x14ac:dyDescent="0.2">
      <c r="A2630" s="62">
        <v>44098</v>
      </c>
      <c r="B2630" s="63">
        <v>44098</v>
      </c>
      <c r="C2630" s="63" t="s">
        <v>755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 x14ac:dyDescent="0.2">
      <c r="A2631" s="62">
        <v>44098</v>
      </c>
      <c r="B2631" s="63">
        <v>44098</v>
      </c>
      <c r="C2631" s="63" t="s">
        <v>793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 x14ac:dyDescent="0.2">
      <c r="A2632" s="62">
        <v>44098</v>
      </c>
      <c r="B2632" s="63">
        <v>44098</v>
      </c>
      <c r="C2632" s="63" t="s">
        <v>749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 x14ac:dyDescent="0.2">
      <c r="A2633" s="62">
        <v>44098</v>
      </c>
      <c r="B2633" s="63">
        <v>44098</v>
      </c>
      <c r="C2633" s="63" t="s">
        <v>798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 x14ac:dyDescent="0.2">
      <c r="A2634" s="62">
        <v>44098</v>
      </c>
      <c r="B2634" s="63">
        <v>44098</v>
      </c>
      <c r="C2634" s="63" t="s">
        <v>772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 x14ac:dyDescent="0.2">
      <c r="A2635" s="62">
        <v>44098</v>
      </c>
      <c r="B2635" s="63">
        <v>44098</v>
      </c>
      <c r="C2635" s="63" t="s">
        <v>746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 x14ac:dyDescent="0.2">
      <c r="A2636" s="62">
        <v>44098</v>
      </c>
      <c r="B2636" s="63">
        <v>44098</v>
      </c>
      <c r="C2636" s="63" t="s">
        <v>767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 x14ac:dyDescent="0.2">
      <c r="A2637" s="62">
        <v>44098</v>
      </c>
      <c r="B2637" s="63">
        <v>44098</v>
      </c>
      <c r="C2637" s="63" t="s">
        <v>743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 x14ac:dyDescent="0.2">
      <c r="A2638" s="62">
        <v>44098</v>
      </c>
      <c r="B2638" s="63">
        <v>44098</v>
      </c>
      <c r="C2638" s="63" t="s">
        <v>747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 x14ac:dyDescent="0.2">
      <c r="A2639" s="62">
        <v>44098</v>
      </c>
      <c r="B2639" s="63">
        <v>44098</v>
      </c>
      <c r="C2639" s="63" t="s">
        <v>742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 x14ac:dyDescent="0.2">
      <c r="A2640" s="62">
        <v>44098</v>
      </c>
      <c r="B2640" s="63">
        <v>44098</v>
      </c>
      <c r="C2640" s="63" t="s">
        <v>763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 x14ac:dyDescent="0.2">
      <c r="A2641" s="62">
        <v>44098</v>
      </c>
      <c r="B2641" s="63">
        <v>44098</v>
      </c>
      <c r="C2641" s="63" t="s">
        <v>737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 x14ac:dyDescent="0.2">
      <c r="A2642" s="62">
        <v>44098</v>
      </c>
      <c r="B2642" s="63">
        <v>44098</v>
      </c>
      <c r="C2642" s="63" t="s">
        <v>756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 x14ac:dyDescent="0.2">
      <c r="A2643" s="62">
        <v>44098</v>
      </c>
      <c r="B2643" s="63">
        <v>44098</v>
      </c>
      <c r="C2643" s="63" t="s">
        <v>789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 x14ac:dyDescent="0.2">
      <c r="A2644" s="62">
        <v>44098</v>
      </c>
      <c r="B2644" s="63">
        <v>44098</v>
      </c>
      <c r="C2644" s="63" t="s">
        <v>774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 x14ac:dyDescent="0.2">
      <c r="A2645" s="62">
        <v>44098</v>
      </c>
      <c r="B2645" s="63">
        <v>44098</v>
      </c>
      <c r="C2645" s="63" t="s">
        <v>750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 x14ac:dyDescent="0.2">
      <c r="A2646" s="62">
        <v>44098</v>
      </c>
      <c r="B2646" s="63">
        <v>44098</v>
      </c>
      <c r="C2646" s="63" t="s">
        <v>753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 x14ac:dyDescent="0.2">
      <c r="A2647" s="62">
        <v>44098</v>
      </c>
      <c r="B2647" s="63">
        <v>44098</v>
      </c>
      <c r="C2647" s="63" t="s">
        <v>840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 x14ac:dyDescent="0.2">
      <c r="A2648" s="62">
        <v>44098</v>
      </c>
      <c r="B2648" s="63">
        <v>44098</v>
      </c>
      <c r="C2648" s="63" t="s">
        <v>754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 x14ac:dyDescent="0.2">
      <c r="A2649" s="62">
        <v>44098</v>
      </c>
      <c r="B2649" s="63">
        <v>44098</v>
      </c>
      <c r="C2649" s="63" t="s">
        <v>745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 x14ac:dyDescent="0.2">
      <c r="A2650" s="77">
        <v>44099</v>
      </c>
      <c r="B2650" s="78">
        <v>44099</v>
      </c>
      <c r="C2650" s="78" t="s">
        <v>739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 x14ac:dyDescent="0.2">
      <c r="A2651" s="77">
        <v>44099</v>
      </c>
      <c r="B2651" s="78">
        <v>44099</v>
      </c>
      <c r="C2651" s="78" t="s">
        <v>737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 x14ac:dyDescent="0.2">
      <c r="A2652" s="77">
        <v>44099</v>
      </c>
      <c r="B2652" s="78">
        <v>44099</v>
      </c>
      <c r="C2652" s="78" t="s">
        <v>750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 x14ac:dyDescent="0.2">
      <c r="A2653" s="77">
        <v>44099</v>
      </c>
      <c r="B2653" s="78">
        <v>44099</v>
      </c>
      <c r="C2653" s="78" t="s">
        <v>840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 x14ac:dyDescent="0.2">
      <c r="A2654" s="77">
        <v>44099</v>
      </c>
      <c r="B2654" s="78">
        <v>44099</v>
      </c>
      <c r="C2654" s="78" t="s">
        <v>904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 x14ac:dyDescent="0.2">
      <c r="A2655" s="77">
        <v>44099</v>
      </c>
      <c r="B2655" s="78">
        <v>44099</v>
      </c>
      <c r="C2655" s="78" t="s">
        <v>746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 x14ac:dyDescent="0.2">
      <c r="A2656" s="77">
        <v>44099</v>
      </c>
      <c r="B2656" s="78">
        <v>44099</v>
      </c>
      <c r="C2656" s="78" t="s">
        <v>905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 x14ac:dyDescent="0.2">
      <c r="A2657" s="77">
        <v>44099</v>
      </c>
      <c r="B2657" s="78">
        <v>44099</v>
      </c>
      <c r="C2657" s="78" t="s">
        <v>738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 x14ac:dyDescent="0.2">
      <c r="A2658" s="77">
        <v>44099</v>
      </c>
      <c r="B2658" s="78">
        <v>44099</v>
      </c>
      <c r="C2658" s="78" t="s">
        <v>768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 x14ac:dyDescent="0.2">
      <c r="A2659" s="77">
        <v>44099</v>
      </c>
      <c r="B2659" s="78">
        <v>44099</v>
      </c>
      <c r="C2659" s="78" t="s">
        <v>781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 x14ac:dyDescent="0.2">
      <c r="A2660" s="77">
        <v>44099</v>
      </c>
      <c r="B2660" s="78">
        <v>44099</v>
      </c>
      <c r="C2660" s="78" t="s">
        <v>902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 x14ac:dyDescent="0.2">
      <c r="A2661" s="77">
        <v>44099</v>
      </c>
      <c r="B2661" s="78">
        <v>44099</v>
      </c>
      <c r="C2661" s="78" t="s">
        <v>755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 x14ac:dyDescent="0.2">
      <c r="A2662" s="32">
        <v>44100</v>
      </c>
      <c r="B2662" s="33">
        <v>44100</v>
      </c>
      <c r="C2662" s="33" t="s">
        <v>870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 x14ac:dyDescent="0.2">
      <c r="A2663" s="32">
        <v>44100</v>
      </c>
      <c r="B2663" s="33">
        <v>44100</v>
      </c>
      <c r="C2663" s="33" t="s">
        <v>739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 x14ac:dyDescent="0.2">
      <c r="A2664" s="32">
        <v>44100</v>
      </c>
      <c r="B2664" s="33">
        <v>44100</v>
      </c>
      <c r="C2664" s="33" t="s">
        <v>883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 x14ac:dyDescent="0.2">
      <c r="A2665" s="32">
        <v>44100</v>
      </c>
      <c r="B2665" s="33">
        <v>44100</v>
      </c>
      <c r="C2665" s="33" t="s">
        <v>750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 x14ac:dyDescent="0.2">
      <c r="A2666" s="32">
        <v>44100</v>
      </c>
      <c r="B2666" s="33">
        <v>44100</v>
      </c>
      <c r="C2666" s="33" t="s">
        <v>737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 x14ac:dyDescent="0.2">
      <c r="A2667" s="32">
        <v>44100</v>
      </c>
      <c r="B2667" s="33">
        <v>44100</v>
      </c>
      <c r="C2667" s="33" t="s">
        <v>753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 x14ac:dyDescent="0.2">
      <c r="A2668" s="32">
        <v>44100</v>
      </c>
      <c r="B2668" s="33">
        <v>44100</v>
      </c>
      <c r="C2668" s="33" t="s">
        <v>854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 x14ac:dyDescent="0.2">
      <c r="A2669" s="32">
        <v>44100</v>
      </c>
      <c r="B2669" s="33">
        <v>44100</v>
      </c>
      <c r="C2669" s="33" t="s">
        <v>755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 x14ac:dyDescent="0.2">
      <c r="A2670" s="32">
        <v>44100</v>
      </c>
      <c r="B2670" s="33">
        <v>44100</v>
      </c>
      <c r="C2670" s="33" t="s">
        <v>741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 x14ac:dyDescent="0.2">
      <c r="A2671" s="32">
        <v>44100</v>
      </c>
      <c r="B2671" s="33">
        <v>44100</v>
      </c>
      <c r="C2671" s="33" t="s">
        <v>793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 x14ac:dyDescent="0.2">
      <c r="A2672" s="32">
        <v>44100</v>
      </c>
      <c r="B2672" s="33">
        <v>44100</v>
      </c>
      <c r="C2672" s="33" t="s">
        <v>756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 x14ac:dyDescent="0.2">
      <c r="A2673" s="59">
        <v>44101</v>
      </c>
      <c r="B2673" s="60">
        <v>44101</v>
      </c>
      <c r="C2673" s="60" t="s">
        <v>739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 x14ac:dyDescent="0.2">
      <c r="A2674" s="59">
        <v>44101</v>
      </c>
      <c r="B2674" s="60">
        <v>44101</v>
      </c>
      <c r="C2674" s="60" t="s">
        <v>793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 x14ac:dyDescent="0.2">
      <c r="A2675" s="59">
        <v>44101</v>
      </c>
      <c r="B2675" s="60">
        <v>44101</v>
      </c>
      <c r="C2675" s="60" t="s">
        <v>737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 x14ac:dyDescent="0.2">
      <c r="A2676" s="59">
        <v>44101</v>
      </c>
      <c r="B2676" s="60">
        <v>44101</v>
      </c>
      <c r="C2676" s="60" t="s">
        <v>763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 x14ac:dyDescent="0.2">
      <c r="A2677" s="59">
        <v>44101</v>
      </c>
      <c r="B2677" s="60">
        <v>44101</v>
      </c>
      <c r="C2677" s="60" t="s">
        <v>883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 x14ac:dyDescent="0.2">
      <c r="A2678" s="59">
        <v>44101</v>
      </c>
      <c r="B2678" s="60">
        <v>44101</v>
      </c>
      <c r="C2678" s="60" t="s">
        <v>840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 x14ac:dyDescent="0.2">
      <c r="A2679" s="59">
        <v>44101</v>
      </c>
      <c r="B2679" s="60">
        <v>44101</v>
      </c>
      <c r="C2679" s="60" t="s">
        <v>768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 x14ac:dyDescent="0.2">
      <c r="A2680" s="59">
        <v>44101</v>
      </c>
      <c r="B2680" s="60">
        <v>44101</v>
      </c>
      <c r="C2680" s="60" t="s">
        <v>906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 x14ac:dyDescent="0.2">
      <c r="A2681" s="59">
        <v>44101</v>
      </c>
      <c r="B2681" s="60">
        <v>44101</v>
      </c>
      <c r="C2681" s="60" t="s">
        <v>907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 x14ac:dyDescent="0.2">
      <c r="A2682" s="59">
        <v>44101</v>
      </c>
      <c r="B2682" s="60">
        <v>44101</v>
      </c>
      <c r="C2682" s="60" t="s">
        <v>755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 x14ac:dyDescent="0.2">
      <c r="A2683" s="59">
        <v>44101</v>
      </c>
      <c r="B2683" s="60">
        <v>44101</v>
      </c>
      <c r="C2683" s="60" t="s">
        <v>750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 x14ac:dyDescent="0.2">
      <c r="A2684" s="80">
        <v>44102</v>
      </c>
      <c r="B2684" s="81">
        <v>44102</v>
      </c>
      <c r="C2684" s="81" t="s">
        <v>845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 x14ac:dyDescent="0.2">
      <c r="A2685" s="80">
        <v>44102</v>
      </c>
      <c r="B2685" s="81">
        <v>44102</v>
      </c>
      <c r="C2685" s="81" t="s">
        <v>793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 x14ac:dyDescent="0.2">
      <c r="A2686" s="80">
        <v>44102</v>
      </c>
      <c r="B2686" s="81">
        <v>44102</v>
      </c>
      <c r="C2686" s="81" t="s">
        <v>738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 x14ac:dyDescent="0.2">
      <c r="A2687" s="80">
        <v>44102</v>
      </c>
      <c r="B2687" s="81">
        <v>44102</v>
      </c>
      <c r="C2687" s="81" t="s">
        <v>751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 x14ac:dyDescent="0.2">
      <c r="A2688" s="80">
        <v>44102</v>
      </c>
      <c r="B2688" s="81">
        <v>44102</v>
      </c>
      <c r="C2688" s="81" t="s">
        <v>739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 x14ac:dyDescent="0.2">
      <c r="A2689" s="80">
        <v>44102</v>
      </c>
      <c r="B2689" s="81">
        <v>44102</v>
      </c>
      <c r="C2689" s="81" t="s">
        <v>759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 x14ac:dyDescent="0.2">
      <c r="A2690" s="80">
        <v>44102</v>
      </c>
      <c r="B2690" s="81">
        <v>44102</v>
      </c>
      <c r="C2690" s="81" t="s">
        <v>763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 x14ac:dyDescent="0.2">
      <c r="A2691" s="80">
        <v>44102</v>
      </c>
      <c r="B2691" s="81">
        <v>44102</v>
      </c>
      <c r="C2691" s="81" t="s">
        <v>768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 x14ac:dyDescent="0.2">
      <c r="A2692" s="80">
        <v>44102</v>
      </c>
      <c r="B2692" s="81">
        <v>44102</v>
      </c>
      <c r="C2692" s="81" t="s">
        <v>745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 x14ac:dyDescent="0.2">
      <c r="A2693" s="80">
        <v>44102</v>
      </c>
      <c r="B2693" s="81">
        <v>44102</v>
      </c>
      <c r="C2693" s="81" t="s">
        <v>744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 x14ac:dyDescent="0.2">
      <c r="A2694" s="80">
        <v>44102</v>
      </c>
      <c r="B2694" s="81">
        <v>44102</v>
      </c>
      <c r="C2694" s="81" t="s">
        <v>772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 x14ac:dyDescent="0.2">
      <c r="A2695" s="80">
        <v>44102</v>
      </c>
      <c r="B2695" s="81">
        <v>44102</v>
      </c>
      <c r="C2695" s="81" t="s">
        <v>776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 x14ac:dyDescent="0.2">
      <c r="A2696" s="80">
        <v>44102</v>
      </c>
      <c r="B2696" s="81">
        <v>44102</v>
      </c>
      <c r="C2696" s="81" t="s">
        <v>767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 x14ac:dyDescent="0.2">
      <c r="A2697" s="80">
        <v>44102</v>
      </c>
      <c r="B2697" s="81">
        <v>44102</v>
      </c>
      <c r="C2697" s="81" t="s">
        <v>743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 x14ac:dyDescent="0.2">
      <c r="A2698" s="80">
        <v>44102</v>
      </c>
      <c r="B2698" s="81">
        <v>44102</v>
      </c>
      <c r="C2698" s="81" t="s">
        <v>765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 x14ac:dyDescent="0.2">
      <c r="A2699" s="80">
        <v>44102</v>
      </c>
      <c r="B2699" s="81">
        <v>44102</v>
      </c>
      <c r="C2699" s="81" t="s">
        <v>748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 x14ac:dyDescent="0.2">
      <c r="A2700" s="80">
        <v>44102</v>
      </c>
      <c r="B2700" s="81">
        <v>44102</v>
      </c>
      <c r="C2700" s="81" t="s">
        <v>755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 x14ac:dyDescent="0.2">
      <c r="A2701" s="80">
        <v>44102</v>
      </c>
      <c r="B2701" s="81">
        <v>44102</v>
      </c>
      <c r="C2701" s="81" t="s">
        <v>874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 x14ac:dyDescent="0.2">
      <c r="A2702" s="80">
        <v>44102</v>
      </c>
      <c r="B2702" s="81">
        <v>44102</v>
      </c>
      <c r="C2702" s="81" t="s">
        <v>742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 x14ac:dyDescent="0.2">
      <c r="A2703" s="80">
        <v>44102</v>
      </c>
      <c r="B2703" s="81">
        <v>44102</v>
      </c>
      <c r="C2703" s="81" t="s">
        <v>749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 x14ac:dyDescent="0.2">
      <c r="A2704" s="80">
        <v>44102</v>
      </c>
      <c r="B2704" s="81">
        <v>44102</v>
      </c>
      <c r="C2704" s="81" t="s">
        <v>908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 x14ac:dyDescent="0.2">
      <c r="A2705" s="80">
        <v>44102</v>
      </c>
      <c r="B2705" s="81">
        <v>44102</v>
      </c>
      <c r="C2705" s="81" t="s">
        <v>802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 x14ac:dyDescent="0.2">
      <c r="A2706" s="83">
        <v>44103</v>
      </c>
      <c r="B2706" s="84">
        <v>44103</v>
      </c>
      <c r="C2706" s="84" t="s">
        <v>905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 x14ac:dyDescent="0.2">
      <c r="A2707" s="83">
        <v>44103</v>
      </c>
      <c r="B2707" s="84">
        <v>44103</v>
      </c>
      <c r="C2707" s="84" t="s">
        <v>779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 x14ac:dyDescent="0.2">
      <c r="A2708" s="83">
        <v>44103</v>
      </c>
      <c r="B2708" s="84">
        <v>44103</v>
      </c>
      <c r="C2708" s="84" t="s">
        <v>739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 x14ac:dyDescent="0.2">
      <c r="A2709" s="83">
        <v>44103</v>
      </c>
      <c r="B2709" s="84">
        <v>44103</v>
      </c>
      <c r="C2709" s="84" t="s">
        <v>771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 x14ac:dyDescent="0.2">
      <c r="A2710" s="83">
        <v>44103</v>
      </c>
      <c r="B2710" s="84">
        <v>44103</v>
      </c>
      <c r="C2710" s="84" t="s">
        <v>909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 x14ac:dyDescent="0.2">
      <c r="A2711" s="83">
        <v>44103</v>
      </c>
      <c r="B2711" s="84">
        <v>44103</v>
      </c>
      <c r="C2711" s="84" t="s">
        <v>753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 x14ac:dyDescent="0.2">
      <c r="A2712" s="83">
        <v>44103</v>
      </c>
      <c r="B2712" s="84">
        <v>44103</v>
      </c>
      <c r="C2712" s="84" t="s">
        <v>741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 x14ac:dyDescent="0.2">
      <c r="A2713" s="83">
        <v>44103</v>
      </c>
      <c r="B2713" s="84">
        <v>44103</v>
      </c>
      <c r="C2713" s="84" t="s">
        <v>767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 x14ac:dyDescent="0.2">
      <c r="A2714" s="83">
        <v>44103</v>
      </c>
      <c r="B2714" s="84">
        <v>44103</v>
      </c>
      <c r="C2714" s="84" t="s">
        <v>910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 x14ac:dyDescent="0.2">
      <c r="A2715" s="83">
        <v>44103</v>
      </c>
      <c r="B2715" s="84">
        <v>44103</v>
      </c>
      <c r="C2715" s="84" t="s">
        <v>757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 x14ac:dyDescent="0.2">
      <c r="A2716" s="83">
        <v>44103</v>
      </c>
      <c r="B2716" s="84">
        <v>44103</v>
      </c>
      <c r="C2716" s="84" t="s">
        <v>750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 x14ac:dyDescent="0.2">
      <c r="A2717" s="83">
        <v>44103</v>
      </c>
      <c r="B2717" s="84">
        <v>44103</v>
      </c>
      <c r="C2717" s="84" t="s">
        <v>744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 x14ac:dyDescent="0.2">
      <c r="A2718" s="59">
        <v>44104</v>
      </c>
      <c r="B2718" s="60">
        <v>44104</v>
      </c>
      <c r="C2718" s="60" t="s">
        <v>739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 x14ac:dyDescent="0.2">
      <c r="A2719" s="59">
        <v>44104</v>
      </c>
      <c r="B2719" s="60">
        <v>44104</v>
      </c>
      <c r="C2719" s="60" t="s">
        <v>737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 x14ac:dyDescent="0.2">
      <c r="A2720" s="59">
        <v>44104</v>
      </c>
      <c r="B2720" s="60">
        <v>44104</v>
      </c>
      <c r="C2720" s="60" t="s">
        <v>757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 x14ac:dyDescent="0.2">
      <c r="A2721" s="59">
        <v>44104</v>
      </c>
      <c r="B2721" s="60">
        <v>44104</v>
      </c>
      <c r="C2721" s="60" t="s">
        <v>742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 x14ac:dyDescent="0.2">
      <c r="A2722" s="59">
        <v>44104</v>
      </c>
      <c r="B2722" s="60">
        <v>44104</v>
      </c>
      <c r="C2722" s="60" t="s">
        <v>911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 x14ac:dyDescent="0.2">
      <c r="A2723" s="59">
        <v>44104</v>
      </c>
      <c r="B2723" s="60">
        <v>44104</v>
      </c>
      <c r="C2723" s="60" t="s">
        <v>793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 x14ac:dyDescent="0.2">
      <c r="A2724" s="59">
        <v>44104</v>
      </c>
      <c r="B2724" s="60">
        <v>44104</v>
      </c>
      <c r="C2724" s="60" t="s">
        <v>907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 x14ac:dyDescent="0.2">
      <c r="A2725" s="59">
        <v>44104</v>
      </c>
      <c r="B2725" s="60">
        <v>44104</v>
      </c>
      <c r="C2725" s="60" t="s">
        <v>753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 x14ac:dyDescent="0.2">
      <c r="A2726" s="59">
        <v>44104</v>
      </c>
      <c r="B2726" s="60">
        <v>44104</v>
      </c>
      <c r="C2726" s="60" t="s">
        <v>750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 x14ac:dyDescent="0.2">
      <c r="A2727" s="59">
        <v>44104</v>
      </c>
      <c r="B2727" s="60">
        <v>44104</v>
      </c>
      <c r="C2727" s="60" t="s">
        <v>746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 x14ac:dyDescent="0.2">
      <c r="A2728" s="59">
        <v>44104</v>
      </c>
      <c r="B2728" s="60">
        <v>44104</v>
      </c>
      <c r="C2728" s="60" t="s">
        <v>773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 x14ac:dyDescent="0.2">
      <c r="A2729" s="59">
        <v>44104</v>
      </c>
      <c r="B2729" s="60">
        <v>44104</v>
      </c>
      <c r="C2729" s="60" t="s">
        <v>745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 x14ac:dyDescent="0.2">
      <c r="A2730" s="59">
        <v>44104</v>
      </c>
      <c r="B2730" s="60">
        <v>44104</v>
      </c>
      <c r="C2730" s="60" t="s">
        <v>830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 x14ac:dyDescent="0.2">
      <c r="A2731" s="59">
        <v>44104</v>
      </c>
      <c r="B2731" s="60">
        <v>44104</v>
      </c>
      <c r="C2731" s="60" t="s">
        <v>771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 x14ac:dyDescent="0.2">
      <c r="A2732" s="59">
        <v>44104</v>
      </c>
      <c r="B2732" s="60">
        <v>44104</v>
      </c>
      <c r="C2732" s="60" t="s">
        <v>781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 x14ac:dyDescent="0.2">
      <c r="A2733" s="59">
        <v>44104</v>
      </c>
      <c r="B2733" s="60">
        <v>44104</v>
      </c>
      <c r="C2733" s="60" t="s">
        <v>741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 x14ac:dyDescent="0.2">
      <c r="A2734" s="59">
        <v>44104</v>
      </c>
      <c r="B2734" s="60">
        <v>44104</v>
      </c>
      <c r="C2734" s="60" t="s">
        <v>774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 x14ac:dyDescent="0.2">
      <c r="A2735" s="59">
        <v>44104</v>
      </c>
      <c r="B2735" s="60">
        <v>44104</v>
      </c>
      <c r="C2735" s="60" t="s">
        <v>909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 x14ac:dyDescent="0.2">
      <c r="A2736" s="59">
        <v>44104</v>
      </c>
      <c r="B2736" s="60">
        <v>44104</v>
      </c>
      <c r="C2736" s="60" t="s">
        <v>755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 x14ac:dyDescent="0.2">
      <c r="A2737" s="53">
        <v>44105</v>
      </c>
      <c r="B2737" s="54">
        <v>44105</v>
      </c>
      <c r="C2737" s="54" t="s">
        <v>750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 x14ac:dyDescent="0.2">
      <c r="A2738" s="53">
        <v>44105</v>
      </c>
      <c r="B2738" s="54">
        <v>44105</v>
      </c>
      <c r="C2738" s="54" t="s">
        <v>753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 x14ac:dyDescent="0.2">
      <c r="A2739" s="53">
        <v>44105</v>
      </c>
      <c r="B2739" s="54">
        <v>44105</v>
      </c>
      <c r="C2739" s="54" t="s">
        <v>739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 x14ac:dyDescent="0.2">
      <c r="A2740" s="53">
        <v>44105</v>
      </c>
      <c r="B2740" s="54">
        <v>44105</v>
      </c>
      <c r="C2740" s="54" t="s">
        <v>737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 x14ac:dyDescent="0.2">
      <c r="A2741" s="53">
        <v>44105</v>
      </c>
      <c r="B2741" s="54">
        <v>44105</v>
      </c>
      <c r="C2741" s="54" t="s">
        <v>778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 x14ac:dyDescent="0.2">
      <c r="A2742" s="53">
        <v>44105</v>
      </c>
      <c r="B2742" s="54">
        <v>44105</v>
      </c>
      <c r="C2742" s="54" t="s">
        <v>746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 x14ac:dyDescent="0.2">
      <c r="A2743" s="53">
        <v>44105</v>
      </c>
      <c r="B2743" s="54">
        <v>44105</v>
      </c>
      <c r="C2743" s="54" t="s">
        <v>742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 x14ac:dyDescent="0.2">
      <c r="A2744" s="53">
        <v>44105</v>
      </c>
      <c r="B2744" s="54">
        <v>44105</v>
      </c>
      <c r="C2744" s="54" t="s">
        <v>784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 x14ac:dyDescent="0.2">
      <c r="A2745" s="53">
        <v>44105</v>
      </c>
      <c r="B2745" s="54">
        <v>44105</v>
      </c>
      <c r="C2745" s="54" t="s">
        <v>776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 x14ac:dyDescent="0.2">
      <c r="A2746" s="53">
        <v>44105</v>
      </c>
      <c r="B2746" s="54">
        <v>44105</v>
      </c>
      <c r="C2746" s="54" t="s">
        <v>743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 x14ac:dyDescent="0.2">
      <c r="A2747" s="53">
        <v>44105</v>
      </c>
      <c r="B2747" s="54">
        <v>44105</v>
      </c>
      <c r="C2747" s="54" t="s">
        <v>759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 x14ac:dyDescent="0.2">
      <c r="A2748" s="53">
        <v>44105</v>
      </c>
      <c r="B2748" s="54">
        <v>44105</v>
      </c>
      <c r="C2748" s="54" t="s">
        <v>745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 x14ac:dyDescent="0.2">
      <c r="A2749" s="53">
        <v>44105</v>
      </c>
      <c r="B2749" s="54">
        <v>44105</v>
      </c>
      <c r="C2749" s="54" t="s">
        <v>763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 x14ac:dyDescent="0.2">
      <c r="A2750" s="53">
        <v>44105</v>
      </c>
      <c r="B2750" s="54">
        <v>44105</v>
      </c>
      <c r="C2750" s="54" t="s">
        <v>755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 x14ac:dyDescent="0.2">
      <c r="A2751" s="53">
        <v>44105</v>
      </c>
      <c r="B2751" s="54">
        <v>44105</v>
      </c>
      <c r="C2751" s="54" t="s">
        <v>747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 x14ac:dyDescent="0.2">
      <c r="A2752" s="53">
        <v>44105</v>
      </c>
      <c r="B2752" s="54">
        <v>44105</v>
      </c>
      <c r="C2752" s="54" t="s">
        <v>771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 x14ac:dyDescent="0.2">
      <c r="A2753" s="62">
        <v>44106</v>
      </c>
      <c r="B2753" s="63">
        <v>44106</v>
      </c>
      <c r="C2753" s="63" t="s">
        <v>912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 x14ac:dyDescent="0.2">
      <c r="A2754" s="62">
        <v>44106</v>
      </c>
      <c r="B2754" s="63">
        <v>44106</v>
      </c>
      <c r="C2754" s="63" t="s">
        <v>778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 x14ac:dyDescent="0.2">
      <c r="A2755" s="62">
        <v>44106</v>
      </c>
      <c r="B2755" s="63">
        <v>44106</v>
      </c>
      <c r="C2755" s="63" t="s">
        <v>870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 x14ac:dyDescent="0.2">
      <c r="A2756" s="62">
        <v>44106</v>
      </c>
      <c r="B2756" s="63">
        <v>44106</v>
      </c>
      <c r="C2756" s="63" t="s">
        <v>746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 x14ac:dyDescent="0.2">
      <c r="A2757" s="62">
        <v>44106</v>
      </c>
      <c r="B2757" s="63">
        <v>44106</v>
      </c>
      <c r="C2757" s="63" t="s">
        <v>750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 x14ac:dyDescent="0.2">
      <c r="A2758" s="62">
        <v>44106</v>
      </c>
      <c r="B2758" s="63">
        <v>44106</v>
      </c>
      <c r="C2758" s="63" t="s">
        <v>747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 x14ac:dyDescent="0.2">
      <c r="A2759" s="62">
        <v>44106</v>
      </c>
      <c r="B2759" s="63">
        <v>44106</v>
      </c>
      <c r="C2759" s="63" t="s">
        <v>754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 x14ac:dyDescent="0.2">
      <c r="A2760" s="62">
        <v>44106</v>
      </c>
      <c r="B2760" s="63">
        <v>44106</v>
      </c>
      <c r="C2760" s="63" t="s">
        <v>737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 x14ac:dyDescent="0.2">
      <c r="A2761" s="62">
        <v>44106</v>
      </c>
      <c r="B2761" s="63">
        <v>44106</v>
      </c>
      <c r="C2761" s="63" t="s">
        <v>753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 x14ac:dyDescent="0.2">
      <c r="A2762" s="62">
        <v>44106</v>
      </c>
      <c r="B2762" s="63">
        <v>44106</v>
      </c>
      <c r="C2762" s="63" t="s">
        <v>866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 x14ac:dyDescent="0.2">
      <c r="A2763" s="62">
        <v>44106</v>
      </c>
      <c r="B2763" s="63">
        <v>44106</v>
      </c>
      <c r="C2763" s="63" t="s">
        <v>763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 x14ac:dyDescent="0.2">
      <c r="A2764" s="62">
        <v>44106</v>
      </c>
      <c r="B2764" s="63">
        <v>44106</v>
      </c>
      <c r="C2764" s="63" t="s">
        <v>871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 x14ac:dyDescent="0.2">
      <c r="A2765" s="62">
        <v>44106</v>
      </c>
      <c r="B2765" s="63">
        <v>44106</v>
      </c>
      <c r="C2765" s="63" t="s">
        <v>910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 x14ac:dyDescent="0.2">
      <c r="A2766" s="62">
        <v>44106</v>
      </c>
      <c r="B2766" s="63">
        <v>44106</v>
      </c>
      <c r="C2766" s="63" t="s">
        <v>913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 x14ac:dyDescent="0.2">
      <c r="A2767" s="62">
        <v>44106</v>
      </c>
      <c r="B2767" s="63">
        <v>44106</v>
      </c>
      <c r="C2767" s="63" t="s">
        <v>742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 x14ac:dyDescent="0.2">
      <c r="A2768" s="86">
        <v>44107</v>
      </c>
      <c r="B2768" s="87">
        <v>44107</v>
      </c>
      <c r="C2768" s="87" t="s">
        <v>739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 x14ac:dyDescent="0.2">
      <c r="A2769" s="86">
        <v>44107</v>
      </c>
      <c r="B2769" s="87">
        <v>44107</v>
      </c>
      <c r="C2769" s="87" t="s">
        <v>737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 x14ac:dyDescent="0.2">
      <c r="A2770" s="86">
        <v>44107</v>
      </c>
      <c r="B2770" s="87">
        <v>44107</v>
      </c>
      <c r="C2770" s="87" t="s">
        <v>772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 x14ac:dyDescent="0.2">
      <c r="A2771" s="86">
        <v>44107</v>
      </c>
      <c r="B2771" s="87">
        <v>44107</v>
      </c>
      <c r="C2771" s="87" t="s">
        <v>750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 x14ac:dyDescent="0.2">
      <c r="A2772" s="86">
        <v>44107</v>
      </c>
      <c r="B2772" s="87">
        <v>44107</v>
      </c>
      <c r="C2772" s="87" t="s">
        <v>835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 x14ac:dyDescent="0.2">
      <c r="A2773" s="86">
        <v>44107</v>
      </c>
      <c r="B2773" s="87">
        <v>44107</v>
      </c>
      <c r="C2773" s="87" t="s">
        <v>745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 x14ac:dyDescent="0.2">
      <c r="A2774" s="86">
        <v>44107</v>
      </c>
      <c r="B2774" s="87">
        <v>44107</v>
      </c>
      <c r="C2774" s="87" t="s">
        <v>754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 x14ac:dyDescent="0.2">
      <c r="A2775" s="86">
        <v>44107</v>
      </c>
      <c r="B2775" s="87">
        <v>44107</v>
      </c>
      <c r="C2775" s="87" t="s">
        <v>756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 x14ac:dyDescent="0.2">
      <c r="A2776" s="86">
        <v>44107</v>
      </c>
      <c r="B2776" s="87">
        <v>44107</v>
      </c>
      <c r="C2776" s="87" t="s">
        <v>793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 x14ac:dyDescent="0.2">
      <c r="A2777" s="86">
        <v>44107</v>
      </c>
      <c r="B2777" s="87">
        <v>44107</v>
      </c>
      <c r="C2777" s="87" t="s">
        <v>747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 x14ac:dyDescent="0.2">
      <c r="A2778" s="86">
        <v>44107</v>
      </c>
      <c r="B2778" s="87">
        <v>44107</v>
      </c>
      <c r="C2778" s="87" t="s">
        <v>753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 x14ac:dyDescent="0.2">
      <c r="A2779" s="86">
        <v>44107</v>
      </c>
      <c r="B2779" s="87">
        <v>44107</v>
      </c>
      <c r="C2779" s="87" t="s">
        <v>738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 x14ac:dyDescent="0.2">
      <c r="A2780" s="86">
        <v>44107</v>
      </c>
      <c r="B2780" s="87">
        <v>44107</v>
      </c>
      <c r="C2780" s="87" t="s">
        <v>755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 x14ac:dyDescent="0.2">
      <c r="A2781" s="86">
        <v>44107</v>
      </c>
      <c r="B2781" s="87">
        <v>44107</v>
      </c>
      <c r="C2781" s="87" t="s">
        <v>890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 x14ac:dyDescent="0.2">
      <c r="A2782" s="86">
        <v>44107</v>
      </c>
      <c r="B2782" s="87">
        <v>44107</v>
      </c>
      <c r="C2782" s="87" t="s">
        <v>746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 x14ac:dyDescent="0.2">
      <c r="A2783" s="86">
        <v>44107</v>
      </c>
      <c r="B2783" s="87">
        <v>44107</v>
      </c>
      <c r="C2783" s="87" t="s">
        <v>742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 x14ac:dyDescent="0.2">
      <c r="A2784" s="86">
        <v>44107</v>
      </c>
      <c r="B2784" s="87">
        <v>44107</v>
      </c>
      <c r="C2784" s="87" t="s">
        <v>749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 x14ac:dyDescent="0.2">
      <c r="A2785" s="86">
        <v>44107</v>
      </c>
      <c r="B2785" s="87">
        <v>44107</v>
      </c>
      <c r="C2785" s="87" t="s">
        <v>914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 x14ac:dyDescent="0.2">
      <c r="A2786" s="86">
        <v>44107</v>
      </c>
      <c r="B2786" s="87">
        <v>44107</v>
      </c>
      <c r="C2786" s="87" t="s">
        <v>773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 x14ac:dyDescent="0.2">
      <c r="A2787" s="86">
        <v>44107</v>
      </c>
      <c r="B2787" s="87">
        <v>44107</v>
      </c>
      <c r="C2787" s="87" t="s">
        <v>889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 x14ac:dyDescent="0.2">
      <c r="A2788" s="65">
        <v>44108</v>
      </c>
      <c r="B2788" s="66">
        <v>44108</v>
      </c>
      <c r="C2788" s="66" t="s">
        <v>763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 x14ac:dyDescent="0.2">
      <c r="A2789" s="65">
        <v>44108</v>
      </c>
      <c r="B2789" s="66">
        <v>44108</v>
      </c>
      <c r="C2789" s="66" t="s">
        <v>753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 x14ac:dyDescent="0.2">
      <c r="A2790" s="65">
        <v>44108</v>
      </c>
      <c r="B2790" s="66">
        <v>44108</v>
      </c>
      <c r="C2790" s="66" t="s">
        <v>748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 x14ac:dyDescent="0.2">
      <c r="A2791" s="65">
        <v>44108</v>
      </c>
      <c r="B2791" s="66">
        <v>44108</v>
      </c>
      <c r="C2791" s="66" t="s">
        <v>755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 x14ac:dyDescent="0.2">
      <c r="A2792" s="65">
        <v>44108</v>
      </c>
      <c r="B2792" s="66">
        <v>44108</v>
      </c>
      <c r="C2792" s="66" t="s">
        <v>756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 x14ac:dyDescent="0.2">
      <c r="A2793" s="65">
        <v>44108</v>
      </c>
      <c r="B2793" s="66">
        <v>44108</v>
      </c>
      <c r="C2793" s="66" t="s">
        <v>793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 x14ac:dyDescent="0.2">
      <c r="A2794" s="65">
        <v>44108</v>
      </c>
      <c r="B2794" s="66">
        <v>44108</v>
      </c>
      <c r="C2794" s="66" t="s">
        <v>847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 x14ac:dyDescent="0.2">
      <c r="A2795" s="65">
        <v>44108</v>
      </c>
      <c r="B2795" s="66">
        <v>44108</v>
      </c>
      <c r="C2795" s="66" t="s">
        <v>768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 x14ac:dyDescent="0.2">
      <c r="A2796" s="65">
        <v>44108</v>
      </c>
      <c r="B2796" s="66">
        <v>44108</v>
      </c>
      <c r="C2796" s="66" t="s">
        <v>742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 x14ac:dyDescent="0.2">
      <c r="A2797" s="65">
        <v>44108</v>
      </c>
      <c r="B2797" s="66">
        <v>44108</v>
      </c>
      <c r="C2797" s="66" t="s">
        <v>754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 x14ac:dyDescent="0.2">
      <c r="A2798" s="65">
        <v>44108</v>
      </c>
      <c r="B2798" s="66">
        <v>44108</v>
      </c>
      <c r="C2798" s="66" t="s">
        <v>878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 x14ac:dyDescent="0.2">
      <c r="A2799" s="65">
        <v>44108</v>
      </c>
      <c r="B2799" s="66">
        <v>44108</v>
      </c>
      <c r="C2799" s="66" t="s">
        <v>746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 x14ac:dyDescent="0.2">
      <c r="A2800" s="65">
        <v>44108</v>
      </c>
      <c r="B2800" s="66">
        <v>44108</v>
      </c>
      <c r="C2800" s="66" t="s">
        <v>812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 x14ac:dyDescent="0.2">
      <c r="A2801" s="65">
        <v>44108</v>
      </c>
      <c r="B2801" s="66">
        <v>44108</v>
      </c>
      <c r="C2801" s="66" t="s">
        <v>877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 x14ac:dyDescent="0.2">
      <c r="A2802" s="65">
        <v>44108</v>
      </c>
      <c r="B2802" s="66">
        <v>44108</v>
      </c>
      <c r="C2802" s="66" t="s">
        <v>875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 x14ac:dyDescent="0.2">
      <c r="A2803" s="65">
        <v>44108</v>
      </c>
      <c r="B2803" s="66">
        <v>44108</v>
      </c>
      <c r="C2803" s="66" t="s">
        <v>738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 x14ac:dyDescent="0.2">
      <c r="A2804" s="53">
        <v>44109</v>
      </c>
      <c r="B2804" s="54">
        <v>44109</v>
      </c>
      <c r="C2804" s="54" t="s">
        <v>870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 x14ac:dyDescent="0.2">
      <c r="A2805" s="53">
        <v>44109</v>
      </c>
      <c r="B2805" s="54">
        <v>44109</v>
      </c>
      <c r="C2805" s="54" t="s">
        <v>901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 x14ac:dyDescent="0.2">
      <c r="A2806" s="53">
        <v>44109</v>
      </c>
      <c r="B2806" s="54">
        <v>44109</v>
      </c>
      <c r="C2806" s="54" t="s">
        <v>883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 x14ac:dyDescent="0.2">
      <c r="A2807" s="53">
        <v>44109</v>
      </c>
      <c r="B2807" s="54">
        <v>44109</v>
      </c>
      <c r="C2807" s="54" t="s">
        <v>750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 x14ac:dyDescent="0.2">
      <c r="A2808" s="53">
        <v>44109</v>
      </c>
      <c r="B2808" s="54">
        <v>44109</v>
      </c>
      <c r="C2808" s="54" t="s">
        <v>915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 x14ac:dyDescent="0.2">
      <c r="A2809" s="53">
        <v>44109</v>
      </c>
      <c r="B2809" s="54">
        <v>44109</v>
      </c>
      <c r="C2809" s="54" t="s">
        <v>877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 x14ac:dyDescent="0.2">
      <c r="A2810" s="53">
        <v>44109</v>
      </c>
      <c r="B2810" s="54">
        <v>44109</v>
      </c>
      <c r="C2810" s="54" t="s">
        <v>753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 x14ac:dyDescent="0.2">
      <c r="A2811" s="53">
        <v>44109</v>
      </c>
      <c r="B2811" s="54">
        <v>44109</v>
      </c>
      <c r="C2811" s="54" t="s">
        <v>792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 x14ac:dyDescent="0.2">
      <c r="A2812" s="53">
        <v>44109</v>
      </c>
      <c r="B2812" s="54">
        <v>44109</v>
      </c>
      <c r="C2812" s="54" t="s">
        <v>755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 x14ac:dyDescent="0.2">
      <c r="A2813" s="53">
        <v>44109</v>
      </c>
      <c r="B2813" s="54">
        <v>44109</v>
      </c>
      <c r="C2813" s="54" t="s">
        <v>916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 x14ac:dyDescent="0.2">
      <c r="A2814" s="53">
        <v>44109</v>
      </c>
      <c r="B2814" s="54">
        <v>44109</v>
      </c>
      <c r="C2814" s="54" t="s">
        <v>772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 x14ac:dyDescent="0.2">
      <c r="A2815" s="68">
        <v>44110</v>
      </c>
      <c r="B2815" s="69">
        <v>44110</v>
      </c>
      <c r="C2815" s="69" t="s">
        <v>908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 x14ac:dyDescent="0.2">
      <c r="A2816" s="68">
        <v>44110</v>
      </c>
      <c r="B2816" s="69">
        <v>44110</v>
      </c>
      <c r="C2816" s="69" t="s">
        <v>739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 x14ac:dyDescent="0.2">
      <c r="A2817" s="68">
        <v>44110</v>
      </c>
      <c r="B2817" s="69">
        <v>44110</v>
      </c>
      <c r="C2817" s="69" t="s">
        <v>742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 x14ac:dyDescent="0.2">
      <c r="A2818" s="68">
        <v>44110</v>
      </c>
      <c r="B2818" s="69">
        <v>44110</v>
      </c>
      <c r="C2818" s="69" t="s">
        <v>917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 x14ac:dyDescent="0.2">
      <c r="A2819" s="68">
        <v>44110</v>
      </c>
      <c r="B2819" s="69">
        <v>44110</v>
      </c>
      <c r="C2819" s="69" t="s">
        <v>918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 x14ac:dyDescent="0.2">
      <c r="A2820" s="68">
        <v>44110</v>
      </c>
      <c r="B2820" s="69">
        <v>44110</v>
      </c>
      <c r="C2820" s="69" t="s">
        <v>916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 x14ac:dyDescent="0.2">
      <c r="A2821" s="68">
        <v>44110</v>
      </c>
      <c r="B2821" s="69">
        <v>44110</v>
      </c>
      <c r="C2821" s="69" t="s">
        <v>772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 x14ac:dyDescent="0.2">
      <c r="A2822" s="68">
        <v>44110</v>
      </c>
      <c r="B2822" s="69">
        <v>44110</v>
      </c>
      <c r="C2822" s="69" t="s">
        <v>778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 x14ac:dyDescent="0.2">
      <c r="A2823" s="68">
        <v>44110</v>
      </c>
      <c r="B2823" s="69">
        <v>44110</v>
      </c>
      <c r="C2823" s="69" t="s">
        <v>754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 x14ac:dyDescent="0.2">
      <c r="A2824" s="68">
        <v>44110</v>
      </c>
      <c r="B2824" s="69">
        <v>44110</v>
      </c>
      <c r="C2824" s="69" t="s">
        <v>753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 x14ac:dyDescent="0.2">
      <c r="A2825" s="68">
        <v>44110</v>
      </c>
      <c r="B2825" s="69">
        <v>44110</v>
      </c>
      <c r="C2825" s="69" t="s">
        <v>755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 x14ac:dyDescent="0.2">
      <c r="A2826" s="68">
        <v>44110</v>
      </c>
      <c r="B2826" s="69">
        <v>44110</v>
      </c>
      <c r="C2826" s="69" t="s">
        <v>741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 x14ac:dyDescent="0.2">
      <c r="A2827" s="68">
        <v>44110</v>
      </c>
      <c r="B2827" s="69">
        <v>44110</v>
      </c>
      <c r="C2827" s="69" t="s">
        <v>737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 x14ac:dyDescent="0.2">
      <c r="A2828" s="68">
        <v>44110</v>
      </c>
      <c r="B2828" s="69">
        <v>44110</v>
      </c>
      <c r="C2828" s="69" t="s">
        <v>914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 x14ac:dyDescent="0.2">
      <c r="A2829" s="68">
        <v>44110</v>
      </c>
      <c r="B2829" s="69">
        <v>44110</v>
      </c>
      <c r="C2829" s="69" t="s">
        <v>746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 x14ac:dyDescent="0.2">
      <c r="A2830" s="83">
        <v>44111</v>
      </c>
      <c r="B2830" s="84">
        <v>44111</v>
      </c>
      <c r="C2830" s="84" t="s">
        <v>750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 x14ac:dyDescent="0.2">
      <c r="A2831" s="83">
        <v>44111</v>
      </c>
      <c r="B2831" s="84">
        <v>44111</v>
      </c>
      <c r="C2831" s="84" t="s">
        <v>747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 x14ac:dyDescent="0.2">
      <c r="A2832" s="83">
        <v>44111</v>
      </c>
      <c r="B2832" s="84">
        <v>44111</v>
      </c>
      <c r="C2832" s="84" t="s">
        <v>778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 x14ac:dyDescent="0.2">
      <c r="A2833" s="83">
        <v>44111</v>
      </c>
      <c r="B2833" s="84">
        <v>44111</v>
      </c>
      <c r="C2833" s="84" t="s">
        <v>919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 x14ac:dyDescent="0.2">
      <c r="A2834" s="83">
        <v>44111</v>
      </c>
      <c r="B2834" s="84">
        <v>44111</v>
      </c>
      <c r="C2834" s="84" t="s">
        <v>739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 x14ac:dyDescent="0.2">
      <c r="A2835" s="83">
        <v>44111</v>
      </c>
      <c r="B2835" s="84">
        <v>44111</v>
      </c>
      <c r="C2835" s="84" t="s">
        <v>742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 x14ac:dyDescent="0.2">
      <c r="A2836" s="83">
        <v>44111</v>
      </c>
      <c r="B2836" s="84">
        <v>44111</v>
      </c>
      <c r="C2836" s="84" t="s">
        <v>737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 x14ac:dyDescent="0.2">
      <c r="A2837" s="83">
        <v>44111</v>
      </c>
      <c r="B2837" s="84">
        <v>44111</v>
      </c>
      <c r="C2837" s="84" t="s">
        <v>772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 x14ac:dyDescent="0.2">
      <c r="A2838" s="83">
        <v>44111</v>
      </c>
      <c r="B2838" s="84">
        <v>44111</v>
      </c>
      <c r="C2838" s="84" t="s">
        <v>760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 x14ac:dyDescent="0.2">
      <c r="A2839" s="83">
        <v>44111</v>
      </c>
      <c r="B2839" s="84">
        <v>44111</v>
      </c>
      <c r="C2839" s="84" t="s">
        <v>753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 x14ac:dyDescent="0.2">
      <c r="A2840" s="83">
        <v>44111</v>
      </c>
      <c r="B2840" s="84">
        <v>44111</v>
      </c>
      <c r="C2840" s="84" t="s">
        <v>744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 x14ac:dyDescent="0.2">
      <c r="A2841" s="83">
        <v>44111</v>
      </c>
      <c r="B2841" s="84">
        <v>44111</v>
      </c>
      <c r="C2841" s="84" t="s">
        <v>871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 x14ac:dyDescent="0.2">
      <c r="A2842" s="83">
        <v>44111</v>
      </c>
      <c r="B2842" s="84">
        <v>44111</v>
      </c>
      <c r="C2842" s="84" t="s">
        <v>738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 x14ac:dyDescent="0.2">
      <c r="A2843" s="83">
        <v>44111</v>
      </c>
      <c r="B2843" s="84">
        <v>44111</v>
      </c>
      <c r="C2843" s="84" t="s">
        <v>755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 x14ac:dyDescent="0.2">
      <c r="A2844" s="83">
        <v>44111</v>
      </c>
      <c r="B2844" s="84">
        <v>44111</v>
      </c>
      <c r="C2844" s="84" t="s">
        <v>883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 x14ac:dyDescent="0.2">
      <c r="A2845" s="83">
        <v>44111</v>
      </c>
      <c r="B2845" s="84">
        <v>44111</v>
      </c>
      <c r="C2845" s="84" t="s">
        <v>793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 x14ac:dyDescent="0.2">
      <c r="A2846" s="83">
        <v>44111</v>
      </c>
      <c r="B2846" s="84">
        <v>44111</v>
      </c>
      <c r="C2846" s="84" t="s">
        <v>748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 x14ac:dyDescent="0.2">
      <c r="A2847" s="83">
        <v>44111</v>
      </c>
      <c r="B2847" s="84">
        <v>44111</v>
      </c>
      <c r="C2847" s="84" t="s">
        <v>776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 x14ac:dyDescent="0.2">
      <c r="A2848" s="74">
        <v>44112</v>
      </c>
      <c r="B2848" s="75">
        <v>44112</v>
      </c>
      <c r="C2848" s="75" t="s">
        <v>883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 x14ac:dyDescent="0.2">
      <c r="A2849" s="74">
        <v>44112</v>
      </c>
      <c r="B2849" s="75">
        <v>44112</v>
      </c>
      <c r="C2849" s="75" t="s">
        <v>793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 x14ac:dyDescent="0.2">
      <c r="A2850" s="74">
        <v>44112</v>
      </c>
      <c r="B2850" s="75">
        <v>44112</v>
      </c>
      <c r="C2850" s="75" t="s">
        <v>911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 x14ac:dyDescent="0.2">
      <c r="A2851" s="74">
        <v>44112</v>
      </c>
      <c r="B2851" s="75">
        <v>44112</v>
      </c>
      <c r="C2851" s="75" t="s">
        <v>737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 x14ac:dyDescent="0.2">
      <c r="A2852" s="74">
        <v>44112</v>
      </c>
      <c r="B2852" s="75">
        <v>44112</v>
      </c>
      <c r="C2852" s="75" t="s">
        <v>755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 x14ac:dyDescent="0.2">
      <c r="A2853" s="74">
        <v>44112</v>
      </c>
      <c r="B2853" s="75">
        <v>44112</v>
      </c>
      <c r="C2853" s="75" t="s">
        <v>920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 x14ac:dyDescent="0.2">
      <c r="A2854" s="74">
        <v>44112</v>
      </c>
      <c r="B2854" s="75">
        <v>44112</v>
      </c>
      <c r="C2854" s="75" t="s">
        <v>756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 x14ac:dyDescent="0.2">
      <c r="A2855" s="74">
        <v>44112</v>
      </c>
      <c r="B2855" s="75">
        <v>44112</v>
      </c>
      <c r="C2855" s="75" t="s">
        <v>785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 x14ac:dyDescent="0.2">
      <c r="A2856" s="74">
        <v>44112</v>
      </c>
      <c r="B2856" s="75">
        <v>44112</v>
      </c>
      <c r="C2856" s="75" t="s">
        <v>772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 x14ac:dyDescent="0.2">
      <c r="A2857" s="74">
        <v>44112</v>
      </c>
      <c r="B2857" s="75">
        <v>44112</v>
      </c>
      <c r="C2857" s="75" t="s">
        <v>778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 x14ac:dyDescent="0.2">
      <c r="A2858" s="74">
        <v>44112</v>
      </c>
      <c r="B2858" s="75">
        <v>44112</v>
      </c>
      <c r="C2858" s="75" t="s">
        <v>754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 x14ac:dyDescent="0.2">
      <c r="A2859" s="74">
        <v>44112</v>
      </c>
      <c r="B2859" s="75">
        <v>44112</v>
      </c>
      <c r="C2859" s="75" t="s">
        <v>738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 x14ac:dyDescent="0.2">
      <c r="A2860" s="74">
        <v>44112</v>
      </c>
      <c r="B2860" s="75">
        <v>44112</v>
      </c>
      <c r="C2860" s="75" t="s">
        <v>729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 x14ac:dyDescent="0.2">
      <c r="A2861" s="74">
        <v>44112</v>
      </c>
      <c r="B2861" s="75">
        <v>44112</v>
      </c>
      <c r="C2861" s="75" t="s">
        <v>741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 x14ac:dyDescent="0.2">
      <c r="A2862" s="74">
        <v>44112</v>
      </c>
      <c r="B2862" s="75">
        <v>44112</v>
      </c>
      <c r="C2862" s="75" t="s">
        <v>921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 x14ac:dyDescent="0.2">
      <c r="A2863" s="74">
        <v>44112</v>
      </c>
      <c r="B2863" s="75">
        <v>44112</v>
      </c>
      <c r="C2863" s="75" t="s">
        <v>844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 x14ac:dyDescent="0.2">
      <c r="A2864" s="74">
        <v>44112</v>
      </c>
      <c r="B2864" s="75">
        <v>44112</v>
      </c>
      <c r="C2864" s="75" t="s">
        <v>753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 x14ac:dyDescent="0.2">
      <c r="A2865" s="74">
        <v>44112</v>
      </c>
      <c r="B2865" s="75">
        <v>44112</v>
      </c>
      <c r="C2865" s="75" t="s">
        <v>763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 x14ac:dyDescent="0.2">
      <c r="A2866" s="74">
        <v>44112</v>
      </c>
      <c r="B2866" s="75">
        <v>44112</v>
      </c>
      <c r="C2866" s="75" t="s">
        <v>870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 x14ac:dyDescent="0.2">
      <c r="A2867" s="65">
        <v>44113</v>
      </c>
      <c r="B2867" s="66">
        <v>44113</v>
      </c>
      <c r="C2867" s="66" t="s">
        <v>890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 x14ac:dyDescent="0.2">
      <c r="A2868" s="65">
        <v>44113</v>
      </c>
      <c r="B2868" s="66">
        <v>44113</v>
      </c>
      <c r="C2868" s="66" t="s">
        <v>742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 x14ac:dyDescent="0.2">
      <c r="A2869" s="65">
        <v>44113</v>
      </c>
      <c r="B2869" s="66">
        <v>44113</v>
      </c>
      <c r="C2869" s="66" t="s">
        <v>870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 x14ac:dyDescent="0.2">
      <c r="A2870" s="65">
        <v>44113</v>
      </c>
      <c r="B2870" s="66">
        <v>44113</v>
      </c>
      <c r="C2870" s="66" t="s">
        <v>793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 x14ac:dyDescent="0.2">
      <c r="A2871" s="65">
        <v>44113</v>
      </c>
      <c r="B2871" s="66">
        <v>44113</v>
      </c>
      <c r="C2871" s="66" t="s">
        <v>767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 x14ac:dyDescent="0.2">
      <c r="A2872" s="65">
        <v>44113</v>
      </c>
      <c r="B2872" s="66">
        <v>44113</v>
      </c>
      <c r="C2872" s="66" t="s">
        <v>750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 x14ac:dyDescent="0.2">
      <c r="A2873" s="65">
        <v>44113</v>
      </c>
      <c r="B2873" s="66">
        <v>44113</v>
      </c>
      <c r="C2873" s="66" t="s">
        <v>768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 x14ac:dyDescent="0.2">
      <c r="A2874" s="65">
        <v>44113</v>
      </c>
      <c r="B2874" s="66">
        <v>44113</v>
      </c>
      <c r="C2874" s="66" t="s">
        <v>739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 x14ac:dyDescent="0.2">
      <c r="A2875" s="65">
        <v>44113</v>
      </c>
      <c r="B2875" s="66">
        <v>44113</v>
      </c>
      <c r="C2875" s="66" t="s">
        <v>757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 x14ac:dyDescent="0.2">
      <c r="A2876" s="65">
        <v>44113</v>
      </c>
      <c r="B2876" s="66">
        <v>44113</v>
      </c>
      <c r="C2876" s="66" t="s">
        <v>741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 x14ac:dyDescent="0.2">
      <c r="A2877" s="65">
        <v>44113</v>
      </c>
      <c r="B2877" s="66">
        <v>44113</v>
      </c>
      <c r="C2877" s="66" t="s">
        <v>756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 x14ac:dyDescent="0.2">
      <c r="A2878" s="65">
        <v>44113</v>
      </c>
      <c r="B2878" s="66">
        <v>44113</v>
      </c>
      <c r="C2878" s="66" t="s">
        <v>781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 x14ac:dyDescent="0.2">
      <c r="A2879" s="65">
        <v>44113</v>
      </c>
      <c r="B2879" s="66">
        <v>44113</v>
      </c>
      <c r="C2879" s="66" t="s">
        <v>901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 x14ac:dyDescent="0.2">
      <c r="A2880" s="65">
        <v>44113</v>
      </c>
      <c r="B2880" s="66">
        <v>44113</v>
      </c>
      <c r="C2880" s="66" t="s">
        <v>753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 x14ac:dyDescent="0.2">
      <c r="A2881" s="59">
        <v>44114</v>
      </c>
      <c r="B2881" s="60">
        <v>44114</v>
      </c>
      <c r="C2881" s="60" t="s">
        <v>919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 x14ac:dyDescent="0.2">
      <c r="A2882" s="59">
        <v>44114</v>
      </c>
      <c r="B2882" s="60">
        <v>44114</v>
      </c>
      <c r="C2882" s="60" t="s">
        <v>748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 x14ac:dyDescent="0.2">
      <c r="A2883" s="59">
        <v>44114</v>
      </c>
      <c r="B2883" s="60">
        <v>44114</v>
      </c>
      <c r="C2883" s="60" t="s">
        <v>776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 x14ac:dyDescent="0.2">
      <c r="A2884" s="59">
        <v>44114</v>
      </c>
      <c r="B2884" s="60">
        <v>44114</v>
      </c>
      <c r="C2884" s="60" t="s">
        <v>922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 x14ac:dyDescent="0.2">
      <c r="A2885" s="59">
        <v>44114</v>
      </c>
      <c r="B2885" s="60">
        <v>44114</v>
      </c>
      <c r="C2885" s="60" t="s">
        <v>870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 x14ac:dyDescent="0.2">
      <c r="A2886" s="59">
        <v>44114</v>
      </c>
      <c r="B2886" s="60">
        <v>44114</v>
      </c>
      <c r="C2886" s="60" t="s">
        <v>737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 x14ac:dyDescent="0.2">
      <c r="A2887" s="59">
        <v>44114</v>
      </c>
      <c r="B2887" s="60">
        <v>44114</v>
      </c>
      <c r="C2887" s="60" t="s">
        <v>741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 x14ac:dyDescent="0.2">
      <c r="A2888" s="59">
        <v>44114</v>
      </c>
      <c r="B2888" s="60">
        <v>44114</v>
      </c>
      <c r="C2888" s="60" t="s">
        <v>742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 x14ac:dyDescent="0.2">
      <c r="A2889" s="59">
        <v>44114</v>
      </c>
      <c r="B2889" s="60">
        <v>44114</v>
      </c>
      <c r="C2889" s="60" t="s">
        <v>756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 x14ac:dyDescent="0.2">
      <c r="A2890" s="59">
        <v>44114</v>
      </c>
      <c r="B2890" s="60">
        <v>44114</v>
      </c>
      <c r="C2890" s="60" t="s">
        <v>923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 x14ac:dyDescent="0.2">
      <c r="A2891" s="59">
        <v>44114</v>
      </c>
      <c r="B2891" s="60">
        <v>44114</v>
      </c>
      <c r="C2891" s="60" t="s">
        <v>916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 x14ac:dyDescent="0.2">
      <c r="A2892" s="59">
        <v>44114</v>
      </c>
      <c r="B2892" s="60">
        <v>44114</v>
      </c>
      <c r="C2892" s="60" t="s">
        <v>793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 x14ac:dyDescent="0.2">
      <c r="A2893" s="59">
        <v>44114</v>
      </c>
      <c r="B2893" s="60">
        <v>44114</v>
      </c>
      <c r="C2893" s="60" t="s">
        <v>782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 x14ac:dyDescent="0.2">
      <c r="A2894" s="59">
        <v>44114</v>
      </c>
      <c r="B2894" s="60">
        <v>44114</v>
      </c>
      <c r="C2894" s="60" t="s">
        <v>758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 x14ac:dyDescent="0.2">
      <c r="A2895" s="59">
        <v>44114</v>
      </c>
      <c r="B2895" s="60">
        <v>44114</v>
      </c>
      <c r="C2895" s="60" t="s">
        <v>778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 x14ac:dyDescent="0.2">
      <c r="A2896" s="59">
        <v>44114</v>
      </c>
      <c r="B2896" s="60">
        <v>44114</v>
      </c>
      <c r="C2896" s="60" t="s">
        <v>846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 x14ac:dyDescent="0.2">
      <c r="A2897" s="59">
        <v>44114</v>
      </c>
      <c r="B2897" s="60">
        <v>44114</v>
      </c>
      <c r="C2897" s="60" t="s">
        <v>863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 x14ac:dyDescent="0.2">
      <c r="A2898" s="59">
        <v>44114</v>
      </c>
      <c r="B2898" s="60">
        <v>44114</v>
      </c>
      <c r="C2898" s="60" t="s">
        <v>901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 x14ac:dyDescent="0.2">
      <c r="A2899" s="59">
        <v>44114</v>
      </c>
      <c r="B2899" s="60">
        <v>44114</v>
      </c>
      <c r="C2899" s="60" t="s">
        <v>906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 x14ac:dyDescent="0.2">
      <c r="A2900" s="59">
        <v>44114</v>
      </c>
      <c r="B2900" s="60">
        <v>44114</v>
      </c>
      <c r="C2900" s="60" t="s">
        <v>738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 x14ac:dyDescent="0.2">
      <c r="A2901" s="53">
        <v>44115</v>
      </c>
      <c r="B2901" s="54">
        <v>44115</v>
      </c>
      <c r="C2901" s="54" t="s">
        <v>870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 x14ac:dyDescent="0.2">
      <c r="A2902" s="53">
        <v>44115</v>
      </c>
      <c r="B2902" s="54">
        <v>44115</v>
      </c>
      <c r="C2902" s="54" t="s">
        <v>772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 x14ac:dyDescent="0.2">
      <c r="A2903" s="53">
        <v>44115</v>
      </c>
      <c r="B2903" s="54">
        <v>44115</v>
      </c>
      <c r="C2903" s="54" t="s">
        <v>785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 x14ac:dyDescent="0.2">
      <c r="A2904" s="53">
        <v>44115</v>
      </c>
      <c r="B2904" s="54">
        <v>44115</v>
      </c>
      <c r="C2904" s="54" t="s">
        <v>908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 x14ac:dyDescent="0.2">
      <c r="A2905" s="53">
        <v>44115</v>
      </c>
      <c r="B2905" s="54">
        <v>44115</v>
      </c>
      <c r="C2905" s="54" t="s">
        <v>739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 x14ac:dyDescent="0.2">
      <c r="A2906" s="53">
        <v>44115</v>
      </c>
      <c r="B2906" s="54">
        <v>44115</v>
      </c>
      <c r="C2906" s="54" t="s">
        <v>757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 x14ac:dyDescent="0.2">
      <c r="A2907" s="53">
        <v>44115</v>
      </c>
      <c r="B2907" s="54">
        <v>44115</v>
      </c>
      <c r="C2907" s="54" t="s">
        <v>737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 x14ac:dyDescent="0.2">
      <c r="A2908" s="53">
        <v>44115</v>
      </c>
      <c r="B2908" s="54">
        <v>44115</v>
      </c>
      <c r="C2908" s="54" t="s">
        <v>741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 x14ac:dyDescent="0.2">
      <c r="A2909" s="53">
        <v>44115</v>
      </c>
      <c r="B2909" s="54">
        <v>44115</v>
      </c>
      <c r="C2909" s="54" t="s">
        <v>764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 x14ac:dyDescent="0.2">
      <c r="A2910" s="53">
        <v>44115</v>
      </c>
      <c r="B2910" s="54">
        <v>44115</v>
      </c>
      <c r="C2910" s="54" t="s">
        <v>747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 x14ac:dyDescent="0.2">
      <c r="A2911" s="53">
        <v>44115</v>
      </c>
      <c r="B2911" s="54">
        <v>44115</v>
      </c>
      <c r="C2911" s="54" t="s">
        <v>857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 x14ac:dyDescent="0.2">
      <c r="A2912" s="53">
        <v>44115</v>
      </c>
      <c r="B2912" s="54">
        <v>44115</v>
      </c>
      <c r="C2912" s="54" t="s">
        <v>756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 x14ac:dyDescent="0.2">
      <c r="A2913" s="53">
        <v>44115</v>
      </c>
      <c r="B2913" s="54">
        <v>44115</v>
      </c>
      <c r="C2913" s="54" t="s">
        <v>742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 x14ac:dyDescent="0.2">
      <c r="A2914" s="53">
        <v>44115</v>
      </c>
      <c r="B2914" s="54">
        <v>44115</v>
      </c>
      <c r="C2914" s="54" t="s">
        <v>768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 x14ac:dyDescent="0.2">
      <c r="A2915" s="83">
        <v>44116</v>
      </c>
      <c r="B2915" s="84">
        <v>44116</v>
      </c>
      <c r="C2915" s="84" t="s">
        <v>741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 x14ac:dyDescent="0.2">
      <c r="A2916" s="83">
        <v>44116</v>
      </c>
      <c r="B2916" s="84">
        <v>44116</v>
      </c>
      <c r="C2916" s="84" t="s">
        <v>739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 x14ac:dyDescent="0.2">
      <c r="A2917" s="83">
        <v>44116</v>
      </c>
      <c r="B2917" s="84">
        <v>44116</v>
      </c>
      <c r="C2917" s="84" t="s">
        <v>749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 x14ac:dyDescent="0.2">
      <c r="A2918" s="83">
        <v>44116</v>
      </c>
      <c r="B2918" s="84">
        <v>44116</v>
      </c>
      <c r="C2918" s="84" t="s">
        <v>738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 x14ac:dyDescent="0.2">
      <c r="A2919" s="83">
        <v>44116</v>
      </c>
      <c r="B2919" s="84">
        <v>44116</v>
      </c>
      <c r="C2919" s="84" t="s">
        <v>785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 x14ac:dyDescent="0.2">
      <c r="A2920" s="83">
        <v>44116</v>
      </c>
      <c r="B2920" s="84">
        <v>44116</v>
      </c>
      <c r="C2920" s="84" t="s">
        <v>793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 x14ac:dyDescent="0.2">
      <c r="A2921" s="83">
        <v>44116</v>
      </c>
      <c r="B2921" s="84">
        <v>44116</v>
      </c>
      <c r="C2921" s="84" t="s">
        <v>890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 x14ac:dyDescent="0.2">
      <c r="A2922" s="83">
        <v>44116</v>
      </c>
      <c r="B2922" s="84">
        <v>44116</v>
      </c>
      <c r="C2922" s="84" t="s">
        <v>885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 x14ac:dyDescent="0.2">
      <c r="A2923" s="89">
        <v>44117</v>
      </c>
      <c r="B2923" s="90">
        <v>44117</v>
      </c>
      <c r="C2923" s="90" t="s">
        <v>768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 x14ac:dyDescent="0.2">
      <c r="A2924" s="89">
        <v>44117</v>
      </c>
      <c r="B2924" s="90">
        <v>44117</v>
      </c>
      <c r="C2924" s="90" t="s">
        <v>741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 x14ac:dyDescent="0.2">
      <c r="A2925" s="89">
        <v>44117</v>
      </c>
      <c r="B2925" s="90">
        <v>44117</v>
      </c>
      <c r="C2925" s="90" t="s">
        <v>759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 x14ac:dyDescent="0.2">
      <c r="A2926" s="89">
        <v>44117</v>
      </c>
      <c r="B2926" s="90">
        <v>44117</v>
      </c>
      <c r="C2926" s="90" t="s">
        <v>745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 x14ac:dyDescent="0.2">
      <c r="A2927" s="89">
        <v>44117</v>
      </c>
      <c r="B2927" s="90">
        <v>44117</v>
      </c>
      <c r="C2927" s="90" t="s">
        <v>756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 x14ac:dyDescent="0.2">
      <c r="A2928" s="89">
        <v>44117</v>
      </c>
      <c r="B2928" s="90">
        <v>44117</v>
      </c>
      <c r="C2928" s="90" t="s">
        <v>750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 x14ac:dyDescent="0.2">
      <c r="A2929" s="89">
        <v>44117</v>
      </c>
      <c r="B2929" s="90">
        <v>44117</v>
      </c>
      <c r="C2929" s="90" t="s">
        <v>755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 x14ac:dyDescent="0.2">
      <c r="A2930" s="77">
        <v>44118</v>
      </c>
      <c r="B2930" s="78">
        <v>44118</v>
      </c>
      <c r="C2930" s="78" t="s">
        <v>890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 x14ac:dyDescent="0.2">
      <c r="A2931" s="77">
        <v>44118</v>
      </c>
      <c r="B2931" s="78">
        <v>44118</v>
      </c>
      <c r="C2931" s="78" t="s">
        <v>763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 x14ac:dyDescent="0.2">
      <c r="A2932" s="77">
        <v>44118</v>
      </c>
      <c r="B2932" s="78">
        <v>44118</v>
      </c>
      <c r="C2932" s="78" t="s">
        <v>921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 x14ac:dyDescent="0.2">
      <c r="A2933" s="77">
        <v>44118</v>
      </c>
      <c r="B2933" s="78">
        <v>44118</v>
      </c>
      <c r="C2933" s="78" t="s">
        <v>910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 x14ac:dyDescent="0.2">
      <c r="A2934" s="77">
        <v>44118</v>
      </c>
      <c r="B2934" s="78">
        <v>44118</v>
      </c>
      <c r="C2934" s="78" t="s">
        <v>739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 x14ac:dyDescent="0.2">
      <c r="A2935" s="77">
        <v>44118</v>
      </c>
      <c r="B2935" s="78">
        <v>44118</v>
      </c>
      <c r="C2935" s="78" t="s">
        <v>924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 x14ac:dyDescent="0.2">
      <c r="A2936" s="77">
        <v>44118</v>
      </c>
      <c r="B2936" s="78">
        <v>44118</v>
      </c>
      <c r="C2936" s="78" t="s">
        <v>755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 x14ac:dyDescent="0.2">
      <c r="A2937" s="77">
        <v>44118</v>
      </c>
      <c r="B2937" s="78">
        <v>44118</v>
      </c>
      <c r="C2937" s="78" t="s">
        <v>844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 x14ac:dyDescent="0.2">
      <c r="A2938" s="77">
        <v>44118</v>
      </c>
      <c r="B2938" s="78">
        <v>44118</v>
      </c>
      <c r="C2938" s="78" t="s">
        <v>751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 x14ac:dyDescent="0.2">
      <c r="A2939" s="77">
        <v>44118</v>
      </c>
      <c r="B2939" s="78">
        <v>44118</v>
      </c>
      <c r="C2939" s="78" t="s">
        <v>745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 x14ac:dyDescent="0.2">
      <c r="A2940" s="77">
        <v>44118</v>
      </c>
      <c r="B2940" s="78">
        <v>44118</v>
      </c>
      <c r="C2940" s="78" t="s">
        <v>747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 x14ac:dyDescent="0.2">
      <c r="A2941" s="77">
        <v>44118</v>
      </c>
      <c r="B2941" s="78">
        <v>44118</v>
      </c>
      <c r="C2941" s="78" t="s">
        <v>768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 x14ac:dyDescent="0.2">
      <c r="A2942" s="77">
        <v>44118</v>
      </c>
      <c r="B2942" s="78">
        <v>44118</v>
      </c>
      <c r="C2942" s="78" t="s">
        <v>807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 x14ac:dyDescent="0.2">
      <c r="A2943" s="77">
        <v>44118</v>
      </c>
      <c r="B2943" s="78">
        <v>44118</v>
      </c>
      <c r="C2943" s="78" t="s">
        <v>788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 x14ac:dyDescent="0.2">
      <c r="A2944" s="77">
        <v>44118</v>
      </c>
      <c r="B2944" s="78">
        <v>44118</v>
      </c>
      <c r="C2944" s="78" t="s">
        <v>746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 x14ac:dyDescent="0.2">
      <c r="A2945" s="77">
        <v>44118</v>
      </c>
      <c r="B2945" s="78">
        <v>44118</v>
      </c>
      <c r="C2945" s="78" t="s">
        <v>778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 x14ac:dyDescent="0.2">
      <c r="A2946" s="77">
        <v>44118</v>
      </c>
      <c r="B2946" s="78">
        <v>44118</v>
      </c>
      <c r="C2946" s="78" t="s">
        <v>753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 x14ac:dyDescent="0.2">
      <c r="A2947" s="77">
        <v>44118</v>
      </c>
      <c r="B2947" s="78">
        <v>44118</v>
      </c>
      <c r="C2947" s="78" t="s">
        <v>904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 x14ac:dyDescent="0.2">
      <c r="A2948" s="77">
        <v>44118</v>
      </c>
      <c r="B2948" s="78">
        <v>44118</v>
      </c>
      <c r="C2948" s="78" t="s">
        <v>742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 x14ac:dyDescent="0.2">
      <c r="A2949" s="77">
        <v>44118</v>
      </c>
      <c r="B2949" s="78">
        <v>44118</v>
      </c>
      <c r="C2949" s="78" t="s">
        <v>773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 x14ac:dyDescent="0.2">
      <c r="A2950" s="77">
        <v>44118</v>
      </c>
      <c r="B2950" s="78">
        <v>44118</v>
      </c>
      <c r="C2950" s="78" t="s">
        <v>754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 x14ac:dyDescent="0.2">
      <c r="A2951" s="50">
        <v>44119</v>
      </c>
      <c r="B2951" s="51">
        <v>44119</v>
      </c>
      <c r="C2951" s="51" t="s">
        <v>781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 x14ac:dyDescent="0.2">
      <c r="A2952" s="50">
        <v>44119</v>
      </c>
      <c r="B2952" s="51">
        <v>44119</v>
      </c>
      <c r="C2952" s="51" t="s">
        <v>741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 x14ac:dyDescent="0.2">
      <c r="A2953" s="50">
        <v>44119</v>
      </c>
      <c r="B2953" s="51">
        <v>44119</v>
      </c>
      <c r="C2953" s="51" t="s">
        <v>793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 x14ac:dyDescent="0.2">
      <c r="A2954" s="50">
        <v>44119</v>
      </c>
      <c r="B2954" s="51">
        <v>44119</v>
      </c>
      <c r="C2954" s="51" t="s">
        <v>883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 x14ac:dyDescent="0.2">
      <c r="A2955" s="50">
        <v>44119</v>
      </c>
      <c r="B2955" s="51">
        <v>44119</v>
      </c>
      <c r="C2955" s="51" t="s">
        <v>757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 x14ac:dyDescent="0.2">
      <c r="A2956" s="50">
        <v>44119</v>
      </c>
      <c r="B2956" s="51">
        <v>44119</v>
      </c>
      <c r="C2956" s="51" t="s">
        <v>925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 x14ac:dyDescent="0.2">
      <c r="A2957" s="50">
        <v>44119</v>
      </c>
      <c r="B2957" s="51">
        <v>44119</v>
      </c>
      <c r="C2957" s="51" t="s">
        <v>842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 x14ac:dyDescent="0.2">
      <c r="A2958" s="50">
        <v>44119</v>
      </c>
      <c r="B2958" s="51">
        <v>44119</v>
      </c>
      <c r="C2958" s="51" t="s">
        <v>742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 x14ac:dyDescent="0.2">
      <c r="A2959" s="50">
        <v>44119</v>
      </c>
      <c r="B2959" s="51">
        <v>44119</v>
      </c>
      <c r="C2959" s="51" t="s">
        <v>739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 x14ac:dyDescent="0.2">
      <c r="A2960" s="50">
        <v>44119</v>
      </c>
      <c r="B2960" s="51">
        <v>44119</v>
      </c>
      <c r="C2960" s="51" t="s">
        <v>788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 x14ac:dyDescent="0.2">
      <c r="A2961" s="50">
        <v>44119</v>
      </c>
      <c r="B2961" s="51">
        <v>44119</v>
      </c>
      <c r="C2961" s="51" t="s">
        <v>746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 x14ac:dyDescent="0.2">
      <c r="A2962" s="50">
        <v>44119</v>
      </c>
      <c r="B2962" s="51">
        <v>44119</v>
      </c>
      <c r="C2962" s="51" t="s">
        <v>782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 x14ac:dyDescent="0.2">
      <c r="A2963" s="50">
        <v>44119</v>
      </c>
      <c r="B2963" s="51">
        <v>44119</v>
      </c>
      <c r="C2963" s="51" t="s">
        <v>784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 x14ac:dyDescent="0.2">
      <c r="A2964" s="50">
        <v>44119</v>
      </c>
      <c r="B2964" s="51">
        <v>44119</v>
      </c>
      <c r="C2964" s="51" t="s">
        <v>766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 x14ac:dyDescent="0.2">
      <c r="A2965" s="50">
        <v>44119</v>
      </c>
      <c r="B2965" s="51">
        <v>44119</v>
      </c>
      <c r="C2965" s="51" t="s">
        <v>750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 x14ac:dyDescent="0.2">
      <c r="A2966" s="50">
        <v>44119</v>
      </c>
      <c r="B2966" s="51">
        <v>44119</v>
      </c>
      <c r="C2966" s="51" t="s">
        <v>743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 x14ac:dyDescent="0.2">
      <c r="A2967" s="50">
        <v>44119</v>
      </c>
      <c r="B2967" s="51">
        <v>44119</v>
      </c>
      <c r="C2967" s="51" t="s">
        <v>768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 x14ac:dyDescent="0.2">
      <c r="A2968" s="68">
        <v>44120</v>
      </c>
      <c r="B2968" s="69">
        <v>44120</v>
      </c>
      <c r="C2968" s="69" t="s">
        <v>793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 x14ac:dyDescent="0.2">
      <c r="A2969" s="68">
        <v>44120</v>
      </c>
      <c r="B2969" s="69">
        <v>44120</v>
      </c>
      <c r="C2969" s="69" t="s">
        <v>755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 x14ac:dyDescent="0.2">
      <c r="A2970" s="68">
        <v>44120</v>
      </c>
      <c r="B2970" s="69">
        <v>44120</v>
      </c>
      <c r="C2970" s="69" t="s">
        <v>783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 x14ac:dyDescent="0.2">
      <c r="A2971" s="68">
        <v>44120</v>
      </c>
      <c r="B2971" s="69">
        <v>44120</v>
      </c>
      <c r="C2971" s="69" t="s">
        <v>738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 x14ac:dyDescent="0.2">
      <c r="A2972" s="68">
        <v>44120</v>
      </c>
      <c r="B2972" s="69">
        <v>44120</v>
      </c>
      <c r="C2972" s="69" t="s">
        <v>757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 x14ac:dyDescent="0.2">
      <c r="A2973" s="68">
        <v>44120</v>
      </c>
      <c r="B2973" s="69">
        <v>44120</v>
      </c>
      <c r="C2973" s="69" t="s">
        <v>911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 x14ac:dyDescent="0.2">
      <c r="A2974" s="68">
        <v>44120</v>
      </c>
      <c r="B2974" s="69">
        <v>44120</v>
      </c>
      <c r="C2974" s="69" t="s">
        <v>921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 x14ac:dyDescent="0.2">
      <c r="A2975" s="68">
        <v>44120</v>
      </c>
      <c r="B2975" s="69">
        <v>44120</v>
      </c>
      <c r="C2975" s="69" t="s">
        <v>781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 x14ac:dyDescent="0.2">
      <c r="A2976" s="68">
        <v>44120</v>
      </c>
      <c r="B2976" s="69">
        <v>44120</v>
      </c>
      <c r="C2976" s="69" t="s">
        <v>749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 x14ac:dyDescent="0.2">
      <c r="A2977" s="68">
        <v>44120</v>
      </c>
      <c r="B2977" s="69">
        <v>44120</v>
      </c>
      <c r="C2977" s="69" t="s">
        <v>926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 x14ac:dyDescent="0.2">
      <c r="A2978" s="68">
        <v>44120</v>
      </c>
      <c r="B2978" s="69">
        <v>44120</v>
      </c>
      <c r="C2978" s="69" t="s">
        <v>758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 x14ac:dyDescent="0.2">
      <c r="A2979" s="68">
        <v>44120</v>
      </c>
      <c r="B2979" s="69">
        <v>44120</v>
      </c>
      <c r="C2979" s="69" t="s">
        <v>870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 x14ac:dyDescent="0.2">
      <c r="A2980" s="92">
        <v>44121</v>
      </c>
      <c r="B2980" s="93">
        <v>44121</v>
      </c>
      <c r="C2980" s="93" t="s">
        <v>742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 x14ac:dyDescent="0.2">
      <c r="A2981" s="92">
        <v>44121</v>
      </c>
      <c r="B2981" s="93">
        <v>44121</v>
      </c>
      <c r="C2981" s="93" t="s">
        <v>739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 x14ac:dyDescent="0.2">
      <c r="A2982" s="92">
        <v>44121</v>
      </c>
      <c r="B2982" s="93">
        <v>44121</v>
      </c>
      <c r="C2982" s="93" t="s">
        <v>750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 x14ac:dyDescent="0.2">
      <c r="A2983" s="92">
        <v>44121</v>
      </c>
      <c r="B2983" s="93">
        <v>44121</v>
      </c>
      <c r="C2983" s="93" t="s">
        <v>756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 x14ac:dyDescent="0.2">
      <c r="A2984" s="92">
        <v>44121</v>
      </c>
      <c r="B2984" s="93">
        <v>44121</v>
      </c>
      <c r="C2984" s="93" t="s">
        <v>741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 x14ac:dyDescent="0.2">
      <c r="A2985" s="92">
        <v>44121</v>
      </c>
      <c r="B2985" s="93">
        <v>44121</v>
      </c>
      <c r="C2985" s="93" t="s">
        <v>772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 x14ac:dyDescent="0.2">
      <c r="A2986" s="92">
        <v>44121</v>
      </c>
      <c r="B2986" s="93">
        <v>44121</v>
      </c>
      <c r="C2986" s="93" t="s">
        <v>778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 x14ac:dyDescent="0.2">
      <c r="A2987" s="92">
        <v>44121</v>
      </c>
      <c r="B2987" s="93">
        <v>44121</v>
      </c>
      <c r="C2987" s="93" t="s">
        <v>763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 x14ac:dyDescent="0.2">
      <c r="A2988" s="92">
        <v>44121</v>
      </c>
      <c r="B2988" s="93">
        <v>44121</v>
      </c>
      <c r="C2988" s="93" t="s">
        <v>746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 x14ac:dyDescent="0.2">
      <c r="A2989" s="92">
        <v>44121</v>
      </c>
      <c r="B2989" s="93">
        <v>44121</v>
      </c>
      <c r="C2989" s="93" t="s">
        <v>755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 x14ac:dyDescent="0.2">
      <c r="A2990" s="92">
        <v>44121</v>
      </c>
      <c r="B2990" s="93">
        <v>44121</v>
      </c>
      <c r="C2990" s="93" t="s">
        <v>773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 x14ac:dyDescent="0.2">
      <c r="A2991" s="92">
        <v>44121</v>
      </c>
      <c r="B2991" s="93">
        <v>44121</v>
      </c>
      <c r="C2991" s="93" t="s">
        <v>753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 x14ac:dyDescent="0.2">
      <c r="A2992" s="92">
        <v>44121</v>
      </c>
      <c r="B2992" s="93">
        <v>44121</v>
      </c>
      <c r="C2992" s="93" t="s">
        <v>800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 x14ac:dyDescent="0.2">
      <c r="A2993" s="83">
        <v>44122</v>
      </c>
      <c r="B2993" s="84">
        <v>44122</v>
      </c>
      <c r="C2993" s="84" t="s">
        <v>737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 x14ac:dyDescent="0.2">
      <c r="A2994" s="83">
        <v>44122</v>
      </c>
      <c r="B2994" s="84">
        <v>44122</v>
      </c>
      <c r="C2994" s="84" t="s">
        <v>773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 x14ac:dyDescent="0.2">
      <c r="A2995" s="83">
        <v>44122</v>
      </c>
      <c r="B2995" s="84">
        <v>44122</v>
      </c>
      <c r="C2995" s="84" t="s">
        <v>927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 x14ac:dyDescent="0.2">
      <c r="A2996" s="83">
        <v>44122</v>
      </c>
      <c r="B2996" s="84">
        <v>44122</v>
      </c>
      <c r="C2996" s="84" t="s">
        <v>749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 x14ac:dyDescent="0.2">
      <c r="A2997" s="83">
        <v>44122</v>
      </c>
      <c r="B2997" s="84">
        <v>44122</v>
      </c>
      <c r="C2997" s="84" t="s">
        <v>738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 x14ac:dyDescent="0.2">
      <c r="A2998" s="83">
        <v>44122</v>
      </c>
      <c r="B2998" s="84">
        <v>44122</v>
      </c>
      <c r="C2998" s="84" t="s">
        <v>768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 x14ac:dyDescent="0.2">
      <c r="A2999" s="83">
        <v>44122</v>
      </c>
      <c r="B2999" s="84">
        <v>44122</v>
      </c>
      <c r="C2999" s="84" t="s">
        <v>739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 x14ac:dyDescent="0.2">
      <c r="A3000" s="83">
        <v>44122</v>
      </c>
      <c r="B3000" s="84">
        <v>44122</v>
      </c>
      <c r="C3000" s="84" t="s">
        <v>757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 x14ac:dyDescent="0.2">
      <c r="A3001" s="83">
        <v>44122</v>
      </c>
      <c r="B3001" s="84">
        <v>44122</v>
      </c>
      <c r="C3001" s="84" t="s">
        <v>745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 x14ac:dyDescent="0.2">
      <c r="A3002" s="83">
        <v>44122</v>
      </c>
      <c r="B3002" s="84">
        <v>44122</v>
      </c>
      <c r="C3002" s="84" t="s">
        <v>770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 x14ac:dyDescent="0.2">
      <c r="A3003" s="83">
        <v>44122</v>
      </c>
      <c r="B3003" s="84">
        <v>44122</v>
      </c>
      <c r="C3003" s="84" t="s">
        <v>783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 x14ac:dyDescent="0.2">
      <c r="A3004" s="44">
        <v>44123</v>
      </c>
      <c r="B3004" s="45">
        <v>44123</v>
      </c>
      <c r="C3004" s="45" t="s">
        <v>741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 x14ac:dyDescent="0.2">
      <c r="A3005" s="44">
        <v>44123</v>
      </c>
      <c r="B3005" s="45">
        <v>44123</v>
      </c>
      <c r="C3005" s="45" t="s">
        <v>757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 x14ac:dyDescent="0.2">
      <c r="A3006" s="44">
        <v>44123</v>
      </c>
      <c r="B3006" s="45">
        <v>44123</v>
      </c>
      <c r="C3006" s="45" t="s">
        <v>739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 x14ac:dyDescent="0.2">
      <c r="A3007" s="44">
        <v>44123</v>
      </c>
      <c r="B3007" s="45">
        <v>44123</v>
      </c>
      <c r="C3007" s="45" t="s">
        <v>737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 x14ac:dyDescent="0.2">
      <c r="A3008" s="44">
        <v>44123</v>
      </c>
      <c r="B3008" s="45">
        <v>44123</v>
      </c>
      <c r="C3008" s="45" t="s">
        <v>793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 x14ac:dyDescent="0.2">
      <c r="A3009" s="44">
        <v>44123</v>
      </c>
      <c r="B3009" s="45">
        <v>44123</v>
      </c>
      <c r="C3009" s="45" t="s">
        <v>870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 x14ac:dyDescent="0.2">
      <c r="A3010" s="44">
        <v>44123</v>
      </c>
      <c r="B3010" s="45">
        <v>44123</v>
      </c>
      <c r="C3010" s="45" t="s">
        <v>738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 x14ac:dyDescent="0.2">
      <c r="A3011" s="44">
        <v>44123</v>
      </c>
      <c r="B3011" s="45">
        <v>44123</v>
      </c>
      <c r="C3011" s="45" t="s">
        <v>743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 x14ac:dyDescent="0.2">
      <c r="A3012" s="44">
        <v>44123</v>
      </c>
      <c r="B3012" s="45">
        <v>44123</v>
      </c>
      <c r="C3012" s="45" t="s">
        <v>748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 x14ac:dyDescent="0.2">
      <c r="A3013" s="44">
        <v>44123</v>
      </c>
      <c r="B3013" s="45">
        <v>44123</v>
      </c>
      <c r="C3013" s="45" t="s">
        <v>778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 x14ac:dyDescent="0.2">
      <c r="A3014" s="44">
        <v>44123</v>
      </c>
      <c r="B3014" s="45">
        <v>44123</v>
      </c>
      <c r="C3014" s="45" t="s">
        <v>755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 x14ac:dyDescent="0.2">
      <c r="A3015" s="77">
        <v>44124</v>
      </c>
      <c r="B3015" s="78">
        <v>44124</v>
      </c>
      <c r="C3015" s="78" t="s">
        <v>793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 x14ac:dyDescent="0.2">
      <c r="A3016" s="77">
        <v>44124</v>
      </c>
      <c r="B3016" s="78">
        <v>44124</v>
      </c>
      <c r="C3016" s="78" t="s">
        <v>750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 x14ac:dyDescent="0.2">
      <c r="A3017" s="77">
        <v>44124</v>
      </c>
      <c r="B3017" s="78">
        <v>44124</v>
      </c>
      <c r="C3017" s="78" t="s">
        <v>753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 x14ac:dyDescent="0.2">
      <c r="A3018" s="77">
        <v>44124</v>
      </c>
      <c r="B3018" s="78">
        <v>44124</v>
      </c>
      <c r="C3018" s="78" t="s">
        <v>749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 x14ac:dyDescent="0.2">
      <c r="A3019" s="77">
        <v>44124</v>
      </c>
      <c r="B3019" s="78">
        <v>44124</v>
      </c>
      <c r="C3019" s="78" t="s">
        <v>755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 x14ac:dyDescent="0.2">
      <c r="A3020" s="77">
        <v>44124</v>
      </c>
      <c r="B3020" s="78">
        <v>44124</v>
      </c>
      <c r="C3020" s="78" t="s">
        <v>783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 x14ac:dyDescent="0.2">
      <c r="A3021" s="77">
        <v>44124</v>
      </c>
      <c r="B3021" s="78">
        <v>44124</v>
      </c>
      <c r="C3021" s="78" t="s">
        <v>742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 x14ac:dyDescent="0.2">
      <c r="A3022" s="77">
        <v>44124</v>
      </c>
      <c r="B3022" s="78">
        <v>44124</v>
      </c>
      <c r="C3022" s="78" t="s">
        <v>757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 x14ac:dyDescent="0.2">
      <c r="A3023" s="77">
        <v>44124</v>
      </c>
      <c r="B3023" s="78">
        <v>44124</v>
      </c>
      <c r="C3023" s="78" t="s">
        <v>773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 x14ac:dyDescent="0.2">
      <c r="A3024" s="77">
        <v>44124</v>
      </c>
      <c r="B3024" s="78">
        <v>44124</v>
      </c>
      <c r="C3024" s="78" t="s">
        <v>746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 x14ac:dyDescent="0.2">
      <c r="A3025" s="59">
        <v>44125</v>
      </c>
      <c r="B3025" s="60">
        <v>44125</v>
      </c>
      <c r="C3025" s="60" t="s">
        <v>753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 x14ac:dyDescent="0.2">
      <c r="A3026" s="59">
        <v>44125</v>
      </c>
      <c r="B3026" s="60">
        <v>44125</v>
      </c>
      <c r="C3026" s="60" t="s">
        <v>749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 x14ac:dyDescent="0.2">
      <c r="A3027" s="59">
        <v>44125</v>
      </c>
      <c r="B3027" s="60">
        <v>44125</v>
      </c>
      <c r="C3027" s="60" t="s">
        <v>763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 x14ac:dyDescent="0.2">
      <c r="A3028" s="59">
        <v>44125</v>
      </c>
      <c r="B3028" s="60">
        <v>44125</v>
      </c>
      <c r="C3028" s="60" t="s">
        <v>750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 x14ac:dyDescent="0.2">
      <c r="A3029" s="59">
        <v>44125</v>
      </c>
      <c r="B3029" s="60">
        <v>44125</v>
      </c>
      <c r="C3029" s="60" t="s">
        <v>745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 x14ac:dyDescent="0.2">
      <c r="A3030" s="59">
        <v>44125</v>
      </c>
      <c r="B3030" s="60">
        <v>44125</v>
      </c>
      <c r="C3030" s="60" t="s">
        <v>921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 x14ac:dyDescent="0.2">
      <c r="A3031" s="59">
        <v>44125</v>
      </c>
      <c r="B3031" s="60">
        <v>44125</v>
      </c>
      <c r="C3031" s="60" t="s">
        <v>751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 x14ac:dyDescent="0.2">
      <c r="A3032" s="59">
        <v>44125</v>
      </c>
      <c r="B3032" s="60">
        <v>44125</v>
      </c>
      <c r="C3032" s="60" t="s">
        <v>870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 x14ac:dyDescent="0.2">
      <c r="A3033" s="59">
        <v>44125</v>
      </c>
      <c r="B3033" s="60">
        <v>44125</v>
      </c>
      <c r="C3033" s="60" t="s">
        <v>767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 x14ac:dyDescent="0.2">
      <c r="A3034" s="59">
        <v>44125</v>
      </c>
      <c r="B3034" s="60">
        <v>44125</v>
      </c>
      <c r="C3034" s="60" t="s">
        <v>737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 x14ac:dyDescent="0.2">
      <c r="A3035" s="59">
        <v>44125</v>
      </c>
      <c r="B3035" s="60">
        <v>44125</v>
      </c>
      <c r="C3035" s="60" t="s">
        <v>746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 x14ac:dyDescent="0.2">
      <c r="A3036" s="59">
        <v>44125</v>
      </c>
      <c r="B3036" s="60">
        <v>44125</v>
      </c>
      <c r="C3036" s="60" t="s">
        <v>770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 x14ac:dyDescent="0.2">
      <c r="A3037" s="59">
        <v>44125</v>
      </c>
      <c r="B3037" s="60">
        <v>44125</v>
      </c>
      <c r="C3037" s="60" t="s">
        <v>788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 x14ac:dyDescent="0.2">
      <c r="A3038" s="59">
        <v>44125</v>
      </c>
      <c r="B3038" s="60">
        <v>44125</v>
      </c>
      <c r="C3038" s="60" t="s">
        <v>739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 x14ac:dyDescent="0.2">
      <c r="A3039" s="59">
        <v>44125</v>
      </c>
      <c r="B3039" s="60">
        <v>44125</v>
      </c>
      <c r="C3039" s="60" t="s">
        <v>793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 x14ac:dyDescent="0.2">
      <c r="A3040" s="59">
        <v>44125</v>
      </c>
      <c r="B3040" s="60">
        <v>44125</v>
      </c>
      <c r="C3040" s="60" t="s">
        <v>755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 x14ac:dyDescent="0.2">
      <c r="A3041" s="53">
        <v>44126</v>
      </c>
      <c r="B3041" s="54">
        <v>44126</v>
      </c>
      <c r="C3041" s="54" t="s">
        <v>741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 x14ac:dyDescent="0.2">
      <c r="A3042" s="53">
        <v>44126</v>
      </c>
      <c r="B3042" s="54">
        <v>44126</v>
      </c>
      <c r="C3042" s="54" t="s">
        <v>737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 x14ac:dyDescent="0.2">
      <c r="A3043" s="53">
        <v>44126</v>
      </c>
      <c r="B3043" s="54">
        <v>44126</v>
      </c>
      <c r="C3043" s="54" t="s">
        <v>738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 x14ac:dyDescent="0.2">
      <c r="A3044" s="53">
        <v>44126</v>
      </c>
      <c r="B3044" s="54">
        <v>44126</v>
      </c>
      <c r="C3044" s="54" t="s">
        <v>742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 x14ac:dyDescent="0.2">
      <c r="A3045" s="53">
        <v>44126</v>
      </c>
      <c r="B3045" s="54">
        <v>44126</v>
      </c>
      <c r="C3045" s="54" t="s">
        <v>757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 x14ac:dyDescent="0.2">
      <c r="A3046" s="53">
        <v>44126</v>
      </c>
      <c r="B3046" s="54">
        <v>44126</v>
      </c>
      <c r="C3046" s="54" t="s">
        <v>753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 x14ac:dyDescent="0.2">
      <c r="A3047" s="53">
        <v>44126</v>
      </c>
      <c r="B3047" s="54">
        <v>44126</v>
      </c>
      <c r="C3047" s="54" t="s">
        <v>750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 x14ac:dyDescent="0.2">
      <c r="A3048" s="53">
        <v>44126</v>
      </c>
      <c r="B3048" s="54">
        <v>44126</v>
      </c>
      <c r="C3048" s="54" t="s">
        <v>747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 x14ac:dyDescent="0.2">
      <c r="A3049" s="53">
        <v>44126</v>
      </c>
      <c r="B3049" s="54">
        <v>44126</v>
      </c>
      <c r="C3049" s="54" t="s">
        <v>743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 x14ac:dyDescent="0.2">
      <c r="A3050" s="53">
        <v>44126</v>
      </c>
      <c r="B3050" s="54">
        <v>44126</v>
      </c>
      <c r="C3050" s="54" t="s">
        <v>910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 x14ac:dyDescent="0.2">
      <c r="A3051" s="53">
        <v>44126</v>
      </c>
      <c r="B3051" s="54">
        <v>44126</v>
      </c>
      <c r="C3051" s="54" t="s">
        <v>739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 x14ac:dyDescent="0.2">
      <c r="A3052" s="53">
        <v>44126</v>
      </c>
      <c r="B3052" s="54">
        <v>44126</v>
      </c>
      <c r="C3052" s="54" t="s">
        <v>788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 x14ac:dyDescent="0.2">
      <c r="A3053" s="53">
        <v>44126</v>
      </c>
      <c r="B3053" s="54">
        <v>44126</v>
      </c>
      <c r="C3053" s="54" t="s">
        <v>928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 x14ac:dyDescent="0.2">
      <c r="A3054" s="53">
        <v>44126</v>
      </c>
      <c r="B3054" s="54">
        <v>44126</v>
      </c>
      <c r="C3054" s="54" t="s">
        <v>755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 x14ac:dyDescent="0.2">
      <c r="A3055" s="53">
        <v>44126</v>
      </c>
      <c r="B3055" s="54">
        <v>44126</v>
      </c>
      <c r="C3055" s="54" t="s">
        <v>763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 x14ac:dyDescent="0.2">
      <c r="A3056" s="53">
        <v>44126</v>
      </c>
      <c r="B3056" s="54">
        <v>44126</v>
      </c>
      <c r="C3056" s="54" t="s">
        <v>778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 x14ac:dyDescent="0.2">
      <c r="A3057" s="53">
        <v>44126</v>
      </c>
      <c r="B3057" s="54">
        <v>44126</v>
      </c>
      <c r="C3057" s="54" t="s">
        <v>793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 x14ac:dyDescent="0.2">
      <c r="A3058" s="53">
        <v>44126</v>
      </c>
      <c r="B3058" s="54">
        <v>44126</v>
      </c>
      <c r="C3058" s="54" t="s">
        <v>773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 x14ac:dyDescent="0.2">
      <c r="A3059" s="53">
        <v>44126</v>
      </c>
      <c r="B3059" s="54">
        <v>44126</v>
      </c>
      <c r="C3059" s="54" t="s">
        <v>783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 x14ac:dyDescent="0.2">
      <c r="A3060" s="53">
        <v>44126</v>
      </c>
      <c r="B3060" s="54">
        <v>44126</v>
      </c>
      <c r="C3060" s="54" t="s">
        <v>745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 x14ac:dyDescent="0.2">
      <c r="A3061" s="53">
        <v>44126</v>
      </c>
      <c r="B3061" s="54">
        <v>44126</v>
      </c>
      <c r="C3061" s="54" t="s">
        <v>744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 x14ac:dyDescent="0.2">
      <c r="A3062" s="53">
        <v>44126</v>
      </c>
      <c r="B3062" s="54">
        <v>44126</v>
      </c>
      <c r="C3062" s="54" t="s">
        <v>781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 x14ac:dyDescent="0.2">
      <c r="A3063" s="53">
        <v>44126</v>
      </c>
      <c r="B3063" s="54">
        <v>44126</v>
      </c>
      <c r="C3063" s="54" t="s">
        <v>870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 x14ac:dyDescent="0.2">
      <c r="A3064" s="62">
        <v>44127</v>
      </c>
      <c r="B3064" s="63">
        <v>44127</v>
      </c>
      <c r="C3064" s="63" t="s">
        <v>778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 x14ac:dyDescent="0.2">
      <c r="A3065" s="62">
        <v>44127</v>
      </c>
      <c r="B3065" s="63">
        <v>44127</v>
      </c>
      <c r="C3065" s="63" t="s">
        <v>747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 x14ac:dyDescent="0.2">
      <c r="A3066" s="62">
        <v>44127</v>
      </c>
      <c r="B3066" s="63">
        <v>44127</v>
      </c>
      <c r="C3066" s="63" t="s">
        <v>738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 x14ac:dyDescent="0.2">
      <c r="A3067" s="62">
        <v>44127</v>
      </c>
      <c r="B3067" s="63">
        <v>44127</v>
      </c>
      <c r="C3067" s="63" t="s">
        <v>753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 x14ac:dyDescent="0.2">
      <c r="A3068" s="62">
        <v>44127</v>
      </c>
      <c r="B3068" s="63">
        <v>44127</v>
      </c>
      <c r="C3068" s="63" t="s">
        <v>742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 x14ac:dyDescent="0.2">
      <c r="A3069" s="62">
        <v>44127</v>
      </c>
      <c r="B3069" s="63">
        <v>44127</v>
      </c>
      <c r="C3069" s="63" t="s">
        <v>890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 x14ac:dyDescent="0.2">
      <c r="A3070" s="62">
        <v>44127</v>
      </c>
      <c r="B3070" s="63">
        <v>44127</v>
      </c>
      <c r="C3070" s="63" t="s">
        <v>763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 x14ac:dyDescent="0.2">
      <c r="A3071" s="62">
        <v>44127</v>
      </c>
      <c r="B3071" s="63">
        <v>44127</v>
      </c>
      <c r="C3071" s="63" t="s">
        <v>768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 x14ac:dyDescent="0.2">
      <c r="A3072" s="62">
        <v>44127</v>
      </c>
      <c r="B3072" s="63">
        <v>44127</v>
      </c>
      <c r="C3072" s="63" t="s">
        <v>870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 x14ac:dyDescent="0.2">
      <c r="A3073" s="62">
        <v>44127</v>
      </c>
      <c r="B3073" s="63">
        <v>44127</v>
      </c>
      <c r="C3073" s="63" t="s">
        <v>788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 x14ac:dyDescent="0.2">
      <c r="A3074" s="62">
        <v>44127</v>
      </c>
      <c r="B3074" s="63">
        <v>44127</v>
      </c>
      <c r="C3074" s="63" t="s">
        <v>744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 x14ac:dyDescent="0.2">
      <c r="A3075" s="62">
        <v>44127</v>
      </c>
      <c r="B3075" s="63">
        <v>44127</v>
      </c>
      <c r="C3075" s="63" t="s">
        <v>793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 x14ac:dyDescent="0.2">
      <c r="A3076" s="62">
        <v>44127</v>
      </c>
      <c r="B3076" s="63">
        <v>44127</v>
      </c>
      <c r="C3076" s="63" t="s">
        <v>746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 x14ac:dyDescent="0.2">
      <c r="A3077" s="62">
        <v>44127</v>
      </c>
      <c r="B3077" s="63">
        <v>44127</v>
      </c>
      <c r="C3077" s="63" t="s">
        <v>783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 x14ac:dyDescent="0.2">
      <c r="A3078" s="62">
        <v>44127</v>
      </c>
      <c r="B3078" s="63">
        <v>44127</v>
      </c>
      <c r="C3078" s="63" t="s">
        <v>737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 x14ac:dyDescent="0.2">
      <c r="A3079" s="62">
        <v>44127</v>
      </c>
      <c r="B3079" s="63">
        <v>44127</v>
      </c>
      <c r="C3079" s="63" t="s">
        <v>755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 x14ac:dyDescent="0.2">
      <c r="A3080" s="62">
        <v>44127</v>
      </c>
      <c r="B3080" s="63">
        <v>44127</v>
      </c>
      <c r="C3080" s="63" t="s">
        <v>856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 x14ac:dyDescent="0.2">
      <c r="A3081" s="62">
        <v>44127</v>
      </c>
      <c r="B3081" s="63">
        <v>44127</v>
      </c>
      <c r="C3081" s="63" t="s">
        <v>741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 x14ac:dyDescent="0.2">
      <c r="A3082" s="62">
        <v>44127</v>
      </c>
      <c r="B3082" s="63">
        <v>44127</v>
      </c>
      <c r="C3082" s="63" t="s">
        <v>745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 x14ac:dyDescent="0.2">
      <c r="A3083" s="62">
        <v>44127</v>
      </c>
      <c r="B3083" s="63">
        <v>44127</v>
      </c>
      <c r="C3083" s="63" t="s">
        <v>739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 x14ac:dyDescent="0.2">
      <c r="A3084" s="50">
        <v>44128</v>
      </c>
      <c r="B3084" s="51">
        <v>44128</v>
      </c>
      <c r="C3084" s="51" t="s">
        <v>737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 x14ac:dyDescent="0.2">
      <c r="A3085" s="50">
        <v>44128</v>
      </c>
      <c r="B3085" s="51">
        <v>44128</v>
      </c>
      <c r="C3085" s="51" t="s">
        <v>870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 x14ac:dyDescent="0.2">
      <c r="A3086" s="50">
        <v>44128</v>
      </c>
      <c r="B3086" s="51">
        <v>44128</v>
      </c>
      <c r="C3086" s="51" t="s">
        <v>747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 x14ac:dyDescent="0.2">
      <c r="A3087" s="50">
        <v>44128</v>
      </c>
      <c r="B3087" s="51">
        <v>44128</v>
      </c>
      <c r="C3087" s="51" t="s">
        <v>748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 x14ac:dyDescent="0.2">
      <c r="A3088" s="50">
        <v>44128</v>
      </c>
      <c r="B3088" s="51">
        <v>44128</v>
      </c>
      <c r="C3088" s="51" t="s">
        <v>929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 x14ac:dyDescent="0.2">
      <c r="A3089" s="50">
        <v>44128</v>
      </c>
      <c r="B3089" s="51">
        <v>44128</v>
      </c>
      <c r="C3089" s="51" t="s">
        <v>753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 x14ac:dyDescent="0.2">
      <c r="A3090" s="50">
        <v>44128</v>
      </c>
      <c r="B3090" s="51">
        <v>44128</v>
      </c>
      <c r="C3090" s="51" t="s">
        <v>739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 x14ac:dyDescent="0.2">
      <c r="A3091" s="50">
        <v>44128</v>
      </c>
      <c r="B3091" s="51">
        <v>44128</v>
      </c>
      <c r="C3091" s="51" t="s">
        <v>801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 x14ac:dyDescent="0.2">
      <c r="A3092" s="50">
        <v>44128</v>
      </c>
      <c r="B3092" s="51">
        <v>44128</v>
      </c>
      <c r="C3092" s="51" t="s">
        <v>746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 x14ac:dyDescent="0.2">
      <c r="A3093" s="50">
        <v>44128</v>
      </c>
      <c r="B3093" s="51">
        <v>44128</v>
      </c>
      <c r="C3093" s="51" t="s">
        <v>751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 x14ac:dyDescent="0.2">
      <c r="A3094" s="50">
        <v>44128</v>
      </c>
      <c r="B3094" s="51">
        <v>44128</v>
      </c>
      <c r="C3094" s="51" t="s">
        <v>750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 x14ac:dyDescent="0.2">
      <c r="A3095" s="50">
        <v>44128</v>
      </c>
      <c r="B3095" s="51">
        <v>44128</v>
      </c>
      <c r="C3095" s="51" t="s">
        <v>919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 x14ac:dyDescent="0.2">
      <c r="A3096" s="50">
        <v>44128</v>
      </c>
      <c r="B3096" s="51">
        <v>44128</v>
      </c>
      <c r="C3096" s="51" t="s">
        <v>930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 x14ac:dyDescent="0.2">
      <c r="A3097" s="50">
        <v>44128</v>
      </c>
      <c r="B3097" s="51">
        <v>44128</v>
      </c>
      <c r="C3097" s="51" t="s">
        <v>757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 x14ac:dyDescent="0.2">
      <c r="A3098" s="50">
        <v>44128</v>
      </c>
      <c r="B3098" s="51">
        <v>44128</v>
      </c>
      <c r="C3098" s="51" t="s">
        <v>768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 x14ac:dyDescent="0.2">
      <c r="A3099" s="50">
        <v>44128</v>
      </c>
      <c r="B3099" s="51">
        <v>44128</v>
      </c>
      <c r="C3099" s="51" t="s">
        <v>741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 x14ac:dyDescent="0.2">
      <c r="A3100" s="86">
        <v>44129</v>
      </c>
      <c r="B3100" s="87">
        <v>44129</v>
      </c>
      <c r="C3100" s="87" t="s">
        <v>778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 x14ac:dyDescent="0.2">
      <c r="A3101" s="86">
        <v>44129</v>
      </c>
      <c r="B3101" s="87">
        <v>44129</v>
      </c>
      <c r="C3101" s="87" t="s">
        <v>753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 x14ac:dyDescent="0.2">
      <c r="A3102" s="86">
        <v>44129</v>
      </c>
      <c r="B3102" s="87">
        <v>44129</v>
      </c>
      <c r="C3102" s="87" t="s">
        <v>890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 x14ac:dyDescent="0.2">
      <c r="A3103" s="86">
        <v>44129</v>
      </c>
      <c r="B3103" s="87">
        <v>44129</v>
      </c>
      <c r="C3103" s="87" t="s">
        <v>745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 x14ac:dyDescent="0.2">
      <c r="A3104" s="86">
        <v>44129</v>
      </c>
      <c r="B3104" s="87">
        <v>44129</v>
      </c>
      <c r="C3104" s="87" t="s">
        <v>931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 x14ac:dyDescent="0.2">
      <c r="A3105" s="86">
        <v>44129</v>
      </c>
      <c r="B3105" s="87">
        <v>44129</v>
      </c>
      <c r="C3105" s="87" t="s">
        <v>787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 x14ac:dyDescent="0.2">
      <c r="A3106" s="86">
        <v>44129</v>
      </c>
      <c r="B3106" s="87">
        <v>44129</v>
      </c>
      <c r="C3106" s="87" t="s">
        <v>793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 x14ac:dyDescent="0.2">
      <c r="A3107" s="86">
        <v>44129</v>
      </c>
      <c r="B3107" s="87">
        <v>44129</v>
      </c>
      <c r="C3107" s="87" t="s">
        <v>750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 x14ac:dyDescent="0.2">
      <c r="A3108" s="86">
        <v>44129</v>
      </c>
      <c r="B3108" s="87">
        <v>44129</v>
      </c>
      <c r="C3108" s="87" t="s">
        <v>748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 x14ac:dyDescent="0.2">
      <c r="A3109" s="86">
        <v>44129</v>
      </c>
      <c r="B3109" s="87">
        <v>44129</v>
      </c>
      <c r="C3109" s="87" t="s">
        <v>763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 x14ac:dyDescent="0.2">
      <c r="A3110" s="86">
        <v>44129</v>
      </c>
      <c r="B3110" s="87">
        <v>44129</v>
      </c>
      <c r="C3110" s="87" t="s">
        <v>870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 x14ac:dyDescent="0.2">
      <c r="A3111" s="86">
        <v>44129</v>
      </c>
      <c r="B3111" s="87">
        <v>44129</v>
      </c>
      <c r="C3111" s="87" t="s">
        <v>756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 x14ac:dyDescent="0.2">
      <c r="A3112" s="86">
        <v>44129</v>
      </c>
      <c r="B3112" s="87">
        <v>44129</v>
      </c>
      <c r="C3112" s="87" t="s">
        <v>782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 x14ac:dyDescent="0.2">
      <c r="A3113" s="86">
        <v>44129</v>
      </c>
      <c r="B3113" s="87">
        <v>44129</v>
      </c>
      <c r="C3113" s="87" t="s">
        <v>741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 x14ac:dyDescent="0.2">
      <c r="A3114" s="86">
        <v>44129</v>
      </c>
      <c r="B3114" s="87">
        <v>44129</v>
      </c>
      <c r="C3114" s="87" t="s">
        <v>892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 x14ac:dyDescent="0.2">
      <c r="A3115" s="86">
        <v>44129</v>
      </c>
      <c r="B3115" s="87">
        <v>44129</v>
      </c>
      <c r="C3115" s="87" t="s">
        <v>783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 x14ac:dyDescent="0.2">
      <c r="A3116" s="86">
        <v>44129</v>
      </c>
      <c r="B3116" s="87">
        <v>44129</v>
      </c>
      <c r="C3116" s="87" t="s">
        <v>738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 x14ac:dyDescent="0.2">
      <c r="A3117" s="68">
        <v>44130</v>
      </c>
      <c r="B3117" s="69">
        <v>44130</v>
      </c>
      <c r="C3117" s="69" t="s">
        <v>797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 x14ac:dyDescent="0.2">
      <c r="A3118" s="68">
        <v>44130</v>
      </c>
      <c r="B3118" s="69">
        <v>44130</v>
      </c>
      <c r="C3118" s="69" t="s">
        <v>750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 x14ac:dyDescent="0.2">
      <c r="A3119" s="68">
        <v>44130</v>
      </c>
      <c r="B3119" s="69">
        <v>44130</v>
      </c>
      <c r="C3119" s="69" t="s">
        <v>738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 x14ac:dyDescent="0.2">
      <c r="A3120" s="68">
        <v>44130</v>
      </c>
      <c r="B3120" s="69">
        <v>44130</v>
      </c>
      <c r="C3120" s="69" t="s">
        <v>787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 x14ac:dyDescent="0.2">
      <c r="A3121" s="68">
        <v>44130</v>
      </c>
      <c r="B3121" s="69">
        <v>44130</v>
      </c>
      <c r="C3121" s="69" t="s">
        <v>741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 x14ac:dyDescent="0.2">
      <c r="A3122" s="68">
        <v>44130</v>
      </c>
      <c r="B3122" s="69">
        <v>44130</v>
      </c>
      <c r="C3122" s="69" t="s">
        <v>753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 x14ac:dyDescent="0.2">
      <c r="A3123" s="68">
        <v>44130</v>
      </c>
      <c r="B3123" s="69">
        <v>44130</v>
      </c>
      <c r="C3123" s="69" t="s">
        <v>783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 x14ac:dyDescent="0.2">
      <c r="A3124" s="68">
        <v>44130</v>
      </c>
      <c r="B3124" s="69">
        <v>44130</v>
      </c>
      <c r="C3124" s="69" t="s">
        <v>757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 x14ac:dyDescent="0.2">
      <c r="A3125" s="68">
        <v>44130</v>
      </c>
      <c r="B3125" s="69">
        <v>44130</v>
      </c>
      <c r="C3125" s="69" t="s">
        <v>768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 x14ac:dyDescent="0.2">
      <c r="A3126" s="68">
        <v>44130</v>
      </c>
      <c r="B3126" s="69">
        <v>44130</v>
      </c>
      <c r="C3126" s="69" t="s">
        <v>773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 x14ac:dyDescent="0.2">
      <c r="A3127" s="68">
        <v>44130</v>
      </c>
      <c r="B3127" s="69">
        <v>44130</v>
      </c>
      <c r="C3127" s="69" t="s">
        <v>800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 x14ac:dyDescent="0.2">
      <c r="A3128" s="32">
        <v>44131</v>
      </c>
      <c r="B3128" s="33">
        <v>44131</v>
      </c>
      <c r="C3128" s="33" t="s">
        <v>797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 x14ac:dyDescent="0.2">
      <c r="A3129" s="32">
        <v>44131</v>
      </c>
      <c r="B3129" s="33">
        <v>44131</v>
      </c>
      <c r="C3129" s="33" t="s">
        <v>737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 x14ac:dyDescent="0.2">
      <c r="A3130" s="32">
        <v>44131</v>
      </c>
      <c r="B3130" s="33">
        <v>44131</v>
      </c>
      <c r="C3130" s="33" t="s">
        <v>753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 x14ac:dyDescent="0.2">
      <c r="A3131" s="32">
        <v>44131</v>
      </c>
      <c r="B3131" s="33">
        <v>44131</v>
      </c>
      <c r="C3131" s="33" t="s">
        <v>890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 x14ac:dyDescent="0.2">
      <c r="A3132" s="32">
        <v>44131</v>
      </c>
      <c r="B3132" s="33">
        <v>44131</v>
      </c>
      <c r="C3132" s="33" t="s">
        <v>753</v>
      </c>
      <c r="D3132" s="33">
        <v>20206</v>
      </c>
      <c r="E3132" s="33">
        <v>16</v>
      </c>
      <c r="F3132">
        <v>1</v>
      </c>
    </row>
    <row r="3133" spans="1:6" x14ac:dyDescent="0.2">
      <c r="A3133" s="32">
        <v>44131</v>
      </c>
      <c r="B3133" s="33">
        <v>44131</v>
      </c>
      <c r="C3133" s="33" t="s">
        <v>739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 x14ac:dyDescent="0.2">
      <c r="A3134" s="32">
        <v>44131</v>
      </c>
      <c r="B3134" s="33">
        <v>44131</v>
      </c>
      <c r="C3134" s="33" t="s">
        <v>746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 x14ac:dyDescent="0.2">
      <c r="A3135" s="32">
        <v>44131</v>
      </c>
      <c r="B3135" s="33">
        <v>44131</v>
      </c>
      <c r="C3135" s="33" t="s">
        <v>783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 x14ac:dyDescent="0.2">
      <c r="A3136" s="32">
        <v>44131</v>
      </c>
      <c r="B3136" s="33">
        <v>44131</v>
      </c>
      <c r="C3136" s="33" t="s">
        <v>778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 x14ac:dyDescent="0.2">
      <c r="A3137" s="32">
        <v>44131</v>
      </c>
      <c r="B3137" s="33">
        <v>44131</v>
      </c>
      <c r="C3137" s="33" t="s">
        <v>738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 x14ac:dyDescent="0.2">
      <c r="A3138" s="32">
        <v>44131</v>
      </c>
      <c r="B3138" s="33">
        <v>44131</v>
      </c>
      <c r="C3138" s="33" t="s">
        <v>741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 x14ac:dyDescent="0.2">
      <c r="A3139" s="32">
        <v>44131</v>
      </c>
      <c r="B3139" s="33">
        <v>44131</v>
      </c>
      <c r="C3139" s="33" t="s">
        <v>742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 x14ac:dyDescent="0.2">
      <c r="A3140" s="32">
        <v>44131</v>
      </c>
      <c r="B3140" s="33">
        <v>44131</v>
      </c>
      <c r="C3140" s="33" t="s">
        <v>748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 x14ac:dyDescent="0.2">
      <c r="A3141" s="62">
        <v>44132</v>
      </c>
      <c r="B3141" s="63">
        <v>44132</v>
      </c>
      <c r="C3141" s="63" t="s">
        <v>737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 x14ac:dyDescent="0.2">
      <c r="A3142" s="62">
        <v>44132</v>
      </c>
      <c r="B3142" s="63">
        <v>44132</v>
      </c>
      <c r="C3142" s="63" t="s">
        <v>753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 x14ac:dyDescent="0.2">
      <c r="A3143" s="62">
        <v>44132</v>
      </c>
      <c r="B3143" s="63">
        <v>44132</v>
      </c>
      <c r="C3143" s="63" t="s">
        <v>797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 x14ac:dyDescent="0.2">
      <c r="A3144" s="62">
        <v>44132</v>
      </c>
      <c r="B3144" s="63">
        <v>44132</v>
      </c>
      <c r="C3144" s="63" t="s">
        <v>739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 x14ac:dyDescent="0.2">
      <c r="A3145" s="62">
        <v>44132</v>
      </c>
      <c r="B3145" s="63">
        <v>44132</v>
      </c>
      <c r="C3145" s="63" t="s">
        <v>793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 x14ac:dyDescent="0.2">
      <c r="A3146" s="62">
        <v>44132</v>
      </c>
      <c r="B3146" s="63">
        <v>44132</v>
      </c>
      <c r="C3146" s="63" t="s">
        <v>755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 x14ac:dyDescent="0.2">
      <c r="A3147" s="62">
        <v>44132</v>
      </c>
      <c r="B3147" s="63">
        <v>44132</v>
      </c>
      <c r="C3147" s="63" t="s">
        <v>778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 x14ac:dyDescent="0.2">
      <c r="A3148" s="62">
        <v>44132</v>
      </c>
      <c r="B3148" s="63">
        <v>44132</v>
      </c>
      <c r="C3148" s="63" t="s">
        <v>756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 x14ac:dyDescent="0.2">
      <c r="A3149" s="62">
        <v>44132</v>
      </c>
      <c r="B3149" s="63">
        <v>44132</v>
      </c>
      <c r="C3149" s="63" t="s">
        <v>910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 x14ac:dyDescent="0.2">
      <c r="A3150" s="62">
        <v>44132</v>
      </c>
      <c r="B3150" s="63">
        <v>44132</v>
      </c>
      <c r="C3150" s="63" t="s">
        <v>750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 x14ac:dyDescent="0.2">
      <c r="A3151" s="62">
        <v>44132</v>
      </c>
      <c r="B3151" s="63">
        <v>44132</v>
      </c>
      <c r="C3151" s="63" t="s">
        <v>742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 x14ac:dyDescent="0.2">
      <c r="A3152" s="62">
        <v>44132</v>
      </c>
      <c r="B3152" s="63">
        <v>44132</v>
      </c>
      <c r="C3152" s="63" t="s">
        <v>757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 x14ac:dyDescent="0.2">
      <c r="A3153" s="62">
        <v>44132</v>
      </c>
      <c r="B3153" s="63">
        <v>44132</v>
      </c>
      <c r="C3153" s="63" t="s">
        <v>758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 x14ac:dyDescent="0.2">
      <c r="A3154" s="62">
        <v>44132</v>
      </c>
      <c r="B3154" s="63">
        <v>44132</v>
      </c>
      <c r="C3154" s="63" t="s">
        <v>748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 x14ac:dyDescent="0.2">
      <c r="A3155" s="62">
        <v>44132</v>
      </c>
      <c r="B3155" s="63">
        <v>44132</v>
      </c>
      <c r="C3155" s="63" t="s">
        <v>743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 x14ac:dyDescent="0.2">
      <c r="A3156" s="62">
        <v>44132</v>
      </c>
      <c r="B3156" s="63">
        <v>44132</v>
      </c>
      <c r="C3156" s="63" t="s">
        <v>783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 x14ac:dyDescent="0.2">
      <c r="A3157" s="62">
        <v>44132</v>
      </c>
      <c r="B3157" s="63">
        <v>44132</v>
      </c>
      <c r="C3157" s="63" t="s">
        <v>740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 x14ac:dyDescent="0.2">
      <c r="A3158" s="62">
        <v>44132</v>
      </c>
      <c r="B3158" s="63">
        <v>44132</v>
      </c>
      <c r="C3158" s="63" t="s">
        <v>776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 x14ac:dyDescent="0.2">
      <c r="A3159" s="62">
        <v>44132</v>
      </c>
      <c r="B3159" s="63">
        <v>44132</v>
      </c>
      <c r="C3159" s="63" t="s">
        <v>763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 x14ac:dyDescent="0.2">
      <c r="A3160" s="62">
        <v>44132</v>
      </c>
      <c r="B3160" s="63">
        <v>44132</v>
      </c>
      <c r="C3160" s="63" t="s">
        <v>890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 x14ac:dyDescent="0.2">
      <c r="A3161" s="50">
        <v>44133</v>
      </c>
      <c r="B3161" s="51">
        <v>44133</v>
      </c>
      <c r="C3161" s="51" t="s">
        <v>751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 x14ac:dyDescent="0.2">
      <c r="A3162" s="50">
        <v>44133</v>
      </c>
      <c r="B3162" s="51">
        <v>44133</v>
      </c>
      <c r="C3162" s="51" t="s">
        <v>750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 x14ac:dyDescent="0.2">
      <c r="A3163" s="50">
        <v>44133</v>
      </c>
      <c r="B3163" s="51">
        <v>44133</v>
      </c>
      <c r="C3163" s="51" t="s">
        <v>870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 x14ac:dyDescent="0.2">
      <c r="A3164" s="50">
        <v>44133</v>
      </c>
      <c r="B3164" s="51">
        <v>44133</v>
      </c>
      <c r="C3164" s="51" t="s">
        <v>753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 x14ac:dyDescent="0.2">
      <c r="A3165" s="50">
        <v>44133</v>
      </c>
      <c r="B3165" s="51">
        <v>44133</v>
      </c>
      <c r="C3165" s="51" t="s">
        <v>793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 x14ac:dyDescent="0.2">
      <c r="A3166" s="50">
        <v>44133</v>
      </c>
      <c r="B3166" s="51">
        <v>44133</v>
      </c>
      <c r="C3166" s="51" t="s">
        <v>739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 x14ac:dyDescent="0.2">
      <c r="A3167" s="50">
        <v>44133</v>
      </c>
      <c r="B3167" s="51">
        <v>44133</v>
      </c>
      <c r="C3167" s="51" t="s">
        <v>737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 x14ac:dyDescent="0.2">
      <c r="A3168" s="50">
        <v>44133</v>
      </c>
      <c r="B3168" s="51">
        <v>44133</v>
      </c>
      <c r="C3168" s="51" t="s">
        <v>749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 x14ac:dyDescent="0.2">
      <c r="A3169" s="50">
        <v>44133</v>
      </c>
      <c r="B3169" s="51">
        <v>44133</v>
      </c>
      <c r="C3169" s="51" t="s">
        <v>776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 x14ac:dyDescent="0.2">
      <c r="A3170" s="50">
        <v>44133</v>
      </c>
      <c r="B3170" s="51">
        <v>44133</v>
      </c>
      <c r="C3170" s="51" t="s">
        <v>756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 x14ac:dyDescent="0.2">
      <c r="A3171" s="50">
        <v>44133</v>
      </c>
      <c r="B3171" s="51">
        <v>44133</v>
      </c>
      <c r="C3171" s="51" t="s">
        <v>932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 x14ac:dyDescent="0.2">
      <c r="A3172" s="50">
        <v>44133</v>
      </c>
      <c r="B3172" s="51">
        <v>44133</v>
      </c>
      <c r="C3172" s="51" t="s">
        <v>783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 x14ac:dyDescent="0.2">
      <c r="A3173" s="50">
        <v>44133</v>
      </c>
      <c r="B3173" s="51">
        <v>44133</v>
      </c>
      <c r="C3173" s="51" t="s">
        <v>778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 x14ac:dyDescent="0.2">
      <c r="A3174" s="50">
        <v>44133</v>
      </c>
      <c r="B3174" s="51">
        <v>44133</v>
      </c>
      <c r="C3174" s="51" t="s">
        <v>757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 x14ac:dyDescent="0.2">
      <c r="A3175" s="50">
        <v>44133</v>
      </c>
      <c r="B3175" s="51">
        <v>44133</v>
      </c>
      <c r="C3175" s="51" t="s">
        <v>763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 x14ac:dyDescent="0.2">
      <c r="A3176" s="50">
        <v>44133</v>
      </c>
      <c r="B3176" s="51">
        <v>44133</v>
      </c>
      <c r="C3176" s="51" t="s">
        <v>741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 x14ac:dyDescent="0.2">
      <c r="A3177" s="50">
        <v>44133</v>
      </c>
      <c r="B3177" s="51">
        <v>44133</v>
      </c>
      <c r="C3177" s="51" t="s">
        <v>744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 x14ac:dyDescent="0.2">
      <c r="A3178" s="50">
        <v>44133</v>
      </c>
      <c r="B3178" s="51">
        <v>44133</v>
      </c>
      <c r="C3178" s="51" t="s">
        <v>747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 x14ac:dyDescent="0.2">
      <c r="A3179" s="50">
        <v>44133</v>
      </c>
      <c r="B3179" s="51">
        <v>44133</v>
      </c>
      <c r="C3179" s="51" t="s">
        <v>738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 x14ac:dyDescent="0.2">
      <c r="A3180" s="50">
        <v>44133</v>
      </c>
      <c r="B3180" s="51">
        <v>44133</v>
      </c>
      <c r="C3180" s="51" t="s">
        <v>740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 x14ac:dyDescent="0.2">
      <c r="A3181" s="50">
        <v>44133</v>
      </c>
      <c r="B3181" s="51">
        <v>44133</v>
      </c>
      <c r="C3181" s="51" t="s">
        <v>742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 x14ac:dyDescent="0.2">
      <c r="A3182" s="50">
        <v>44133</v>
      </c>
      <c r="B3182" s="51">
        <v>44133</v>
      </c>
      <c r="C3182" s="51" t="s">
        <v>755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 x14ac:dyDescent="0.2">
      <c r="A3183" s="86">
        <v>44134</v>
      </c>
      <c r="B3183" s="87">
        <v>44134</v>
      </c>
      <c r="C3183" s="87" t="s">
        <v>750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 x14ac:dyDescent="0.2">
      <c r="A3184" s="86">
        <v>44134</v>
      </c>
      <c r="B3184" s="87">
        <v>44134</v>
      </c>
      <c r="C3184" s="87" t="s">
        <v>763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 x14ac:dyDescent="0.2">
      <c r="A3185" s="86">
        <v>44134</v>
      </c>
      <c r="B3185" s="87">
        <v>44134</v>
      </c>
      <c r="C3185" s="87" t="s">
        <v>793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 x14ac:dyDescent="0.2">
      <c r="A3186" s="86">
        <v>44134</v>
      </c>
      <c r="B3186" s="87">
        <v>44134</v>
      </c>
      <c r="C3186" s="87" t="s">
        <v>742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 x14ac:dyDescent="0.2">
      <c r="A3187" s="86">
        <v>44134</v>
      </c>
      <c r="B3187" s="87">
        <v>44134</v>
      </c>
      <c r="C3187" s="87" t="s">
        <v>870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 x14ac:dyDescent="0.2">
      <c r="A3188" s="86">
        <v>44134</v>
      </c>
      <c r="B3188" s="87">
        <v>44134</v>
      </c>
      <c r="C3188" s="87" t="s">
        <v>748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 x14ac:dyDescent="0.2">
      <c r="A3189" s="86">
        <v>44134</v>
      </c>
      <c r="B3189" s="87">
        <v>44134</v>
      </c>
      <c r="C3189" s="87" t="s">
        <v>753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 x14ac:dyDescent="0.2">
      <c r="A3190" s="86">
        <v>44134</v>
      </c>
      <c r="B3190" s="87">
        <v>44134</v>
      </c>
      <c r="C3190" s="87" t="s">
        <v>771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 x14ac:dyDescent="0.2">
      <c r="A3191" s="86">
        <v>44134</v>
      </c>
      <c r="B3191" s="87">
        <v>44134</v>
      </c>
      <c r="C3191" s="87" t="s">
        <v>755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 x14ac:dyDescent="0.2">
      <c r="A3192" s="86">
        <v>44134</v>
      </c>
      <c r="B3192" s="87">
        <v>44134</v>
      </c>
      <c r="C3192" s="87" t="s">
        <v>741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 x14ac:dyDescent="0.2">
      <c r="A3193" s="86">
        <v>44134</v>
      </c>
      <c r="B3193" s="87">
        <v>44134</v>
      </c>
      <c r="C3193" s="87" t="s">
        <v>747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 x14ac:dyDescent="0.2">
      <c r="A3194" s="86">
        <v>44134</v>
      </c>
      <c r="B3194" s="87">
        <v>44134</v>
      </c>
      <c r="C3194" s="87" t="s">
        <v>737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 x14ac:dyDescent="0.2">
      <c r="A3195" s="86">
        <v>44134</v>
      </c>
      <c r="B3195" s="87">
        <v>44134</v>
      </c>
      <c r="C3195" s="87" t="s">
        <v>768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 x14ac:dyDescent="0.2">
      <c r="A3196" s="86">
        <v>44134</v>
      </c>
      <c r="B3196" s="87">
        <v>44134</v>
      </c>
      <c r="C3196" s="87" t="s">
        <v>739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 x14ac:dyDescent="0.2">
      <c r="A3197" s="86">
        <v>44134</v>
      </c>
      <c r="B3197" s="87">
        <v>44134</v>
      </c>
      <c r="C3197" s="87" t="s">
        <v>788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 x14ac:dyDescent="0.2">
      <c r="A3198" s="86">
        <v>44134</v>
      </c>
      <c r="B3198" s="87">
        <v>44134</v>
      </c>
      <c r="C3198" s="87" t="s">
        <v>772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 x14ac:dyDescent="0.2">
      <c r="A3199" s="86">
        <v>44134</v>
      </c>
      <c r="B3199" s="87">
        <v>44134</v>
      </c>
      <c r="C3199" s="87" t="s">
        <v>745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 x14ac:dyDescent="0.2">
      <c r="A3200" s="86">
        <v>44134</v>
      </c>
      <c r="B3200" s="87">
        <v>44134</v>
      </c>
      <c r="C3200" s="87" t="s">
        <v>783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 x14ac:dyDescent="0.2">
      <c r="A3201" s="86">
        <v>44134</v>
      </c>
      <c r="B3201" s="87">
        <v>44134</v>
      </c>
      <c r="C3201" s="87" t="s">
        <v>746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 x14ac:dyDescent="0.2">
      <c r="A3202" s="86">
        <v>44134</v>
      </c>
      <c r="B3202" s="87">
        <v>44134</v>
      </c>
      <c r="C3202" s="87" t="s">
        <v>756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 x14ac:dyDescent="0.2">
      <c r="A3203" s="86">
        <v>44134</v>
      </c>
      <c r="B3203" s="87">
        <v>44134</v>
      </c>
      <c r="C3203" s="87" t="s">
        <v>781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 x14ac:dyDescent="0.2">
      <c r="A3204" s="86">
        <v>44134</v>
      </c>
      <c r="B3204" s="87">
        <v>44134</v>
      </c>
      <c r="C3204" s="87" t="s">
        <v>933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 x14ac:dyDescent="0.2">
      <c r="A3205" s="86">
        <v>44134</v>
      </c>
      <c r="B3205" s="87">
        <v>44134</v>
      </c>
      <c r="C3205" s="87" t="s">
        <v>773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 x14ac:dyDescent="0.2">
      <c r="A3206" s="86">
        <v>44134</v>
      </c>
      <c r="B3206" s="87">
        <v>44134</v>
      </c>
      <c r="C3206" s="87" t="s">
        <v>758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 x14ac:dyDescent="0.2">
      <c r="A3207" s="59">
        <v>44135</v>
      </c>
      <c r="B3207" s="60">
        <v>44135</v>
      </c>
      <c r="C3207" s="60" t="s">
        <v>870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 x14ac:dyDescent="0.2">
      <c r="A3208" s="59">
        <v>44135</v>
      </c>
      <c r="B3208" s="60">
        <v>44135</v>
      </c>
      <c r="C3208" s="60" t="s">
        <v>738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 x14ac:dyDescent="0.2">
      <c r="A3209" s="59">
        <v>44135</v>
      </c>
      <c r="B3209" s="60">
        <v>44135</v>
      </c>
      <c r="C3209" s="60" t="s">
        <v>753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 x14ac:dyDescent="0.2">
      <c r="A3210" s="59">
        <v>44135</v>
      </c>
      <c r="B3210" s="60">
        <v>44135</v>
      </c>
      <c r="C3210" s="60" t="s">
        <v>763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 x14ac:dyDescent="0.2">
      <c r="A3211" s="59">
        <v>44135</v>
      </c>
      <c r="B3211" s="60">
        <v>44135</v>
      </c>
      <c r="C3211" s="60" t="s">
        <v>739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 x14ac:dyDescent="0.2">
      <c r="A3212" s="59">
        <v>44135</v>
      </c>
      <c r="B3212" s="60">
        <v>44135</v>
      </c>
      <c r="C3212" s="60" t="s">
        <v>742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 x14ac:dyDescent="0.2">
      <c r="A3213" s="59">
        <v>44135</v>
      </c>
      <c r="B3213" s="60">
        <v>44135</v>
      </c>
      <c r="C3213" s="60" t="s">
        <v>745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 x14ac:dyDescent="0.2">
      <c r="A3214" s="59">
        <v>44135</v>
      </c>
      <c r="B3214" s="60">
        <v>44135</v>
      </c>
      <c r="C3214" s="60" t="s">
        <v>750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 x14ac:dyDescent="0.2">
      <c r="A3215" s="59">
        <v>44135</v>
      </c>
      <c r="B3215" s="60">
        <v>44135</v>
      </c>
      <c r="C3215" s="60" t="s">
        <v>754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 x14ac:dyDescent="0.2">
      <c r="A3216" s="59">
        <v>44135</v>
      </c>
      <c r="B3216" s="60">
        <v>44135</v>
      </c>
      <c r="C3216" s="60" t="s">
        <v>789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 x14ac:dyDescent="0.2">
      <c r="A3217" s="59">
        <v>44135</v>
      </c>
      <c r="B3217" s="60">
        <v>44135</v>
      </c>
      <c r="C3217" s="60" t="s">
        <v>788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 x14ac:dyDescent="0.2">
      <c r="A3218" s="59">
        <v>44135</v>
      </c>
      <c r="B3218" s="60">
        <v>44135</v>
      </c>
      <c r="C3218" s="60" t="s">
        <v>748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 x14ac:dyDescent="0.2">
      <c r="A3219" s="59">
        <v>44135</v>
      </c>
      <c r="B3219" s="60">
        <v>44135</v>
      </c>
      <c r="C3219" s="60" t="s">
        <v>841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 x14ac:dyDescent="0.2">
      <c r="A3220" s="59">
        <v>44135</v>
      </c>
      <c r="B3220" s="60">
        <v>44135</v>
      </c>
      <c r="C3220" s="60" t="s">
        <v>747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 x14ac:dyDescent="0.2">
      <c r="A3221" s="59">
        <v>44135</v>
      </c>
      <c r="B3221" s="60">
        <v>44135</v>
      </c>
      <c r="C3221" s="60" t="s">
        <v>751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 x14ac:dyDescent="0.2">
      <c r="A3222" s="59">
        <v>44135</v>
      </c>
      <c r="B3222" s="60">
        <v>44135</v>
      </c>
      <c r="C3222" s="60" t="s">
        <v>744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 x14ac:dyDescent="0.2">
      <c r="A3223" s="59">
        <v>44135</v>
      </c>
      <c r="B3223" s="60">
        <v>44135</v>
      </c>
      <c r="C3223" s="60" t="s">
        <v>783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 x14ac:dyDescent="0.2">
      <c r="A3224" s="59">
        <v>44135</v>
      </c>
      <c r="B3224" s="60">
        <v>44135</v>
      </c>
      <c r="C3224" s="60" t="s">
        <v>778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 x14ac:dyDescent="0.2">
      <c r="A3225" s="53">
        <v>44136</v>
      </c>
      <c r="B3225" s="54">
        <v>44136</v>
      </c>
      <c r="C3225" s="54" t="s">
        <v>737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 x14ac:dyDescent="0.2">
      <c r="A3226" s="53">
        <v>44136</v>
      </c>
      <c r="B3226" s="54">
        <v>44136</v>
      </c>
      <c r="C3226" s="54" t="s">
        <v>901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 x14ac:dyDescent="0.2">
      <c r="A3227" s="53">
        <v>44136</v>
      </c>
      <c r="B3227" s="54">
        <v>44136</v>
      </c>
      <c r="C3227" s="54" t="s">
        <v>750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 x14ac:dyDescent="0.2">
      <c r="A3228" s="53">
        <v>44136</v>
      </c>
      <c r="B3228" s="54">
        <v>44136</v>
      </c>
      <c r="C3228" s="54" t="s">
        <v>738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 x14ac:dyDescent="0.2">
      <c r="A3229" s="53">
        <v>44136</v>
      </c>
      <c r="B3229" s="54">
        <v>44136</v>
      </c>
      <c r="C3229" s="54" t="s">
        <v>801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 x14ac:dyDescent="0.2">
      <c r="A3230" s="53">
        <v>44136</v>
      </c>
      <c r="B3230" s="54">
        <v>44136</v>
      </c>
      <c r="C3230" s="54" t="s">
        <v>783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 x14ac:dyDescent="0.2">
      <c r="A3231" s="53">
        <v>44136</v>
      </c>
      <c r="B3231" s="54">
        <v>44136</v>
      </c>
      <c r="C3231" s="54" t="s">
        <v>763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 x14ac:dyDescent="0.2">
      <c r="A3232" s="53">
        <v>44136</v>
      </c>
      <c r="B3232" s="54">
        <v>44136</v>
      </c>
      <c r="C3232" s="54" t="s">
        <v>753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 x14ac:dyDescent="0.2">
      <c r="A3233" s="53">
        <v>44136</v>
      </c>
      <c r="B3233" s="54">
        <v>44136</v>
      </c>
      <c r="C3233" s="54" t="s">
        <v>788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 x14ac:dyDescent="0.2">
      <c r="A3234" s="53">
        <v>44136</v>
      </c>
      <c r="B3234" s="54">
        <v>44136</v>
      </c>
      <c r="C3234" s="54" t="s">
        <v>934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 x14ac:dyDescent="0.2">
      <c r="A3235" s="53">
        <v>44136</v>
      </c>
      <c r="B3235" s="54">
        <v>44136</v>
      </c>
      <c r="C3235" s="54" t="s">
        <v>742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 x14ac:dyDescent="0.2">
      <c r="A3236" s="53">
        <v>44136</v>
      </c>
      <c r="B3236" s="54">
        <v>44136</v>
      </c>
      <c r="C3236" s="54" t="s">
        <v>755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 x14ac:dyDescent="0.2">
      <c r="A3237" s="53">
        <v>44136</v>
      </c>
      <c r="B3237" s="54">
        <v>44136</v>
      </c>
      <c r="C3237" s="54" t="s">
        <v>778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 x14ac:dyDescent="0.2">
      <c r="A3238" s="53">
        <v>44136</v>
      </c>
      <c r="B3238" s="54">
        <v>44136</v>
      </c>
      <c r="C3238" s="54" t="s">
        <v>781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 x14ac:dyDescent="0.2">
      <c r="A3239" s="53">
        <v>44136</v>
      </c>
      <c r="B3239" s="54">
        <v>44136</v>
      </c>
      <c r="C3239" s="54" t="s">
        <v>739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 x14ac:dyDescent="0.2">
      <c r="A3240" s="53">
        <v>44136</v>
      </c>
      <c r="B3240" s="54">
        <v>44136</v>
      </c>
      <c r="C3240" s="54" t="s">
        <v>789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 x14ac:dyDescent="0.2">
      <c r="A3241" s="53">
        <v>44136</v>
      </c>
      <c r="B3241" s="54">
        <v>44136</v>
      </c>
      <c r="C3241" s="54" t="s">
        <v>870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 x14ac:dyDescent="0.2">
      <c r="A3242" s="53">
        <v>44136</v>
      </c>
      <c r="B3242" s="54">
        <v>44136</v>
      </c>
      <c r="C3242" s="54" t="s">
        <v>793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 x14ac:dyDescent="0.2">
      <c r="A3243" s="53">
        <v>44136</v>
      </c>
      <c r="B3243" s="54">
        <v>44136</v>
      </c>
      <c r="C3243" s="54" t="s">
        <v>782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 x14ac:dyDescent="0.2">
      <c r="A3244" s="53">
        <v>44136</v>
      </c>
      <c r="B3244" s="54">
        <v>44136</v>
      </c>
      <c r="C3244" s="54" t="s">
        <v>744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 x14ac:dyDescent="0.2">
      <c r="A3245" s="83">
        <v>44137</v>
      </c>
      <c r="B3245" s="84">
        <v>44137</v>
      </c>
      <c r="C3245" s="84" t="s">
        <v>808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 x14ac:dyDescent="0.2">
      <c r="A3246" s="83">
        <v>44137</v>
      </c>
      <c r="B3246" s="84">
        <v>44137</v>
      </c>
      <c r="C3246" s="84" t="s">
        <v>875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 x14ac:dyDescent="0.2">
      <c r="A3247" s="83">
        <v>44137</v>
      </c>
      <c r="B3247" s="84">
        <v>44137</v>
      </c>
      <c r="C3247" s="84" t="s">
        <v>749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 x14ac:dyDescent="0.2">
      <c r="A3248" s="83">
        <v>44137</v>
      </c>
      <c r="B3248" s="84">
        <v>44137</v>
      </c>
      <c r="C3248" s="84" t="s">
        <v>743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 x14ac:dyDescent="0.2">
      <c r="A3249" s="83">
        <v>44137</v>
      </c>
      <c r="B3249" s="84">
        <v>44137</v>
      </c>
      <c r="C3249" s="84" t="s">
        <v>747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 x14ac:dyDescent="0.2">
      <c r="A3250" s="83">
        <v>44137</v>
      </c>
      <c r="B3250" s="84">
        <v>44137</v>
      </c>
      <c r="C3250" s="84" t="s">
        <v>767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 x14ac:dyDescent="0.2">
      <c r="A3251" s="83">
        <v>44137</v>
      </c>
      <c r="B3251" s="84">
        <v>44137</v>
      </c>
      <c r="C3251" s="84" t="s">
        <v>870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 x14ac:dyDescent="0.2">
      <c r="A3252" s="83">
        <v>44137</v>
      </c>
      <c r="B3252" s="84">
        <v>44137</v>
      </c>
      <c r="C3252" s="84" t="s">
        <v>778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 x14ac:dyDescent="0.2">
      <c r="A3253" s="83">
        <v>44137</v>
      </c>
      <c r="B3253" s="84">
        <v>44137</v>
      </c>
      <c r="C3253" s="84" t="s">
        <v>738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 x14ac:dyDescent="0.2">
      <c r="A3254" s="83">
        <v>44137</v>
      </c>
      <c r="B3254" s="84">
        <v>44137</v>
      </c>
      <c r="C3254" s="84" t="s">
        <v>755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 x14ac:dyDescent="0.2">
      <c r="A3255" s="83">
        <v>44137</v>
      </c>
      <c r="B3255" s="84">
        <v>44137</v>
      </c>
      <c r="C3255" s="84" t="s">
        <v>753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 x14ac:dyDescent="0.2">
      <c r="A3256" s="50">
        <v>44138</v>
      </c>
      <c r="B3256" s="51">
        <v>44138</v>
      </c>
      <c r="C3256" s="51" t="s">
        <v>935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 x14ac:dyDescent="0.2">
      <c r="A3257" s="50">
        <v>44138</v>
      </c>
      <c r="B3257" s="51">
        <v>44138</v>
      </c>
      <c r="C3257" s="51" t="s">
        <v>748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 x14ac:dyDescent="0.2">
      <c r="A3258" s="50">
        <v>44138</v>
      </c>
      <c r="B3258" s="51">
        <v>44138</v>
      </c>
      <c r="C3258" s="51" t="s">
        <v>753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 x14ac:dyDescent="0.2">
      <c r="A3259" s="50">
        <v>44138</v>
      </c>
      <c r="B3259" s="51">
        <v>44138</v>
      </c>
      <c r="C3259" s="51" t="s">
        <v>737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 x14ac:dyDescent="0.2">
      <c r="A3260" s="50">
        <v>44138</v>
      </c>
      <c r="B3260" s="51">
        <v>44138</v>
      </c>
      <c r="C3260" s="51" t="s">
        <v>750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 x14ac:dyDescent="0.2">
      <c r="A3261" s="50">
        <v>44138</v>
      </c>
      <c r="B3261" s="51">
        <v>44138</v>
      </c>
      <c r="C3261" s="51" t="s">
        <v>739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 x14ac:dyDescent="0.2">
      <c r="A3262" s="50">
        <v>44138</v>
      </c>
      <c r="B3262" s="51">
        <v>44138</v>
      </c>
      <c r="C3262" s="51" t="s">
        <v>840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 x14ac:dyDescent="0.2">
      <c r="A3263" s="50">
        <v>44138</v>
      </c>
      <c r="B3263" s="51">
        <v>44138</v>
      </c>
      <c r="C3263" s="51" t="s">
        <v>749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 x14ac:dyDescent="0.2">
      <c r="A3264" s="50">
        <v>44138</v>
      </c>
      <c r="B3264" s="51">
        <v>44138</v>
      </c>
      <c r="C3264" s="51" t="s">
        <v>772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 x14ac:dyDescent="0.2">
      <c r="A3265" s="50">
        <v>44138</v>
      </c>
      <c r="B3265" s="51">
        <v>44138</v>
      </c>
      <c r="C3265" s="51" t="s">
        <v>756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 x14ac:dyDescent="0.2">
      <c r="A3266" s="50">
        <v>44138</v>
      </c>
      <c r="B3266" s="51">
        <v>44138</v>
      </c>
      <c r="C3266" s="51" t="s">
        <v>797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 x14ac:dyDescent="0.2">
      <c r="A3267" s="50">
        <v>44138</v>
      </c>
      <c r="B3267" s="51">
        <v>44138</v>
      </c>
      <c r="C3267" s="51" t="s">
        <v>746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 x14ac:dyDescent="0.2">
      <c r="A3268" s="50">
        <v>44138</v>
      </c>
      <c r="B3268" s="51">
        <v>44138</v>
      </c>
      <c r="C3268" s="51" t="s">
        <v>745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 x14ac:dyDescent="0.2">
      <c r="A3269" s="50">
        <v>44138</v>
      </c>
      <c r="B3269" s="51">
        <v>44138</v>
      </c>
      <c r="C3269" s="51" t="s">
        <v>747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 x14ac:dyDescent="0.2">
      <c r="A3270" s="50">
        <v>44138</v>
      </c>
      <c r="B3270" s="51">
        <v>44138</v>
      </c>
      <c r="C3270" s="51" t="s">
        <v>788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 x14ac:dyDescent="0.2">
      <c r="A3271" s="50">
        <v>44138</v>
      </c>
      <c r="B3271" s="51">
        <v>44138</v>
      </c>
      <c r="C3271" s="51" t="s">
        <v>741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 x14ac:dyDescent="0.2">
      <c r="A3272" s="86">
        <v>44139</v>
      </c>
      <c r="B3272" s="87">
        <v>44139</v>
      </c>
      <c r="C3272" s="87" t="s">
        <v>753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 x14ac:dyDescent="0.2">
      <c r="A3273" s="86">
        <v>44139</v>
      </c>
      <c r="B3273" s="87">
        <v>44139</v>
      </c>
      <c r="C3273" s="87" t="s">
        <v>754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 x14ac:dyDescent="0.2">
      <c r="A3274" s="86">
        <v>44139</v>
      </c>
      <c r="B3274" s="87">
        <v>44139</v>
      </c>
      <c r="C3274" s="87" t="s">
        <v>778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 x14ac:dyDescent="0.2">
      <c r="A3275" s="86">
        <v>44139</v>
      </c>
      <c r="B3275" s="87">
        <v>44139</v>
      </c>
      <c r="C3275" s="87" t="s">
        <v>827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 x14ac:dyDescent="0.2">
      <c r="A3276" s="86">
        <v>44139</v>
      </c>
      <c r="B3276" s="87">
        <v>44139</v>
      </c>
      <c r="C3276" s="87" t="s">
        <v>783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 x14ac:dyDescent="0.2">
      <c r="A3277" s="86">
        <v>44139</v>
      </c>
      <c r="B3277" s="87">
        <v>44139</v>
      </c>
      <c r="C3277" s="87" t="s">
        <v>747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 x14ac:dyDescent="0.2">
      <c r="A3278" s="86">
        <v>44139</v>
      </c>
      <c r="B3278" s="87">
        <v>44139</v>
      </c>
      <c r="C3278" s="87" t="s">
        <v>773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 x14ac:dyDescent="0.2">
      <c r="A3279" s="86">
        <v>44139</v>
      </c>
      <c r="B3279" s="87">
        <v>44139</v>
      </c>
      <c r="C3279" s="87" t="s">
        <v>750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 x14ac:dyDescent="0.2">
      <c r="A3280" s="59">
        <v>44140</v>
      </c>
      <c r="B3280" s="60">
        <v>44140</v>
      </c>
      <c r="C3280" s="60" t="s">
        <v>778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 x14ac:dyDescent="0.2">
      <c r="A3281" s="59">
        <v>44140</v>
      </c>
      <c r="B3281" s="60">
        <v>44140</v>
      </c>
      <c r="C3281" s="60" t="s">
        <v>747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 x14ac:dyDescent="0.2">
      <c r="A3282" s="59">
        <v>44140</v>
      </c>
      <c r="B3282" s="60">
        <v>44140</v>
      </c>
      <c r="C3282" s="60" t="s">
        <v>756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 x14ac:dyDescent="0.2">
      <c r="A3283" s="59">
        <v>44140</v>
      </c>
      <c r="B3283" s="60">
        <v>44140</v>
      </c>
      <c r="C3283" s="60" t="s">
        <v>741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 x14ac:dyDescent="0.2">
      <c r="A3284" s="59">
        <v>44140</v>
      </c>
      <c r="B3284" s="60">
        <v>44140</v>
      </c>
      <c r="C3284" s="60" t="s">
        <v>870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 x14ac:dyDescent="0.2">
      <c r="A3285" s="59">
        <v>44140</v>
      </c>
      <c r="B3285" s="60">
        <v>44140</v>
      </c>
      <c r="C3285" s="60" t="s">
        <v>754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 x14ac:dyDescent="0.2">
      <c r="A3286" s="59">
        <v>44140</v>
      </c>
      <c r="B3286" s="60">
        <v>44140</v>
      </c>
      <c r="C3286" s="60" t="s">
        <v>783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 x14ac:dyDescent="0.2">
      <c r="A3287" s="59">
        <v>44140</v>
      </c>
      <c r="B3287" s="60">
        <v>44140</v>
      </c>
      <c r="C3287" s="60" t="s">
        <v>787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 x14ac:dyDescent="0.2">
      <c r="A3288" s="59">
        <v>44140</v>
      </c>
      <c r="B3288" s="60">
        <v>44140</v>
      </c>
      <c r="C3288" s="60" t="s">
        <v>750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 x14ac:dyDescent="0.2">
      <c r="A3289" s="53">
        <v>44141</v>
      </c>
      <c r="B3289" s="54">
        <v>44141</v>
      </c>
      <c r="C3289" s="54" t="s">
        <v>808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 x14ac:dyDescent="0.2">
      <c r="A3290" s="53">
        <v>44141</v>
      </c>
      <c r="B3290" s="54">
        <v>44141</v>
      </c>
      <c r="C3290" s="54" t="s">
        <v>753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 x14ac:dyDescent="0.2">
      <c r="A3291" s="53">
        <v>44141</v>
      </c>
      <c r="B3291" s="54">
        <v>44141</v>
      </c>
      <c r="C3291" s="54" t="s">
        <v>750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 x14ac:dyDescent="0.2">
      <c r="A3292" s="53">
        <v>44141</v>
      </c>
      <c r="B3292" s="54">
        <v>44141</v>
      </c>
      <c r="C3292" s="54" t="s">
        <v>778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 x14ac:dyDescent="0.2">
      <c r="A3293" s="53">
        <v>44141</v>
      </c>
      <c r="B3293" s="54">
        <v>44141</v>
      </c>
      <c r="C3293" s="54" t="s">
        <v>749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 x14ac:dyDescent="0.2">
      <c r="A3294" s="53">
        <v>44141</v>
      </c>
      <c r="B3294" s="54">
        <v>44141</v>
      </c>
      <c r="C3294" s="54" t="s">
        <v>751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 x14ac:dyDescent="0.2">
      <c r="A3295" s="53">
        <v>44141</v>
      </c>
      <c r="B3295" s="54">
        <v>44141</v>
      </c>
      <c r="C3295" s="54" t="s">
        <v>776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 x14ac:dyDescent="0.2">
      <c r="A3296" s="53">
        <v>44141</v>
      </c>
      <c r="B3296" s="54">
        <v>44141</v>
      </c>
      <c r="C3296" s="54" t="s">
        <v>782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 x14ac:dyDescent="0.2">
      <c r="A3297" s="53">
        <v>44141</v>
      </c>
      <c r="B3297" s="54">
        <v>44141</v>
      </c>
      <c r="C3297" s="54" t="s">
        <v>748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 x14ac:dyDescent="0.2">
      <c r="A3298" s="53">
        <v>44141</v>
      </c>
      <c r="B3298" s="54">
        <v>44141</v>
      </c>
      <c r="C3298" s="54" t="s">
        <v>747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 x14ac:dyDescent="0.2">
      <c r="A3299" s="53">
        <v>44141</v>
      </c>
      <c r="B3299" s="54">
        <v>44141</v>
      </c>
      <c r="C3299" s="54" t="s">
        <v>744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 x14ac:dyDescent="0.2">
      <c r="A3300" s="53">
        <v>44141</v>
      </c>
      <c r="B3300" s="54">
        <v>44141</v>
      </c>
      <c r="C3300" s="54" t="s">
        <v>783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 x14ac:dyDescent="0.2">
      <c r="A3301" s="53">
        <v>44141</v>
      </c>
      <c r="B3301" s="54">
        <v>44141</v>
      </c>
      <c r="C3301" s="54" t="s">
        <v>742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 x14ac:dyDescent="0.2">
      <c r="A3302" s="53">
        <v>44141</v>
      </c>
      <c r="B3302" s="54">
        <v>44141</v>
      </c>
      <c r="C3302" s="54" t="s">
        <v>746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 x14ac:dyDescent="0.2">
      <c r="A3303" s="53">
        <v>44141</v>
      </c>
      <c r="B3303" s="54">
        <v>44141</v>
      </c>
      <c r="C3303" s="54" t="s">
        <v>738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 x14ac:dyDescent="0.2">
      <c r="A3304" s="53">
        <v>44141</v>
      </c>
      <c r="B3304" s="54">
        <v>44141</v>
      </c>
      <c r="C3304" s="54" t="s">
        <v>758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 x14ac:dyDescent="0.2">
      <c r="A3305" s="53">
        <v>44141</v>
      </c>
      <c r="B3305" s="54">
        <v>44141</v>
      </c>
      <c r="C3305" s="54" t="s">
        <v>788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 x14ac:dyDescent="0.2">
      <c r="A3306" s="53">
        <v>44141</v>
      </c>
      <c r="B3306" s="54">
        <v>44141</v>
      </c>
      <c r="C3306" s="54" t="s">
        <v>936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 x14ac:dyDescent="0.2">
      <c r="A3307" s="53">
        <v>44141</v>
      </c>
      <c r="B3307" s="54">
        <v>44141</v>
      </c>
      <c r="C3307" s="54" t="s">
        <v>772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 x14ac:dyDescent="0.2">
      <c r="A3308" s="53">
        <v>44141</v>
      </c>
      <c r="B3308" s="54">
        <v>44141</v>
      </c>
      <c r="C3308" s="54" t="s">
        <v>741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 x14ac:dyDescent="0.2">
      <c r="A3309" s="53">
        <v>44141</v>
      </c>
      <c r="B3309" s="54">
        <v>44141</v>
      </c>
      <c r="C3309" s="54" t="s">
        <v>767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 x14ac:dyDescent="0.2">
      <c r="A3310" s="53">
        <v>44141</v>
      </c>
      <c r="B3310" s="54">
        <v>44141</v>
      </c>
      <c r="C3310" s="54" t="s">
        <v>785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 x14ac:dyDescent="0.2">
      <c r="A3311" s="53">
        <v>44141</v>
      </c>
      <c r="B3311" s="54">
        <v>44141</v>
      </c>
      <c r="C3311" s="54" t="s">
        <v>793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 x14ac:dyDescent="0.2">
      <c r="A3312" s="53">
        <v>44141</v>
      </c>
      <c r="B3312" s="54">
        <v>44141</v>
      </c>
      <c r="C3312" s="54" t="s">
        <v>739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 x14ac:dyDescent="0.2">
      <c r="A3313" s="53">
        <v>44141</v>
      </c>
      <c r="B3313" s="54">
        <v>44141</v>
      </c>
      <c r="C3313" s="54" t="s">
        <v>789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 x14ac:dyDescent="0.2">
      <c r="A3314" s="53">
        <v>44141</v>
      </c>
      <c r="B3314" s="54">
        <v>44141</v>
      </c>
      <c r="C3314" s="54" t="s">
        <v>756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 x14ac:dyDescent="0.2">
      <c r="A3315" s="53">
        <v>44141</v>
      </c>
      <c r="B3315" s="54">
        <v>44141</v>
      </c>
      <c r="C3315" s="54" t="s">
        <v>768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 x14ac:dyDescent="0.2">
      <c r="A3316" s="53">
        <v>44141</v>
      </c>
      <c r="B3316" s="54">
        <v>44141</v>
      </c>
      <c r="C3316" s="54" t="s">
        <v>797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 x14ac:dyDescent="0.2">
      <c r="A3317" s="53">
        <v>44141</v>
      </c>
      <c r="B3317" s="54">
        <v>44141</v>
      </c>
      <c r="C3317" s="54" t="s">
        <v>754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 x14ac:dyDescent="0.2">
      <c r="A3318" s="53">
        <v>44141</v>
      </c>
      <c r="B3318" s="54">
        <v>44141</v>
      </c>
      <c r="C3318" s="54" t="s">
        <v>759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 x14ac:dyDescent="0.2">
      <c r="A3319" s="53">
        <v>44141</v>
      </c>
      <c r="B3319" s="54">
        <v>44141</v>
      </c>
      <c r="C3319" s="54" t="s">
        <v>854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 x14ac:dyDescent="0.2">
      <c r="A3320" s="53">
        <v>44141</v>
      </c>
      <c r="B3320" s="54">
        <v>44141</v>
      </c>
      <c r="C3320" s="54" t="s">
        <v>800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 x14ac:dyDescent="0.2">
      <c r="A3321" s="53">
        <v>44141</v>
      </c>
      <c r="B3321" s="54">
        <v>44141</v>
      </c>
      <c r="C3321" s="54" t="s">
        <v>766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 x14ac:dyDescent="0.2">
      <c r="A3322" s="53">
        <v>44141</v>
      </c>
      <c r="B3322" s="54">
        <v>44141</v>
      </c>
      <c r="C3322" s="54" t="s">
        <v>773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 x14ac:dyDescent="0.2">
      <c r="A3323" s="53">
        <v>44141</v>
      </c>
      <c r="B3323" s="54">
        <v>44141</v>
      </c>
      <c r="C3323" s="54" t="s">
        <v>812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 x14ac:dyDescent="0.2">
      <c r="A3324" s="53">
        <v>44141</v>
      </c>
      <c r="B3324" s="54">
        <v>44141</v>
      </c>
      <c r="C3324" s="54" t="s">
        <v>745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 x14ac:dyDescent="0.2">
      <c r="A3325" s="53">
        <v>44141</v>
      </c>
      <c r="B3325" s="54">
        <v>44141</v>
      </c>
      <c r="C3325" s="54" t="s">
        <v>763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 x14ac:dyDescent="0.2">
      <c r="A3326" s="83">
        <v>44142</v>
      </c>
      <c r="B3326" s="84">
        <v>44142</v>
      </c>
      <c r="C3326" s="84" t="s">
        <v>808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 x14ac:dyDescent="0.2">
      <c r="A3327" s="83">
        <v>44142</v>
      </c>
      <c r="B3327" s="84">
        <v>44142</v>
      </c>
      <c r="C3327" s="84" t="s">
        <v>753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 x14ac:dyDescent="0.2">
      <c r="A3328" s="83">
        <v>44142</v>
      </c>
      <c r="B3328" s="84">
        <v>44142</v>
      </c>
      <c r="C3328" s="84" t="s">
        <v>870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 x14ac:dyDescent="0.2">
      <c r="A3329" s="83">
        <v>44142</v>
      </c>
      <c r="B3329" s="84">
        <v>44142</v>
      </c>
      <c r="C3329" s="84" t="s">
        <v>739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 x14ac:dyDescent="0.2">
      <c r="A3330" s="83">
        <v>44142</v>
      </c>
      <c r="B3330" s="84">
        <v>44142</v>
      </c>
      <c r="C3330" s="84" t="s">
        <v>737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 x14ac:dyDescent="0.2">
      <c r="A3331" s="83">
        <v>44142</v>
      </c>
      <c r="B3331" s="84">
        <v>44142</v>
      </c>
      <c r="C3331" s="84" t="s">
        <v>750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 x14ac:dyDescent="0.2">
      <c r="A3332" s="83">
        <v>44142</v>
      </c>
      <c r="B3332" s="84">
        <v>44142</v>
      </c>
      <c r="C3332" s="84" t="s">
        <v>763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 x14ac:dyDescent="0.2">
      <c r="A3333" s="83">
        <v>44142</v>
      </c>
      <c r="B3333" s="84">
        <v>44142</v>
      </c>
      <c r="C3333" s="84" t="s">
        <v>741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 x14ac:dyDescent="0.2">
      <c r="A3334" s="83">
        <v>44142</v>
      </c>
      <c r="B3334" s="84">
        <v>44142</v>
      </c>
      <c r="C3334" s="84" t="s">
        <v>770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 x14ac:dyDescent="0.2">
      <c r="A3335" s="83">
        <v>44142</v>
      </c>
      <c r="B3335" s="84">
        <v>44142</v>
      </c>
      <c r="C3335" s="84" t="s">
        <v>766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 x14ac:dyDescent="0.2">
      <c r="A3336" s="83">
        <v>44142</v>
      </c>
      <c r="B3336" s="84">
        <v>44142</v>
      </c>
      <c r="C3336" s="84" t="s">
        <v>775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 x14ac:dyDescent="0.2">
      <c r="A3337" s="83">
        <v>44142</v>
      </c>
      <c r="B3337" s="84">
        <v>44142</v>
      </c>
      <c r="C3337" s="84" t="s">
        <v>756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 x14ac:dyDescent="0.2">
      <c r="A3338" s="83">
        <v>44142</v>
      </c>
      <c r="B3338" s="84">
        <v>44142</v>
      </c>
      <c r="C3338" s="84" t="s">
        <v>778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 x14ac:dyDescent="0.2">
      <c r="A3339" s="83">
        <v>44142</v>
      </c>
      <c r="B3339" s="84">
        <v>44142</v>
      </c>
      <c r="C3339" s="84" t="s">
        <v>757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 x14ac:dyDescent="0.2">
      <c r="A3340" s="83">
        <v>44142</v>
      </c>
      <c r="B3340" s="84">
        <v>44142</v>
      </c>
      <c r="C3340" s="84" t="s">
        <v>749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 x14ac:dyDescent="0.2">
      <c r="A3341" s="83">
        <v>44142</v>
      </c>
      <c r="B3341" s="84">
        <v>44142</v>
      </c>
      <c r="C3341" s="84" t="s">
        <v>758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 x14ac:dyDescent="0.2">
      <c r="A3342" s="83">
        <v>44142</v>
      </c>
      <c r="B3342" s="84">
        <v>44142</v>
      </c>
      <c r="C3342" s="84" t="s">
        <v>788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 x14ac:dyDescent="0.2">
      <c r="A3343" s="83">
        <v>44142</v>
      </c>
      <c r="B3343" s="84">
        <v>44142</v>
      </c>
      <c r="C3343" s="84" t="s">
        <v>937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 x14ac:dyDescent="0.2">
      <c r="A3344" s="83">
        <v>44142</v>
      </c>
      <c r="B3344" s="84">
        <v>44142</v>
      </c>
      <c r="C3344" s="84" t="s">
        <v>742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 x14ac:dyDescent="0.2">
      <c r="A3345" s="50">
        <v>44143</v>
      </c>
      <c r="B3345" s="51">
        <v>44143</v>
      </c>
      <c r="C3345" s="51" t="s">
        <v>742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 x14ac:dyDescent="0.2">
      <c r="A3346" s="50">
        <v>44143</v>
      </c>
      <c r="B3346" s="51">
        <v>44143</v>
      </c>
      <c r="C3346" s="51" t="s">
        <v>772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 x14ac:dyDescent="0.2">
      <c r="A3347" s="50">
        <v>44143</v>
      </c>
      <c r="B3347" s="51">
        <v>44143</v>
      </c>
      <c r="C3347" s="51" t="s">
        <v>778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 x14ac:dyDescent="0.2">
      <c r="A3348" s="50">
        <v>44143</v>
      </c>
      <c r="B3348" s="51">
        <v>44143</v>
      </c>
      <c r="C3348" s="51" t="s">
        <v>754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 x14ac:dyDescent="0.2">
      <c r="A3349" s="50">
        <v>44143</v>
      </c>
      <c r="B3349" s="51">
        <v>44143</v>
      </c>
      <c r="C3349" s="51" t="s">
        <v>745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 x14ac:dyDescent="0.2">
      <c r="A3350" s="50">
        <v>44143</v>
      </c>
      <c r="B3350" s="51">
        <v>44143</v>
      </c>
      <c r="C3350" s="51" t="s">
        <v>750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 x14ac:dyDescent="0.2">
      <c r="A3351" s="50">
        <v>44143</v>
      </c>
      <c r="B3351" s="51">
        <v>44143</v>
      </c>
      <c r="C3351" s="51" t="s">
        <v>808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 x14ac:dyDescent="0.2">
      <c r="A3352" s="50">
        <v>44143</v>
      </c>
      <c r="B3352" s="51">
        <v>44143</v>
      </c>
      <c r="C3352" s="51" t="s">
        <v>753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 x14ac:dyDescent="0.2">
      <c r="A3353" s="50">
        <v>44143</v>
      </c>
      <c r="B3353" s="51">
        <v>44143</v>
      </c>
      <c r="C3353" s="51" t="s">
        <v>739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 x14ac:dyDescent="0.2">
      <c r="A3354" s="50">
        <v>44143</v>
      </c>
      <c r="B3354" s="51">
        <v>44143</v>
      </c>
      <c r="C3354" s="51" t="s">
        <v>737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 x14ac:dyDescent="0.2">
      <c r="A3355" s="50">
        <v>44143</v>
      </c>
      <c r="B3355" s="51">
        <v>44143</v>
      </c>
      <c r="C3355" s="51" t="s">
        <v>773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 x14ac:dyDescent="0.2">
      <c r="A3356" s="50">
        <v>44143</v>
      </c>
      <c r="B3356" s="51">
        <v>44143</v>
      </c>
      <c r="C3356" s="51" t="s">
        <v>743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 x14ac:dyDescent="0.2">
      <c r="A3357" s="50">
        <v>44143</v>
      </c>
      <c r="B3357" s="51">
        <v>44143</v>
      </c>
      <c r="C3357" s="51" t="s">
        <v>763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 x14ac:dyDescent="0.2">
      <c r="A3358" s="50">
        <v>44143</v>
      </c>
      <c r="B3358" s="51">
        <v>44143</v>
      </c>
      <c r="C3358" s="51" t="s">
        <v>781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 x14ac:dyDescent="0.2">
      <c r="A3359" s="50">
        <v>44143</v>
      </c>
      <c r="B3359" s="51">
        <v>44143</v>
      </c>
      <c r="C3359" s="51" t="s">
        <v>748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 x14ac:dyDescent="0.2">
      <c r="A3360" s="50">
        <v>44143</v>
      </c>
      <c r="B3360" s="51">
        <v>44143</v>
      </c>
      <c r="C3360" s="51" t="s">
        <v>738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 x14ac:dyDescent="0.2">
      <c r="A3361" s="50">
        <v>44143</v>
      </c>
      <c r="B3361" s="51">
        <v>44143</v>
      </c>
      <c r="C3361" s="51" t="s">
        <v>792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 x14ac:dyDescent="0.2">
      <c r="A3362" s="50">
        <v>44143</v>
      </c>
      <c r="B3362" s="51">
        <v>44143</v>
      </c>
      <c r="C3362" s="51" t="s">
        <v>783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 x14ac:dyDescent="0.2">
      <c r="A3363" s="50">
        <v>44143</v>
      </c>
      <c r="B3363" s="51">
        <v>44143</v>
      </c>
      <c r="C3363" s="51" t="s">
        <v>758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 x14ac:dyDescent="0.2">
      <c r="A3364" s="50">
        <v>44143</v>
      </c>
      <c r="B3364" s="51">
        <v>44143</v>
      </c>
      <c r="C3364" s="51" t="s">
        <v>741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 x14ac:dyDescent="0.2">
      <c r="A3365" s="50">
        <v>44143</v>
      </c>
      <c r="B3365" s="51">
        <v>44143</v>
      </c>
      <c r="C3365" s="51" t="s">
        <v>785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 x14ac:dyDescent="0.2">
      <c r="A3366" s="50">
        <v>44143</v>
      </c>
      <c r="B3366" s="51">
        <v>44143</v>
      </c>
      <c r="C3366" s="51" t="s">
        <v>749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 x14ac:dyDescent="0.2">
      <c r="A3367" s="50">
        <v>44143</v>
      </c>
      <c r="B3367" s="51">
        <v>44143</v>
      </c>
      <c r="C3367" s="51" t="s">
        <v>788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 x14ac:dyDescent="0.2">
      <c r="A3368" s="50">
        <v>44143</v>
      </c>
      <c r="B3368" s="51">
        <v>44143</v>
      </c>
      <c r="C3368" s="51" t="s">
        <v>755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 x14ac:dyDescent="0.2">
      <c r="A3369" s="50">
        <v>44143</v>
      </c>
      <c r="B3369" s="51">
        <v>44143</v>
      </c>
      <c r="C3369" s="51" t="s">
        <v>746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 x14ac:dyDescent="0.2">
      <c r="A3370" s="50">
        <v>44143</v>
      </c>
      <c r="B3370" s="51">
        <v>44143</v>
      </c>
      <c r="C3370" s="51" t="s">
        <v>756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 x14ac:dyDescent="0.2">
      <c r="A3371" s="50">
        <v>44143</v>
      </c>
      <c r="B3371" s="51">
        <v>44143</v>
      </c>
      <c r="C3371" s="51" t="s">
        <v>878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 x14ac:dyDescent="0.2">
      <c r="A3372" s="50">
        <v>44143</v>
      </c>
      <c r="B3372" s="51">
        <v>44143</v>
      </c>
      <c r="C3372" s="51" t="s">
        <v>768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 x14ac:dyDescent="0.2">
      <c r="A3373" s="50">
        <v>44143</v>
      </c>
      <c r="B3373" s="51">
        <v>44143</v>
      </c>
      <c r="C3373" s="51" t="s">
        <v>751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 x14ac:dyDescent="0.2">
      <c r="A3374" s="50">
        <v>44143</v>
      </c>
      <c r="B3374" s="51">
        <v>44143</v>
      </c>
      <c r="C3374" s="51" t="s">
        <v>800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 x14ac:dyDescent="0.2">
      <c r="A3375" s="50">
        <v>44143</v>
      </c>
      <c r="B3375" s="51">
        <v>44143</v>
      </c>
      <c r="C3375" s="51" t="s">
        <v>782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 x14ac:dyDescent="0.2">
      <c r="A3376" s="50">
        <v>44143</v>
      </c>
      <c r="B3376" s="51">
        <v>44143</v>
      </c>
      <c r="C3376" s="51" t="s">
        <v>747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 x14ac:dyDescent="0.2">
      <c r="A3377" s="86">
        <v>44144</v>
      </c>
      <c r="B3377" s="87">
        <v>44144</v>
      </c>
      <c r="C3377" s="87" t="s">
        <v>754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 x14ac:dyDescent="0.2">
      <c r="A3378" s="86">
        <v>44144</v>
      </c>
      <c r="B3378" s="87">
        <v>44144</v>
      </c>
      <c r="C3378" s="87" t="s">
        <v>741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 x14ac:dyDescent="0.2">
      <c r="A3379" s="86">
        <v>44144</v>
      </c>
      <c r="B3379" s="87">
        <v>44144</v>
      </c>
      <c r="C3379" s="87" t="s">
        <v>808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 x14ac:dyDescent="0.2">
      <c r="A3380" s="86">
        <v>44144</v>
      </c>
      <c r="B3380" s="87">
        <v>44144</v>
      </c>
      <c r="C3380" s="87" t="s">
        <v>750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 x14ac:dyDescent="0.2">
      <c r="A3381" s="86">
        <v>44144</v>
      </c>
      <c r="B3381" s="87">
        <v>44144</v>
      </c>
      <c r="C3381" s="87" t="s">
        <v>771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 x14ac:dyDescent="0.2">
      <c r="A3382" s="86">
        <v>44144</v>
      </c>
      <c r="B3382" s="87">
        <v>44144</v>
      </c>
      <c r="C3382" s="87" t="s">
        <v>785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 x14ac:dyDescent="0.2">
      <c r="A3383" s="86">
        <v>44144</v>
      </c>
      <c r="B3383" s="87">
        <v>44144</v>
      </c>
      <c r="C3383" s="87" t="s">
        <v>753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 x14ac:dyDescent="0.2">
      <c r="A3384" s="86">
        <v>44144</v>
      </c>
      <c r="B3384" s="87">
        <v>44144</v>
      </c>
      <c r="C3384" s="87" t="s">
        <v>748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 x14ac:dyDescent="0.2">
      <c r="A3385" s="86">
        <v>44144</v>
      </c>
      <c r="B3385" s="87">
        <v>44144</v>
      </c>
      <c r="C3385" s="87" t="s">
        <v>772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 x14ac:dyDescent="0.2">
      <c r="A3386" s="86">
        <v>44144</v>
      </c>
      <c r="B3386" s="87">
        <v>44144</v>
      </c>
      <c r="C3386" s="87" t="s">
        <v>745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 x14ac:dyDescent="0.2">
      <c r="A3387" s="86">
        <v>44144</v>
      </c>
      <c r="B3387" s="87">
        <v>44144</v>
      </c>
      <c r="C3387" s="87" t="s">
        <v>781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 x14ac:dyDescent="0.2">
      <c r="A3388" s="86">
        <v>44144</v>
      </c>
      <c r="B3388" s="87">
        <v>44144</v>
      </c>
      <c r="C3388" s="87" t="s">
        <v>749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 x14ac:dyDescent="0.2">
      <c r="A3389" s="86">
        <v>44144</v>
      </c>
      <c r="B3389" s="87">
        <v>44144</v>
      </c>
      <c r="C3389" s="87" t="s">
        <v>738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 x14ac:dyDescent="0.2">
      <c r="A3390" s="86">
        <v>44144</v>
      </c>
      <c r="B3390" s="87">
        <v>44144</v>
      </c>
      <c r="C3390" s="87" t="s">
        <v>758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 x14ac:dyDescent="0.2">
      <c r="A3391" s="86">
        <v>44144</v>
      </c>
      <c r="B3391" s="87">
        <v>44144</v>
      </c>
      <c r="C3391" s="87" t="s">
        <v>755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 x14ac:dyDescent="0.2">
      <c r="A3392" s="86">
        <v>44144</v>
      </c>
      <c r="B3392" s="87">
        <v>44144</v>
      </c>
      <c r="C3392" s="87" t="s">
        <v>783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 x14ac:dyDescent="0.2">
      <c r="A3393" s="86">
        <v>44144</v>
      </c>
      <c r="B3393" s="87">
        <v>44144</v>
      </c>
      <c r="C3393" s="87" t="s">
        <v>782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 x14ac:dyDescent="0.2">
      <c r="A3394" s="86">
        <v>44144</v>
      </c>
      <c r="B3394" s="87">
        <v>44144</v>
      </c>
      <c r="C3394" s="87" t="s">
        <v>812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 x14ac:dyDescent="0.2">
      <c r="A3395" s="86">
        <v>44144</v>
      </c>
      <c r="B3395" s="87">
        <v>44144</v>
      </c>
      <c r="C3395" s="87" t="s">
        <v>774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 x14ac:dyDescent="0.2">
      <c r="A3396" s="86">
        <v>44144</v>
      </c>
      <c r="B3396" s="87">
        <v>44144</v>
      </c>
      <c r="C3396" s="87" t="s">
        <v>737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 x14ac:dyDescent="0.2">
      <c r="A3397" s="86">
        <v>44144</v>
      </c>
      <c r="B3397" s="87">
        <v>44144</v>
      </c>
      <c r="C3397" s="87" t="s">
        <v>744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 x14ac:dyDescent="0.2">
      <c r="A3398" s="86">
        <v>44144</v>
      </c>
      <c r="B3398" s="87">
        <v>44144</v>
      </c>
      <c r="C3398" s="87" t="s">
        <v>739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 x14ac:dyDescent="0.2">
      <c r="A3399" s="59">
        <v>44145</v>
      </c>
      <c r="B3399" s="60">
        <v>44145</v>
      </c>
      <c r="C3399" s="60" t="s">
        <v>797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 x14ac:dyDescent="0.2">
      <c r="A3400" s="59">
        <v>44145</v>
      </c>
      <c r="B3400" s="60">
        <v>44145</v>
      </c>
      <c r="C3400" s="60" t="s">
        <v>808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 x14ac:dyDescent="0.2">
      <c r="A3401" s="59">
        <v>44145</v>
      </c>
      <c r="B3401" s="60">
        <v>44145</v>
      </c>
      <c r="C3401" s="60" t="s">
        <v>753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 x14ac:dyDescent="0.2">
      <c r="A3402" s="59">
        <v>44145</v>
      </c>
      <c r="B3402" s="60">
        <v>44145</v>
      </c>
      <c r="C3402" s="60" t="s">
        <v>778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 x14ac:dyDescent="0.2">
      <c r="A3403" s="59">
        <v>44145</v>
      </c>
      <c r="B3403" s="60">
        <v>44145</v>
      </c>
      <c r="C3403" s="60" t="s">
        <v>750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 x14ac:dyDescent="0.2">
      <c r="A3404" s="59">
        <v>44145</v>
      </c>
      <c r="B3404" s="60">
        <v>44145</v>
      </c>
      <c r="C3404" s="60" t="s">
        <v>758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 x14ac:dyDescent="0.2">
      <c r="A3405" s="59">
        <v>44145</v>
      </c>
      <c r="B3405" s="60">
        <v>44145</v>
      </c>
      <c r="C3405" s="60" t="s">
        <v>747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 x14ac:dyDescent="0.2">
      <c r="A3406" s="59">
        <v>44145</v>
      </c>
      <c r="B3406" s="60">
        <v>44145</v>
      </c>
      <c r="C3406" s="60" t="s">
        <v>841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 x14ac:dyDescent="0.2">
      <c r="A3407" s="59">
        <v>44145</v>
      </c>
      <c r="B3407" s="60">
        <v>44145</v>
      </c>
      <c r="C3407" s="60" t="s">
        <v>771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 x14ac:dyDescent="0.2">
      <c r="A3408" s="59">
        <v>44145</v>
      </c>
      <c r="B3408" s="60">
        <v>44145</v>
      </c>
      <c r="C3408" s="60" t="s">
        <v>788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 x14ac:dyDescent="0.2">
      <c r="A3409" s="59">
        <v>44145</v>
      </c>
      <c r="B3409" s="60">
        <v>44145</v>
      </c>
      <c r="C3409" s="60" t="s">
        <v>756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 x14ac:dyDescent="0.2">
      <c r="A3410" s="59">
        <v>44145</v>
      </c>
      <c r="B3410" s="60">
        <v>44145</v>
      </c>
      <c r="C3410" s="60" t="s">
        <v>739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 x14ac:dyDescent="0.2">
      <c r="A3411" s="59">
        <v>44145</v>
      </c>
      <c r="B3411" s="60">
        <v>44145</v>
      </c>
      <c r="C3411" s="60" t="s">
        <v>737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 x14ac:dyDescent="0.2">
      <c r="A3412" s="59">
        <v>44145</v>
      </c>
      <c r="B3412" s="60">
        <v>44145</v>
      </c>
      <c r="C3412" s="60" t="s">
        <v>938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 x14ac:dyDescent="0.2">
      <c r="A3413" s="59">
        <v>44145</v>
      </c>
      <c r="B3413" s="60">
        <v>44145</v>
      </c>
      <c r="C3413" s="60" t="s">
        <v>846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 x14ac:dyDescent="0.2">
      <c r="A3414" s="59">
        <v>44145</v>
      </c>
      <c r="B3414" s="60">
        <v>44145</v>
      </c>
      <c r="C3414" s="60" t="s">
        <v>755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 x14ac:dyDescent="0.2">
      <c r="A3415" s="59">
        <v>44145</v>
      </c>
      <c r="B3415" s="60">
        <v>44145</v>
      </c>
      <c r="C3415" s="60" t="s">
        <v>742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 x14ac:dyDescent="0.2">
      <c r="A3416" s="59">
        <v>44145</v>
      </c>
      <c r="B3416" s="60">
        <v>44145</v>
      </c>
      <c r="C3416" s="60" t="s">
        <v>745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 x14ac:dyDescent="0.2">
      <c r="A3417" s="59">
        <v>44145</v>
      </c>
      <c r="B3417" s="60">
        <v>44145</v>
      </c>
      <c r="C3417" s="60" t="s">
        <v>744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 x14ac:dyDescent="0.2">
      <c r="A3418" s="59">
        <v>44145</v>
      </c>
      <c r="B3418" s="60">
        <v>44145</v>
      </c>
      <c r="C3418" s="60" t="s">
        <v>783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 x14ac:dyDescent="0.2">
      <c r="A3419" s="59">
        <v>44145</v>
      </c>
      <c r="B3419" s="60">
        <v>44145</v>
      </c>
      <c r="C3419" s="60" t="s">
        <v>749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 x14ac:dyDescent="0.2">
      <c r="A3420" s="59">
        <v>44145</v>
      </c>
      <c r="B3420" s="60">
        <v>44145</v>
      </c>
      <c r="C3420" s="60" t="s">
        <v>743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 x14ac:dyDescent="0.2">
      <c r="A3421" s="59">
        <v>44145</v>
      </c>
      <c r="B3421" s="60">
        <v>44145</v>
      </c>
      <c r="C3421" s="60" t="s">
        <v>773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 x14ac:dyDescent="0.2">
      <c r="A3422" s="59">
        <v>44145</v>
      </c>
      <c r="B3422" s="60">
        <v>44145</v>
      </c>
      <c r="C3422" s="60" t="s">
        <v>782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 x14ac:dyDescent="0.2">
      <c r="A3423" s="59">
        <v>44145</v>
      </c>
      <c r="B3423" s="60">
        <v>44145</v>
      </c>
      <c r="C3423" s="60" t="s">
        <v>774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 x14ac:dyDescent="0.2">
      <c r="A3424" s="59">
        <v>44145</v>
      </c>
      <c r="B3424" s="60">
        <v>44145</v>
      </c>
      <c r="C3424" s="60" t="s">
        <v>775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 x14ac:dyDescent="0.2">
      <c r="A3425" s="83">
        <v>44146</v>
      </c>
      <c r="B3425" s="84">
        <v>44146</v>
      </c>
      <c r="C3425" s="84" t="s">
        <v>797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 x14ac:dyDescent="0.2">
      <c r="A3426" s="83">
        <v>44146</v>
      </c>
      <c r="B3426" s="84">
        <v>44146</v>
      </c>
      <c r="C3426" s="84" t="s">
        <v>750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 x14ac:dyDescent="0.2">
      <c r="A3427" s="83">
        <v>44146</v>
      </c>
      <c r="B3427" s="84">
        <v>44146</v>
      </c>
      <c r="C3427" s="84" t="s">
        <v>737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 x14ac:dyDescent="0.2">
      <c r="A3428" s="83">
        <v>44146</v>
      </c>
      <c r="B3428" s="84">
        <v>44146</v>
      </c>
      <c r="C3428" s="84" t="s">
        <v>754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 x14ac:dyDescent="0.2">
      <c r="A3429" s="83">
        <v>44146</v>
      </c>
      <c r="B3429" s="84">
        <v>44146</v>
      </c>
      <c r="C3429" s="84" t="s">
        <v>753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 x14ac:dyDescent="0.2">
      <c r="A3430" s="83">
        <v>44146</v>
      </c>
      <c r="B3430" s="84">
        <v>44146</v>
      </c>
      <c r="C3430" s="84" t="s">
        <v>748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 x14ac:dyDescent="0.2">
      <c r="A3431" s="83">
        <v>44146</v>
      </c>
      <c r="B3431" s="84">
        <v>44146</v>
      </c>
      <c r="C3431" s="84" t="s">
        <v>743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 x14ac:dyDescent="0.2">
      <c r="A3432" s="83">
        <v>44146</v>
      </c>
      <c r="B3432" s="84">
        <v>44146</v>
      </c>
      <c r="C3432" s="84" t="s">
        <v>744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 x14ac:dyDescent="0.2">
      <c r="A3433" s="83">
        <v>44146</v>
      </c>
      <c r="B3433" s="84">
        <v>44146</v>
      </c>
      <c r="C3433" s="84" t="s">
        <v>776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 x14ac:dyDescent="0.2">
      <c r="A3434" s="83">
        <v>44146</v>
      </c>
      <c r="B3434" s="84">
        <v>44146</v>
      </c>
      <c r="C3434" s="84" t="s">
        <v>747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 x14ac:dyDescent="0.2">
      <c r="A3435" s="83">
        <v>44146</v>
      </c>
      <c r="B3435" s="84">
        <v>44146</v>
      </c>
      <c r="C3435" s="84" t="s">
        <v>741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 x14ac:dyDescent="0.2">
      <c r="A3436" s="83">
        <v>44146</v>
      </c>
      <c r="B3436" s="84">
        <v>44146</v>
      </c>
      <c r="C3436" s="84" t="s">
        <v>772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 x14ac:dyDescent="0.2">
      <c r="A3437" s="83">
        <v>44146</v>
      </c>
      <c r="B3437" s="84">
        <v>44146</v>
      </c>
      <c r="C3437" s="84" t="s">
        <v>808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 x14ac:dyDescent="0.2">
      <c r="A3438" s="83">
        <v>44146</v>
      </c>
      <c r="B3438" s="84">
        <v>44146</v>
      </c>
      <c r="C3438" s="84" t="s">
        <v>739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 x14ac:dyDescent="0.2">
      <c r="A3439" s="83">
        <v>44146</v>
      </c>
      <c r="B3439" s="84">
        <v>44146</v>
      </c>
      <c r="C3439" s="84" t="s">
        <v>783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 x14ac:dyDescent="0.2">
      <c r="A3440" s="83">
        <v>44146</v>
      </c>
      <c r="B3440" s="84">
        <v>44146</v>
      </c>
      <c r="C3440" s="84" t="s">
        <v>749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 x14ac:dyDescent="0.2">
      <c r="A3441" s="83">
        <v>44146</v>
      </c>
      <c r="B3441" s="84">
        <v>44146</v>
      </c>
      <c r="C3441" s="84" t="s">
        <v>800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 x14ac:dyDescent="0.2">
      <c r="A3442" s="83">
        <v>44146</v>
      </c>
      <c r="B3442" s="84">
        <v>44146</v>
      </c>
      <c r="C3442" s="84" t="s">
        <v>729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 x14ac:dyDescent="0.2">
      <c r="A3443" s="83">
        <v>44146</v>
      </c>
      <c r="B3443" s="84">
        <v>44146</v>
      </c>
      <c r="C3443" s="84" t="s">
        <v>745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 x14ac:dyDescent="0.2">
      <c r="A3444" s="83">
        <v>44146</v>
      </c>
      <c r="B3444" s="84">
        <v>44146</v>
      </c>
      <c r="C3444" s="84" t="s">
        <v>785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 x14ac:dyDescent="0.2">
      <c r="A3445" s="83">
        <v>44146</v>
      </c>
      <c r="B3445" s="84">
        <v>44146</v>
      </c>
      <c r="C3445" s="84" t="s">
        <v>792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 x14ac:dyDescent="0.2">
      <c r="A3446" s="83">
        <v>44146</v>
      </c>
      <c r="B3446" s="84">
        <v>44146</v>
      </c>
      <c r="C3446" s="84" t="s">
        <v>778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 x14ac:dyDescent="0.2">
      <c r="A3447" s="83">
        <v>44146</v>
      </c>
      <c r="B3447" s="84">
        <v>44146</v>
      </c>
      <c r="C3447" s="84" t="s">
        <v>781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 x14ac:dyDescent="0.2">
      <c r="A3448" s="83">
        <v>44146</v>
      </c>
      <c r="B3448" s="84">
        <v>44146</v>
      </c>
      <c r="C3448" s="84" t="s">
        <v>788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 x14ac:dyDescent="0.2">
      <c r="A3449" s="83">
        <v>44146</v>
      </c>
      <c r="B3449" s="84">
        <v>44146</v>
      </c>
      <c r="C3449" s="84" t="s">
        <v>751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 x14ac:dyDescent="0.2">
      <c r="A3450" s="83">
        <v>44146</v>
      </c>
      <c r="B3450" s="84">
        <v>44146</v>
      </c>
      <c r="C3450" s="84" t="s">
        <v>738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 x14ac:dyDescent="0.2">
      <c r="A3451" s="83">
        <v>44146</v>
      </c>
      <c r="B3451" s="84">
        <v>44146</v>
      </c>
      <c r="C3451" s="84" t="s">
        <v>768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 x14ac:dyDescent="0.2">
      <c r="A3452" s="83">
        <v>44146</v>
      </c>
      <c r="B3452" s="84">
        <v>44146</v>
      </c>
      <c r="C3452" s="84" t="s">
        <v>756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 x14ac:dyDescent="0.2">
      <c r="A3453" s="83">
        <v>44146</v>
      </c>
      <c r="B3453" s="84">
        <v>44146</v>
      </c>
      <c r="C3453" s="84" t="s">
        <v>758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 x14ac:dyDescent="0.2">
      <c r="A3454" s="83">
        <v>44146</v>
      </c>
      <c r="B3454" s="84">
        <v>44146</v>
      </c>
      <c r="C3454" s="84" t="s">
        <v>812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 x14ac:dyDescent="0.2">
      <c r="A3455" s="83">
        <v>44146</v>
      </c>
      <c r="B3455" s="84">
        <v>44146</v>
      </c>
      <c r="C3455" s="84" t="s">
        <v>757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 x14ac:dyDescent="0.2">
      <c r="A3456" s="83">
        <v>44146</v>
      </c>
      <c r="B3456" s="84">
        <v>44146</v>
      </c>
      <c r="C3456" s="84" t="s">
        <v>763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 x14ac:dyDescent="0.2">
      <c r="A3457" s="83">
        <v>44146</v>
      </c>
      <c r="B3457" s="84">
        <v>44146</v>
      </c>
      <c r="C3457" s="84" t="s">
        <v>742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 x14ac:dyDescent="0.2">
      <c r="A3458" s="83">
        <v>44146</v>
      </c>
      <c r="B3458" s="84">
        <v>44146</v>
      </c>
      <c r="C3458" s="84" t="s">
        <v>854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 x14ac:dyDescent="0.2">
      <c r="A3459" s="83">
        <v>44146</v>
      </c>
      <c r="B3459" s="84">
        <v>44146</v>
      </c>
      <c r="C3459" s="84" t="s">
        <v>767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 x14ac:dyDescent="0.2">
      <c r="A3460" s="83">
        <v>44146</v>
      </c>
      <c r="B3460" s="84">
        <v>44146</v>
      </c>
      <c r="C3460" s="84" t="s">
        <v>755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 x14ac:dyDescent="0.2">
      <c r="A3461" s="83">
        <v>44146</v>
      </c>
      <c r="B3461" s="84">
        <v>44146</v>
      </c>
      <c r="C3461" s="84" t="s">
        <v>766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 x14ac:dyDescent="0.2">
      <c r="A3462" s="50">
        <v>44147</v>
      </c>
      <c r="B3462" s="51">
        <v>44147</v>
      </c>
      <c r="C3462" s="51" t="s">
        <v>742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 x14ac:dyDescent="0.2">
      <c r="A3463" s="50">
        <v>44147</v>
      </c>
      <c r="B3463" s="51">
        <v>44147</v>
      </c>
      <c r="C3463" s="51" t="s">
        <v>753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 x14ac:dyDescent="0.2">
      <c r="A3464" s="50">
        <v>44147</v>
      </c>
      <c r="B3464" s="51">
        <v>44147</v>
      </c>
      <c r="C3464" s="51" t="s">
        <v>758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 x14ac:dyDescent="0.2">
      <c r="A3465" s="50">
        <v>44147</v>
      </c>
      <c r="B3465" s="51">
        <v>44147</v>
      </c>
      <c r="C3465" s="51" t="s">
        <v>750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 x14ac:dyDescent="0.2">
      <c r="A3466" s="50">
        <v>44147</v>
      </c>
      <c r="B3466" s="51">
        <v>44147</v>
      </c>
      <c r="C3466" s="51" t="s">
        <v>778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 x14ac:dyDescent="0.2">
      <c r="A3467" s="50">
        <v>44147</v>
      </c>
      <c r="B3467" s="51">
        <v>44147</v>
      </c>
      <c r="C3467" s="51" t="s">
        <v>793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 x14ac:dyDescent="0.2">
      <c r="A3468" s="50">
        <v>44147</v>
      </c>
      <c r="B3468" s="51">
        <v>44147</v>
      </c>
      <c r="C3468" s="51" t="s">
        <v>741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 x14ac:dyDescent="0.2">
      <c r="A3469" s="50">
        <v>44147</v>
      </c>
      <c r="B3469" s="51">
        <v>44147</v>
      </c>
      <c r="C3469" s="51" t="s">
        <v>746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 x14ac:dyDescent="0.2">
      <c r="A3470" s="50">
        <v>44147</v>
      </c>
      <c r="B3470" s="51">
        <v>44147</v>
      </c>
      <c r="C3470" s="51" t="s">
        <v>782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 x14ac:dyDescent="0.2">
      <c r="A3471" s="50">
        <v>44147</v>
      </c>
      <c r="B3471" s="51">
        <v>44147</v>
      </c>
      <c r="C3471" s="51" t="s">
        <v>755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 x14ac:dyDescent="0.2">
      <c r="A3472" s="50">
        <v>44147</v>
      </c>
      <c r="B3472" s="51">
        <v>44147</v>
      </c>
      <c r="C3472" s="51" t="s">
        <v>763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 x14ac:dyDescent="0.2">
      <c r="A3473" s="50">
        <v>44147</v>
      </c>
      <c r="B3473" s="51">
        <v>44147</v>
      </c>
      <c r="C3473" s="51" t="s">
        <v>787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 x14ac:dyDescent="0.2">
      <c r="A3474" s="50">
        <v>44147</v>
      </c>
      <c r="B3474" s="51">
        <v>44147</v>
      </c>
      <c r="C3474" s="51" t="s">
        <v>756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 x14ac:dyDescent="0.2">
      <c r="A3475" s="50">
        <v>44147</v>
      </c>
      <c r="B3475" s="51">
        <v>44147</v>
      </c>
      <c r="C3475" s="51" t="s">
        <v>768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 x14ac:dyDescent="0.2">
      <c r="A3476" s="50">
        <v>44147</v>
      </c>
      <c r="B3476" s="51">
        <v>44147</v>
      </c>
      <c r="C3476" s="51" t="s">
        <v>783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 x14ac:dyDescent="0.2">
      <c r="A3477" s="50">
        <v>44147</v>
      </c>
      <c r="B3477" s="51">
        <v>44147</v>
      </c>
      <c r="C3477" s="51" t="s">
        <v>870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 x14ac:dyDescent="0.2">
      <c r="A3478" s="50">
        <v>44147</v>
      </c>
      <c r="B3478" s="51">
        <v>44147</v>
      </c>
      <c r="C3478" s="51" t="s">
        <v>808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 x14ac:dyDescent="0.2">
      <c r="A3479" s="50">
        <v>44147</v>
      </c>
      <c r="B3479" s="51">
        <v>44147</v>
      </c>
      <c r="C3479" s="51" t="s">
        <v>745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 x14ac:dyDescent="0.2">
      <c r="A3480" s="50">
        <v>44147</v>
      </c>
      <c r="B3480" s="51">
        <v>44147</v>
      </c>
      <c r="C3480" s="51" t="s">
        <v>847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 x14ac:dyDescent="0.2">
      <c r="A3481" s="50">
        <v>44147</v>
      </c>
      <c r="B3481" s="51">
        <v>44147</v>
      </c>
      <c r="C3481" s="51" t="s">
        <v>739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 x14ac:dyDescent="0.2">
      <c r="A3482" s="50">
        <v>44147</v>
      </c>
      <c r="B3482" s="51">
        <v>44147</v>
      </c>
      <c r="C3482" s="51" t="s">
        <v>788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 x14ac:dyDescent="0.2">
      <c r="A3483" s="50">
        <v>44147</v>
      </c>
      <c r="B3483" s="51">
        <v>44147</v>
      </c>
      <c r="C3483" s="51" t="s">
        <v>772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 x14ac:dyDescent="0.2">
      <c r="A3484" s="50">
        <v>44147</v>
      </c>
      <c r="B3484" s="51">
        <v>44147</v>
      </c>
      <c r="C3484" s="51" t="s">
        <v>785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 x14ac:dyDescent="0.2">
      <c r="A3485" s="50">
        <v>44147</v>
      </c>
      <c r="B3485" s="51">
        <v>44147</v>
      </c>
      <c r="C3485" s="51" t="s">
        <v>738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 x14ac:dyDescent="0.2">
      <c r="A3486" s="74">
        <v>44148</v>
      </c>
      <c r="B3486" s="75">
        <v>44148</v>
      </c>
      <c r="C3486" s="75" t="s">
        <v>739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 x14ac:dyDescent="0.2">
      <c r="A3487" s="74">
        <v>44148</v>
      </c>
      <c r="B3487" s="75">
        <v>44148</v>
      </c>
      <c r="C3487" s="75" t="s">
        <v>778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 x14ac:dyDescent="0.2">
      <c r="A3488" s="74">
        <v>44148</v>
      </c>
      <c r="B3488" s="75">
        <v>44148</v>
      </c>
      <c r="C3488" s="75" t="s">
        <v>753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 x14ac:dyDescent="0.2">
      <c r="A3489" s="74">
        <v>44148</v>
      </c>
      <c r="B3489" s="75">
        <v>44148</v>
      </c>
      <c r="C3489" s="75" t="s">
        <v>750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 x14ac:dyDescent="0.2">
      <c r="A3490" s="74">
        <v>44148</v>
      </c>
      <c r="B3490" s="75">
        <v>44148</v>
      </c>
      <c r="C3490" s="75" t="s">
        <v>773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 x14ac:dyDescent="0.2">
      <c r="A3491" s="74">
        <v>44148</v>
      </c>
      <c r="B3491" s="75">
        <v>44148</v>
      </c>
      <c r="C3491" s="75" t="s">
        <v>737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 x14ac:dyDescent="0.2">
      <c r="A3492" s="74">
        <v>44148</v>
      </c>
      <c r="B3492" s="75">
        <v>44148</v>
      </c>
      <c r="C3492" s="75" t="s">
        <v>784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 x14ac:dyDescent="0.2">
      <c r="A3493" s="74">
        <v>44148</v>
      </c>
      <c r="B3493" s="75">
        <v>44148</v>
      </c>
      <c r="C3493" s="75" t="s">
        <v>856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 x14ac:dyDescent="0.2">
      <c r="A3494" s="74">
        <v>44148</v>
      </c>
      <c r="B3494" s="75">
        <v>44148</v>
      </c>
      <c r="C3494" s="75" t="s">
        <v>758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 x14ac:dyDescent="0.2">
      <c r="A3495" s="74">
        <v>44148</v>
      </c>
      <c r="B3495" s="75">
        <v>44148</v>
      </c>
      <c r="C3495" s="75" t="s">
        <v>772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 x14ac:dyDescent="0.2">
      <c r="A3496" s="74">
        <v>44148</v>
      </c>
      <c r="B3496" s="75">
        <v>44148</v>
      </c>
      <c r="C3496" s="75" t="s">
        <v>741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 x14ac:dyDescent="0.2">
      <c r="A3497" s="74">
        <v>44148</v>
      </c>
      <c r="B3497" s="75">
        <v>44148</v>
      </c>
      <c r="C3497" s="75" t="s">
        <v>745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 x14ac:dyDescent="0.2">
      <c r="A3498" s="74">
        <v>44148</v>
      </c>
      <c r="B3498" s="75">
        <v>44148</v>
      </c>
      <c r="C3498" s="75" t="s">
        <v>755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 x14ac:dyDescent="0.2">
      <c r="A3499" s="74">
        <v>44148</v>
      </c>
      <c r="B3499" s="75">
        <v>44148</v>
      </c>
      <c r="C3499" s="75" t="s">
        <v>793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 x14ac:dyDescent="0.2">
      <c r="A3500" s="74">
        <v>44148</v>
      </c>
      <c r="B3500" s="75">
        <v>44148</v>
      </c>
      <c r="C3500" s="75" t="s">
        <v>748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 x14ac:dyDescent="0.2">
      <c r="A3501" s="74">
        <v>44148</v>
      </c>
      <c r="B3501" s="75">
        <v>44148</v>
      </c>
      <c r="C3501" s="75" t="s">
        <v>744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 x14ac:dyDescent="0.2">
      <c r="A3502" s="74">
        <v>44148</v>
      </c>
      <c r="B3502" s="75">
        <v>44148</v>
      </c>
      <c r="C3502" s="75" t="s">
        <v>857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 x14ac:dyDescent="0.2">
      <c r="A3503" s="74">
        <v>44148</v>
      </c>
      <c r="B3503" s="75">
        <v>44148</v>
      </c>
      <c r="C3503" s="75" t="s">
        <v>788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 x14ac:dyDescent="0.2">
      <c r="A3504" s="74">
        <v>44148</v>
      </c>
      <c r="B3504" s="75">
        <v>44148</v>
      </c>
      <c r="C3504" s="75" t="s">
        <v>757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 x14ac:dyDescent="0.2">
      <c r="A3505" s="74">
        <v>44148</v>
      </c>
      <c r="B3505" s="75">
        <v>44148</v>
      </c>
      <c r="C3505" s="75" t="s">
        <v>919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 x14ac:dyDescent="0.2">
      <c r="A3506" s="74">
        <v>44148</v>
      </c>
      <c r="B3506" s="75">
        <v>44148</v>
      </c>
      <c r="C3506" s="75" t="s">
        <v>746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 x14ac:dyDescent="0.2">
      <c r="A3507" s="74">
        <v>44148</v>
      </c>
      <c r="B3507" s="75">
        <v>44148</v>
      </c>
      <c r="C3507" s="75" t="s">
        <v>751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 x14ac:dyDescent="0.2">
      <c r="A3508" s="74">
        <v>44148</v>
      </c>
      <c r="B3508" s="75">
        <v>44148</v>
      </c>
      <c r="C3508" s="75" t="s">
        <v>870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 x14ac:dyDescent="0.2">
      <c r="A3509" s="74">
        <v>44148</v>
      </c>
      <c r="B3509" s="75">
        <v>44148</v>
      </c>
      <c r="C3509" s="75" t="s">
        <v>728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 x14ac:dyDescent="0.2">
      <c r="A3510" s="74">
        <v>44148</v>
      </c>
      <c r="B3510" s="75">
        <v>44148</v>
      </c>
      <c r="C3510" s="75" t="s">
        <v>768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 x14ac:dyDescent="0.2">
      <c r="A3511" s="74">
        <v>44148</v>
      </c>
      <c r="B3511" s="75">
        <v>44148</v>
      </c>
      <c r="C3511" s="75" t="s">
        <v>781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 x14ac:dyDescent="0.2">
      <c r="A3512" s="74">
        <v>44148</v>
      </c>
      <c r="B3512" s="75">
        <v>44148</v>
      </c>
      <c r="C3512" s="75" t="s">
        <v>770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 x14ac:dyDescent="0.2">
      <c r="A3513" s="74">
        <v>44148</v>
      </c>
      <c r="B3513" s="75">
        <v>44148</v>
      </c>
      <c r="C3513" s="75" t="s">
        <v>797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 x14ac:dyDescent="0.2">
      <c r="A3514" s="74">
        <v>44148</v>
      </c>
      <c r="B3514" s="75">
        <v>44148</v>
      </c>
      <c r="C3514" s="75" t="s">
        <v>742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 x14ac:dyDescent="0.2">
      <c r="A3515" s="74">
        <v>44148</v>
      </c>
      <c r="B3515" s="75">
        <v>44148</v>
      </c>
      <c r="C3515" s="75" t="s">
        <v>747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 x14ac:dyDescent="0.2">
      <c r="A3516" s="74">
        <v>44148</v>
      </c>
      <c r="B3516" s="75">
        <v>44148</v>
      </c>
      <c r="C3516" s="75" t="s">
        <v>749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 x14ac:dyDescent="0.2">
      <c r="A3517" s="74">
        <v>44148</v>
      </c>
      <c r="B3517" s="75">
        <v>44148</v>
      </c>
      <c r="C3517" s="75" t="s">
        <v>743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 x14ac:dyDescent="0.2">
      <c r="A3518" s="74">
        <v>44148</v>
      </c>
      <c r="B3518" s="75">
        <v>44148</v>
      </c>
      <c r="C3518" s="75" t="s">
        <v>782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 x14ac:dyDescent="0.2">
      <c r="A3519" s="74">
        <v>44148</v>
      </c>
      <c r="B3519" s="75">
        <v>44148</v>
      </c>
      <c r="C3519" s="75" t="s">
        <v>763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 x14ac:dyDescent="0.2">
      <c r="A3520" s="74">
        <v>44148</v>
      </c>
      <c r="B3520" s="75">
        <v>44148</v>
      </c>
      <c r="C3520" s="75" t="s">
        <v>800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 x14ac:dyDescent="0.2">
      <c r="A3521" s="74">
        <v>44148</v>
      </c>
      <c r="B3521" s="75">
        <v>44148</v>
      </c>
      <c r="C3521" s="75" t="s">
        <v>771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 x14ac:dyDescent="0.2">
      <c r="A3522" s="95">
        <v>44149</v>
      </c>
      <c r="B3522" s="96">
        <v>44149</v>
      </c>
      <c r="C3522" s="96" t="s">
        <v>739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 x14ac:dyDescent="0.2">
      <c r="A3523" s="95">
        <v>44149</v>
      </c>
      <c r="B3523" s="96">
        <v>44149</v>
      </c>
      <c r="C3523" s="96" t="s">
        <v>737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 x14ac:dyDescent="0.2">
      <c r="A3524" s="95">
        <v>44149</v>
      </c>
      <c r="B3524" s="96">
        <v>44149</v>
      </c>
      <c r="C3524" s="98" t="s">
        <v>754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 x14ac:dyDescent="0.2">
      <c r="A3525" s="95">
        <v>44149</v>
      </c>
      <c r="B3525" s="96">
        <v>44149</v>
      </c>
      <c r="C3525" s="98" t="s">
        <v>751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 x14ac:dyDescent="0.2">
      <c r="A3526" s="95">
        <v>44149</v>
      </c>
      <c r="B3526" s="96">
        <v>44149</v>
      </c>
      <c r="C3526" s="98" t="s">
        <v>741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 x14ac:dyDescent="0.2">
      <c r="A3527" s="95">
        <v>44149</v>
      </c>
      <c r="B3527" s="96">
        <v>44149</v>
      </c>
      <c r="C3527" s="98" t="s">
        <v>939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 x14ac:dyDescent="0.2">
      <c r="A3528" s="95">
        <v>44149</v>
      </c>
      <c r="B3528" s="96">
        <v>44149</v>
      </c>
      <c r="C3528" s="98" t="s">
        <v>788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 x14ac:dyDescent="0.2">
      <c r="A3529" s="95">
        <v>44149</v>
      </c>
      <c r="B3529" s="96">
        <v>44149</v>
      </c>
      <c r="C3529" s="98" t="s">
        <v>800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 x14ac:dyDescent="0.2">
      <c r="A3530" s="95">
        <v>44149</v>
      </c>
      <c r="B3530" s="96">
        <v>44149</v>
      </c>
      <c r="C3530" s="98" t="s">
        <v>753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 x14ac:dyDescent="0.2">
      <c r="A3531" s="95">
        <v>44149</v>
      </c>
      <c r="B3531" s="96">
        <v>44149</v>
      </c>
      <c r="C3531" s="98" t="s">
        <v>767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 x14ac:dyDescent="0.2">
      <c r="A3532" s="95">
        <v>44149</v>
      </c>
      <c r="B3532" s="96">
        <v>44149</v>
      </c>
      <c r="C3532" s="98" t="s">
        <v>743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 x14ac:dyDescent="0.2">
      <c r="A3533" s="95">
        <v>44149</v>
      </c>
      <c r="B3533" s="96">
        <v>44149</v>
      </c>
      <c r="C3533" s="98" t="s">
        <v>750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 x14ac:dyDescent="0.2">
      <c r="A3534" s="95">
        <v>44149</v>
      </c>
      <c r="B3534" s="96">
        <v>44149</v>
      </c>
      <c r="C3534" s="98" t="s">
        <v>756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 x14ac:dyDescent="0.2">
      <c r="A3535" s="95">
        <v>44149</v>
      </c>
      <c r="B3535" s="96">
        <v>44149</v>
      </c>
      <c r="C3535" s="98" t="s">
        <v>742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 x14ac:dyDescent="0.2">
      <c r="A3536" s="95">
        <v>44149</v>
      </c>
      <c r="B3536" s="96">
        <v>44149</v>
      </c>
      <c r="C3536" s="98" t="s">
        <v>940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 x14ac:dyDescent="0.2">
      <c r="A3537" s="95">
        <v>44149</v>
      </c>
      <c r="B3537" s="96">
        <v>44149</v>
      </c>
      <c r="C3537" s="98" t="s">
        <v>785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 x14ac:dyDescent="0.2">
      <c r="A3538" s="95">
        <v>44149</v>
      </c>
      <c r="B3538" s="96">
        <v>44149</v>
      </c>
      <c r="C3538" s="98" t="s">
        <v>778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 x14ac:dyDescent="0.2">
      <c r="A3539" s="95">
        <v>44149</v>
      </c>
      <c r="B3539" s="96">
        <v>44149</v>
      </c>
      <c r="C3539" s="98" t="s">
        <v>757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 x14ac:dyDescent="0.2">
      <c r="A3540" s="95">
        <v>44149</v>
      </c>
      <c r="B3540" s="96">
        <v>44149</v>
      </c>
      <c r="C3540" s="98" t="s">
        <v>781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 x14ac:dyDescent="0.2">
      <c r="A3541" s="95">
        <v>44149</v>
      </c>
      <c r="B3541" s="96">
        <v>44149</v>
      </c>
      <c r="C3541" s="98" t="s">
        <v>792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 x14ac:dyDescent="0.2">
      <c r="A3542" s="95">
        <v>44149</v>
      </c>
      <c r="B3542" s="96">
        <v>44149</v>
      </c>
      <c r="C3542" s="98" t="s">
        <v>746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 x14ac:dyDescent="0.2">
      <c r="A3543" s="95">
        <v>44149</v>
      </c>
      <c r="B3543" s="96">
        <v>44149</v>
      </c>
      <c r="C3543" s="98" t="s">
        <v>744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 x14ac:dyDescent="0.2">
      <c r="A3544" s="95">
        <v>44149</v>
      </c>
      <c r="B3544" s="96">
        <v>44149</v>
      </c>
      <c r="C3544" s="98" t="s">
        <v>749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 x14ac:dyDescent="0.2">
      <c r="A3545" s="95">
        <v>44149</v>
      </c>
      <c r="B3545" s="96">
        <v>44149</v>
      </c>
      <c r="C3545" s="98" t="s">
        <v>801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 x14ac:dyDescent="0.2">
      <c r="A3546" s="95">
        <v>44149</v>
      </c>
      <c r="B3546" s="96">
        <v>44149</v>
      </c>
      <c r="C3546" s="96" t="s">
        <v>941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 x14ac:dyDescent="0.2">
      <c r="A3547" s="95">
        <v>44149</v>
      </c>
      <c r="B3547" s="96">
        <v>44149</v>
      </c>
      <c r="C3547" s="98" t="s">
        <v>772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 x14ac:dyDescent="0.2">
      <c r="A3548" s="95">
        <v>44149</v>
      </c>
      <c r="B3548" s="96">
        <v>44149</v>
      </c>
      <c r="C3548" s="98" t="s">
        <v>745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 x14ac:dyDescent="0.2">
      <c r="A3549" s="62">
        <v>44150</v>
      </c>
      <c r="B3549" s="63">
        <v>44150</v>
      </c>
      <c r="C3549" s="63" t="s">
        <v>754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 x14ac:dyDescent="0.2">
      <c r="A3550" s="62">
        <v>44150</v>
      </c>
      <c r="B3550" s="63">
        <v>44150</v>
      </c>
      <c r="C3550" s="63" t="s">
        <v>739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 x14ac:dyDescent="0.2">
      <c r="A3551" s="62">
        <v>44150</v>
      </c>
      <c r="B3551" s="63">
        <v>44150</v>
      </c>
      <c r="C3551" s="63" t="s">
        <v>797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 x14ac:dyDescent="0.2">
      <c r="A3552" s="62">
        <v>44150</v>
      </c>
      <c r="B3552" s="63">
        <v>44150</v>
      </c>
      <c r="C3552" s="63" t="s">
        <v>750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 x14ac:dyDescent="0.2">
      <c r="A3553" s="62">
        <v>44150</v>
      </c>
      <c r="B3553" s="63">
        <v>44150</v>
      </c>
      <c r="C3553" s="63" t="s">
        <v>753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 x14ac:dyDescent="0.2">
      <c r="A3554" s="62">
        <v>44150</v>
      </c>
      <c r="B3554" s="63">
        <v>44150</v>
      </c>
      <c r="C3554" s="63" t="s">
        <v>741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 x14ac:dyDescent="0.2">
      <c r="A3555" s="62">
        <v>44150</v>
      </c>
      <c r="B3555" s="63">
        <v>44150</v>
      </c>
      <c r="C3555" s="63" t="s">
        <v>772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 x14ac:dyDescent="0.2">
      <c r="A3556" s="62">
        <v>44150</v>
      </c>
      <c r="B3556" s="63">
        <v>44150</v>
      </c>
      <c r="C3556" s="63" t="s">
        <v>748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 x14ac:dyDescent="0.2">
      <c r="A3557" s="62">
        <v>44150</v>
      </c>
      <c r="B3557" s="63">
        <v>44150</v>
      </c>
      <c r="C3557" s="63" t="s">
        <v>785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 x14ac:dyDescent="0.2">
      <c r="A3558" s="62">
        <v>44150</v>
      </c>
      <c r="B3558" s="63">
        <v>44150</v>
      </c>
      <c r="C3558" s="63" t="s">
        <v>737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 x14ac:dyDescent="0.2">
      <c r="A3559" s="62">
        <v>44150</v>
      </c>
      <c r="B3559" s="63">
        <v>44150</v>
      </c>
      <c r="C3559" s="63" t="s">
        <v>781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 x14ac:dyDescent="0.2">
      <c r="A3560" s="62">
        <v>44150</v>
      </c>
      <c r="B3560" s="63">
        <v>44150</v>
      </c>
      <c r="C3560" s="63" t="s">
        <v>937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 x14ac:dyDescent="0.2">
      <c r="A3561" s="62">
        <v>44150</v>
      </c>
      <c r="B3561" s="63">
        <v>44150</v>
      </c>
      <c r="C3561" s="63" t="s">
        <v>749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 x14ac:dyDescent="0.2">
      <c r="A3562" s="62">
        <v>44150</v>
      </c>
      <c r="B3562" s="63">
        <v>44150</v>
      </c>
      <c r="C3562" s="63" t="s">
        <v>773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 x14ac:dyDescent="0.2">
      <c r="A3563" s="62">
        <v>44150</v>
      </c>
      <c r="B3563" s="63">
        <v>44150</v>
      </c>
      <c r="C3563" s="63" t="s">
        <v>792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 x14ac:dyDescent="0.2">
      <c r="A3564" s="62">
        <v>44150</v>
      </c>
      <c r="B3564" s="63">
        <v>44150</v>
      </c>
      <c r="C3564" s="63" t="s">
        <v>738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 x14ac:dyDescent="0.2">
      <c r="A3565" s="62">
        <v>44150</v>
      </c>
      <c r="B3565" s="63">
        <v>44150</v>
      </c>
      <c r="C3565" s="63" t="s">
        <v>755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 x14ac:dyDescent="0.2">
      <c r="A3566" s="62">
        <v>44150</v>
      </c>
      <c r="B3566" s="63">
        <v>44150</v>
      </c>
      <c r="C3566" s="63" t="s">
        <v>846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 x14ac:dyDescent="0.2">
      <c r="A3567" s="62">
        <v>44150</v>
      </c>
      <c r="B3567" s="63">
        <v>44150</v>
      </c>
      <c r="C3567" s="63" t="s">
        <v>744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 x14ac:dyDescent="0.2">
      <c r="A3568" s="62">
        <v>44150</v>
      </c>
      <c r="B3568" s="63">
        <v>44150</v>
      </c>
      <c r="C3568" s="63" t="s">
        <v>800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 x14ac:dyDescent="0.2">
      <c r="A3569" s="62">
        <v>44150</v>
      </c>
      <c r="B3569" s="63">
        <v>44150</v>
      </c>
      <c r="C3569" s="63" t="s">
        <v>778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 x14ac:dyDescent="0.2">
      <c r="A3570" s="62">
        <v>44150</v>
      </c>
      <c r="B3570" s="63">
        <v>44150</v>
      </c>
      <c r="C3570" s="63" t="s">
        <v>747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 x14ac:dyDescent="0.2">
      <c r="A3571" s="62">
        <v>44150</v>
      </c>
      <c r="B3571" s="63">
        <v>44150</v>
      </c>
      <c r="C3571" s="63" t="s">
        <v>768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 x14ac:dyDescent="0.2">
      <c r="A3572" s="62">
        <v>44150</v>
      </c>
      <c r="B3572" s="63">
        <v>44150</v>
      </c>
      <c r="C3572" s="63" t="s">
        <v>767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 x14ac:dyDescent="0.2">
      <c r="A3573" s="62">
        <v>44150</v>
      </c>
      <c r="B3573" s="63">
        <v>44150</v>
      </c>
      <c r="C3573" s="63" t="s">
        <v>756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 x14ac:dyDescent="0.2">
      <c r="A3574" s="62">
        <v>44150</v>
      </c>
      <c r="B3574" s="63">
        <v>44150</v>
      </c>
      <c r="C3574" s="63" t="s">
        <v>742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 x14ac:dyDescent="0.2">
      <c r="A3575" s="62">
        <v>44150</v>
      </c>
      <c r="B3575" s="63">
        <v>44150</v>
      </c>
      <c r="C3575" s="63" t="s">
        <v>757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 x14ac:dyDescent="0.2">
      <c r="A3576" s="62">
        <v>44150</v>
      </c>
      <c r="B3576" s="63">
        <v>44150</v>
      </c>
      <c r="C3576" s="63" t="s">
        <v>770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 x14ac:dyDescent="0.2">
      <c r="A3577" s="62">
        <v>44150</v>
      </c>
      <c r="B3577" s="63">
        <v>44150</v>
      </c>
      <c r="C3577" s="63" t="s">
        <v>939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 x14ac:dyDescent="0.2">
      <c r="A3578" s="62">
        <v>44150</v>
      </c>
      <c r="B3578" s="63">
        <v>44150</v>
      </c>
      <c r="C3578" s="63" t="s">
        <v>763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 x14ac:dyDescent="0.2">
      <c r="A3579" s="62">
        <v>44150</v>
      </c>
      <c r="B3579" s="63">
        <v>44150</v>
      </c>
      <c r="C3579" s="63" t="s">
        <v>788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 x14ac:dyDescent="0.2">
      <c r="A3580" s="62">
        <v>44150</v>
      </c>
      <c r="B3580" s="63">
        <v>44150</v>
      </c>
      <c r="C3580" s="63" t="s">
        <v>729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 x14ac:dyDescent="0.2">
      <c r="A3581" s="62">
        <v>44150</v>
      </c>
      <c r="B3581" s="63">
        <v>44150</v>
      </c>
      <c r="C3581" s="63" t="s">
        <v>745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 x14ac:dyDescent="0.2">
      <c r="A3582" s="62">
        <v>44150</v>
      </c>
      <c r="B3582" s="63">
        <v>44150</v>
      </c>
      <c r="C3582" s="63" t="s">
        <v>870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 x14ac:dyDescent="0.2">
      <c r="A3583" s="62">
        <v>44150</v>
      </c>
      <c r="B3583" s="63">
        <v>44150</v>
      </c>
      <c r="C3583" s="63" t="s">
        <v>786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 x14ac:dyDescent="0.2">
      <c r="A3584" s="62">
        <v>44150</v>
      </c>
      <c r="B3584" s="63">
        <v>44150</v>
      </c>
      <c r="C3584" s="63" t="s">
        <v>766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 x14ac:dyDescent="0.2">
      <c r="A3585" s="62">
        <v>44150</v>
      </c>
      <c r="B3585" s="63">
        <v>44150</v>
      </c>
      <c r="C3585" s="63" t="s">
        <v>776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 x14ac:dyDescent="0.2">
      <c r="A3586" s="62">
        <v>44150</v>
      </c>
      <c r="B3586" s="63">
        <v>44150</v>
      </c>
      <c r="C3586" s="63" t="s">
        <v>743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 x14ac:dyDescent="0.2">
      <c r="A3587" s="62">
        <v>44150</v>
      </c>
      <c r="B3587" s="63">
        <v>44150</v>
      </c>
      <c r="C3587" s="63" t="s">
        <v>782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 x14ac:dyDescent="0.2">
      <c r="A3588" s="53">
        <v>44151</v>
      </c>
      <c r="B3588" s="54">
        <v>44151</v>
      </c>
      <c r="C3588" s="54" t="s">
        <v>741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 x14ac:dyDescent="0.2">
      <c r="A3589" s="53">
        <v>44151</v>
      </c>
      <c r="B3589" s="54">
        <v>44151</v>
      </c>
      <c r="C3589" s="54" t="s">
        <v>751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 x14ac:dyDescent="0.2">
      <c r="A3590" s="53">
        <v>44151</v>
      </c>
      <c r="B3590" s="54">
        <v>44151</v>
      </c>
      <c r="C3590" s="54" t="s">
        <v>797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 x14ac:dyDescent="0.2">
      <c r="A3591" s="53">
        <v>44151</v>
      </c>
      <c r="B3591" s="54">
        <v>44151</v>
      </c>
      <c r="C3591" s="54" t="s">
        <v>754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 x14ac:dyDescent="0.2">
      <c r="A3592" s="53">
        <v>44151</v>
      </c>
      <c r="B3592" s="54">
        <v>44151</v>
      </c>
      <c r="C3592" s="54" t="s">
        <v>739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 x14ac:dyDescent="0.2">
      <c r="A3593" s="53">
        <v>44151</v>
      </c>
      <c r="B3593" s="54">
        <v>44151</v>
      </c>
      <c r="C3593" s="54" t="s">
        <v>785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 x14ac:dyDescent="0.2">
      <c r="A3594" s="53">
        <v>44151</v>
      </c>
      <c r="B3594" s="54">
        <v>44151</v>
      </c>
      <c r="C3594" s="54" t="s">
        <v>744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 x14ac:dyDescent="0.2">
      <c r="A3595" s="53">
        <v>44151</v>
      </c>
      <c r="B3595" s="54">
        <v>44151</v>
      </c>
      <c r="C3595" s="54" t="s">
        <v>781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 x14ac:dyDescent="0.2">
      <c r="A3596" s="53">
        <v>44151</v>
      </c>
      <c r="B3596" s="54">
        <v>44151</v>
      </c>
      <c r="C3596" s="54" t="s">
        <v>778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 x14ac:dyDescent="0.2">
      <c r="A3597" s="53">
        <v>44151</v>
      </c>
      <c r="B3597" s="54">
        <v>44151</v>
      </c>
      <c r="C3597" s="54" t="s">
        <v>738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 x14ac:dyDescent="0.2">
      <c r="A3598" s="53">
        <v>44151</v>
      </c>
      <c r="B3598" s="54">
        <v>44151</v>
      </c>
      <c r="C3598" s="54" t="s">
        <v>808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 x14ac:dyDescent="0.2">
      <c r="A3599" s="53">
        <v>44151</v>
      </c>
      <c r="B3599" s="54">
        <v>44151</v>
      </c>
      <c r="C3599" s="54" t="s">
        <v>772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 x14ac:dyDescent="0.2">
      <c r="A3600" s="53">
        <v>44151</v>
      </c>
      <c r="B3600" s="54">
        <v>44151</v>
      </c>
      <c r="C3600" s="54" t="s">
        <v>750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 x14ac:dyDescent="0.2">
      <c r="A3601" s="53">
        <v>44151</v>
      </c>
      <c r="B3601" s="54">
        <v>44151</v>
      </c>
      <c r="C3601" s="54" t="s">
        <v>737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 x14ac:dyDescent="0.2">
      <c r="A3602" s="53">
        <v>44151</v>
      </c>
      <c r="B3602" s="54">
        <v>44151</v>
      </c>
      <c r="C3602" s="54" t="s">
        <v>742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 x14ac:dyDescent="0.2">
      <c r="A3603" s="53">
        <v>44151</v>
      </c>
      <c r="B3603" s="54">
        <v>44151</v>
      </c>
      <c r="C3603" s="54" t="s">
        <v>800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 x14ac:dyDescent="0.2">
      <c r="A3604" s="53">
        <v>44151</v>
      </c>
      <c r="B3604" s="54">
        <v>44151</v>
      </c>
      <c r="C3604" s="54" t="s">
        <v>748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 x14ac:dyDescent="0.2">
      <c r="A3605" s="53">
        <v>44151</v>
      </c>
      <c r="B3605" s="54">
        <v>44151</v>
      </c>
      <c r="C3605" s="54" t="s">
        <v>792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 x14ac:dyDescent="0.2">
      <c r="A3606" s="53">
        <v>44151</v>
      </c>
      <c r="B3606" s="54">
        <v>44151</v>
      </c>
      <c r="C3606" s="54" t="s">
        <v>793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 x14ac:dyDescent="0.2">
      <c r="A3607" s="53">
        <v>44151</v>
      </c>
      <c r="B3607" s="54">
        <v>44151</v>
      </c>
      <c r="C3607" s="54" t="s">
        <v>743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 x14ac:dyDescent="0.2">
      <c r="A3608" s="53">
        <v>44151</v>
      </c>
      <c r="B3608" s="54">
        <v>44151</v>
      </c>
      <c r="C3608" s="54" t="s">
        <v>753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 x14ac:dyDescent="0.2">
      <c r="A3609" s="53">
        <v>44151</v>
      </c>
      <c r="B3609" s="54">
        <v>44151</v>
      </c>
      <c r="C3609" s="54" t="s">
        <v>747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 x14ac:dyDescent="0.2">
      <c r="A3610" s="53">
        <v>44151</v>
      </c>
      <c r="B3610" s="54">
        <v>44151</v>
      </c>
      <c r="C3610" s="54" t="s">
        <v>749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 x14ac:dyDescent="0.2">
      <c r="A3611" s="53">
        <v>44151</v>
      </c>
      <c r="B3611" s="54">
        <v>44151</v>
      </c>
      <c r="C3611" s="54" t="s">
        <v>755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 x14ac:dyDescent="0.2">
      <c r="A3612" s="53">
        <v>44151</v>
      </c>
      <c r="B3612" s="54">
        <v>44151</v>
      </c>
      <c r="C3612" s="54" t="s">
        <v>776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 x14ac:dyDescent="0.2">
      <c r="A3613" s="53">
        <v>44151</v>
      </c>
      <c r="B3613" s="54">
        <v>44151</v>
      </c>
      <c r="C3613" s="54" t="s">
        <v>729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 x14ac:dyDescent="0.2">
      <c r="A3614" s="53">
        <v>44151</v>
      </c>
      <c r="B3614" s="54">
        <v>44151</v>
      </c>
      <c r="C3614" s="54" t="s">
        <v>758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 x14ac:dyDescent="0.2">
      <c r="A3615" s="53">
        <v>44151</v>
      </c>
      <c r="B3615" s="54">
        <v>44151</v>
      </c>
      <c r="C3615" s="54" t="s">
        <v>788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 x14ac:dyDescent="0.2">
      <c r="A3616" s="53">
        <v>44151</v>
      </c>
      <c r="B3616" s="54">
        <v>44151</v>
      </c>
      <c r="C3616" s="54" t="s">
        <v>840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 x14ac:dyDescent="0.2">
      <c r="A3617" s="53">
        <v>44151</v>
      </c>
      <c r="B3617" s="54">
        <v>44151</v>
      </c>
      <c r="C3617" s="54" t="s">
        <v>782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 x14ac:dyDescent="0.2">
      <c r="A3618" s="53">
        <v>44151</v>
      </c>
      <c r="B3618" s="54">
        <v>44151</v>
      </c>
      <c r="C3618" s="54" t="s">
        <v>779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 x14ac:dyDescent="0.2">
      <c r="A3619" s="53">
        <v>44151</v>
      </c>
      <c r="B3619" s="54">
        <v>44151</v>
      </c>
      <c r="C3619" s="54" t="s">
        <v>768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 x14ac:dyDescent="0.2">
      <c r="A3620" s="53">
        <v>44151</v>
      </c>
      <c r="B3620" s="54">
        <v>44151</v>
      </c>
      <c r="C3620" s="54" t="s">
        <v>759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 x14ac:dyDescent="0.2">
      <c r="A3621" s="53">
        <v>44151</v>
      </c>
      <c r="B3621" s="54">
        <v>44151</v>
      </c>
      <c r="C3621" s="54" t="s">
        <v>767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 x14ac:dyDescent="0.2">
      <c r="A3622" s="53">
        <v>44151</v>
      </c>
      <c r="B3622" s="54">
        <v>44151</v>
      </c>
      <c r="C3622" s="54" t="s">
        <v>745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 x14ac:dyDescent="0.2">
      <c r="A3623" s="77">
        <v>44152</v>
      </c>
      <c r="B3623" s="78">
        <v>44152</v>
      </c>
      <c r="C3623" s="78" t="s">
        <v>737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 x14ac:dyDescent="0.2">
      <c r="A3624" s="77">
        <v>44152</v>
      </c>
      <c r="B3624" s="78">
        <v>44152</v>
      </c>
      <c r="C3624" s="78" t="s">
        <v>739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 x14ac:dyDescent="0.2">
      <c r="A3625" s="77">
        <v>44152</v>
      </c>
      <c r="B3625" s="78">
        <v>44152</v>
      </c>
      <c r="C3625" s="78" t="s">
        <v>750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 x14ac:dyDescent="0.2">
      <c r="A3626" s="77">
        <v>44152</v>
      </c>
      <c r="B3626" s="78">
        <v>44152</v>
      </c>
      <c r="C3626" s="78" t="s">
        <v>753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 x14ac:dyDescent="0.2">
      <c r="A3627" s="77">
        <v>44152</v>
      </c>
      <c r="B3627" s="78">
        <v>44152</v>
      </c>
      <c r="C3627" s="78" t="s">
        <v>747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 x14ac:dyDescent="0.2">
      <c r="A3628" s="77">
        <v>44152</v>
      </c>
      <c r="B3628" s="78">
        <v>44152</v>
      </c>
      <c r="C3628" s="78" t="s">
        <v>778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 x14ac:dyDescent="0.2">
      <c r="A3629" s="77">
        <v>44152</v>
      </c>
      <c r="B3629" s="78">
        <v>44152</v>
      </c>
      <c r="C3629" s="78" t="s">
        <v>782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 x14ac:dyDescent="0.2">
      <c r="A3630" s="77">
        <v>44152</v>
      </c>
      <c r="B3630" s="78">
        <v>44152</v>
      </c>
      <c r="C3630" s="78" t="s">
        <v>741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 x14ac:dyDescent="0.2">
      <c r="A3631" s="77">
        <v>44152</v>
      </c>
      <c r="B3631" s="78">
        <v>44152</v>
      </c>
      <c r="C3631" s="78" t="s">
        <v>751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 x14ac:dyDescent="0.2">
      <c r="A3632" s="77">
        <v>44152</v>
      </c>
      <c r="B3632" s="78">
        <v>44152</v>
      </c>
      <c r="C3632" s="78" t="s">
        <v>793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 x14ac:dyDescent="0.2">
      <c r="A3633" s="77">
        <v>44152</v>
      </c>
      <c r="B3633" s="78">
        <v>44152</v>
      </c>
      <c r="C3633" s="78" t="s">
        <v>742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 x14ac:dyDescent="0.2">
      <c r="A3634" s="77">
        <v>44152</v>
      </c>
      <c r="B3634" s="78">
        <v>44152</v>
      </c>
      <c r="C3634" s="78" t="s">
        <v>768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 x14ac:dyDescent="0.2">
      <c r="A3635" s="77">
        <v>44152</v>
      </c>
      <c r="B3635" s="78">
        <v>44152</v>
      </c>
      <c r="C3635" s="78" t="s">
        <v>748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 x14ac:dyDescent="0.2">
      <c r="A3636" s="77">
        <v>44152</v>
      </c>
      <c r="B3636" s="78">
        <v>44152</v>
      </c>
      <c r="C3636" s="78" t="s">
        <v>744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 x14ac:dyDescent="0.2">
      <c r="A3637" s="77">
        <v>44152</v>
      </c>
      <c r="B3637" s="78">
        <v>44152</v>
      </c>
      <c r="C3637" s="78" t="s">
        <v>746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 x14ac:dyDescent="0.2">
      <c r="A3638" s="77">
        <v>44152</v>
      </c>
      <c r="B3638" s="78">
        <v>44152</v>
      </c>
      <c r="C3638" s="78" t="s">
        <v>758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 x14ac:dyDescent="0.2">
      <c r="A3639" s="77">
        <v>44152</v>
      </c>
      <c r="B3639" s="78">
        <v>44152</v>
      </c>
      <c r="C3639" s="78" t="s">
        <v>756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 x14ac:dyDescent="0.2">
      <c r="A3640" s="77">
        <v>44152</v>
      </c>
      <c r="B3640" s="78">
        <v>44152</v>
      </c>
      <c r="C3640" s="78" t="s">
        <v>738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 x14ac:dyDescent="0.2">
      <c r="A3641" s="77">
        <v>44152</v>
      </c>
      <c r="B3641" s="78">
        <v>44152</v>
      </c>
      <c r="C3641" s="78" t="s">
        <v>797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 x14ac:dyDescent="0.2">
      <c r="A3642" s="77">
        <v>44152</v>
      </c>
      <c r="B3642" s="78">
        <v>44152</v>
      </c>
      <c r="C3642" s="78" t="s">
        <v>754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 x14ac:dyDescent="0.2">
      <c r="A3643" s="77">
        <v>44152</v>
      </c>
      <c r="B3643" s="78">
        <v>44152</v>
      </c>
      <c r="C3643" s="78" t="s">
        <v>781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 x14ac:dyDescent="0.2">
      <c r="A3644" s="77">
        <v>44152</v>
      </c>
      <c r="B3644" s="78">
        <v>44152</v>
      </c>
      <c r="C3644" s="78" t="s">
        <v>757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 x14ac:dyDescent="0.2">
      <c r="A3645" s="77">
        <v>44152</v>
      </c>
      <c r="B3645" s="78">
        <v>44152</v>
      </c>
      <c r="C3645" s="78" t="s">
        <v>785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 x14ac:dyDescent="0.2">
      <c r="A3646" s="77">
        <v>44152</v>
      </c>
      <c r="B3646" s="78">
        <v>44152</v>
      </c>
      <c r="C3646" s="78" t="s">
        <v>745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 x14ac:dyDescent="0.2">
      <c r="A3647" s="77">
        <v>44152</v>
      </c>
      <c r="B3647" s="78">
        <v>44152</v>
      </c>
      <c r="C3647" s="78" t="s">
        <v>783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 x14ac:dyDescent="0.2">
      <c r="A3648" s="77">
        <v>44152</v>
      </c>
      <c r="B3648" s="78">
        <v>44152</v>
      </c>
      <c r="C3648" s="78" t="s">
        <v>789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 x14ac:dyDescent="0.2">
      <c r="A3649" s="77">
        <v>44152</v>
      </c>
      <c r="B3649" s="78">
        <v>44152</v>
      </c>
      <c r="C3649" s="78" t="s">
        <v>788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 x14ac:dyDescent="0.2">
      <c r="A3650" s="77">
        <v>44152</v>
      </c>
      <c r="B3650" s="78">
        <v>44152</v>
      </c>
      <c r="C3650" s="78" t="s">
        <v>772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 x14ac:dyDescent="0.2">
      <c r="A3651" s="77">
        <v>44152</v>
      </c>
      <c r="B3651" s="78">
        <v>44152</v>
      </c>
      <c r="C3651" s="78" t="s">
        <v>808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 x14ac:dyDescent="0.2">
      <c r="A3652" s="77">
        <v>44152</v>
      </c>
      <c r="B3652" s="78">
        <v>44152</v>
      </c>
      <c r="C3652" s="78" t="s">
        <v>770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 x14ac:dyDescent="0.2">
      <c r="A3653" s="50">
        <v>44153</v>
      </c>
      <c r="B3653" s="51">
        <v>44153</v>
      </c>
      <c r="C3653" s="51" t="s">
        <v>737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 x14ac:dyDescent="0.2">
      <c r="A3654" s="50">
        <v>44153</v>
      </c>
      <c r="B3654" s="51">
        <v>44153</v>
      </c>
      <c r="C3654" s="51" t="s">
        <v>742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 x14ac:dyDescent="0.2">
      <c r="A3655" s="50">
        <v>44153</v>
      </c>
      <c r="B3655" s="51">
        <v>44153</v>
      </c>
      <c r="C3655" s="51" t="s">
        <v>758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 x14ac:dyDescent="0.2">
      <c r="A3656" s="50">
        <v>44153</v>
      </c>
      <c r="B3656" s="51">
        <v>44153</v>
      </c>
      <c r="C3656" s="51" t="s">
        <v>750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 x14ac:dyDescent="0.2">
      <c r="A3657" s="50">
        <v>44153</v>
      </c>
      <c r="B3657" s="51">
        <v>44153</v>
      </c>
      <c r="C3657" s="51" t="s">
        <v>753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 x14ac:dyDescent="0.2">
      <c r="A3658" s="50">
        <v>44153</v>
      </c>
      <c r="B3658" s="51">
        <v>44153</v>
      </c>
      <c r="C3658" s="51" t="s">
        <v>746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 x14ac:dyDescent="0.2">
      <c r="A3659" s="50">
        <v>44153</v>
      </c>
      <c r="B3659" s="51">
        <v>44153</v>
      </c>
      <c r="C3659" s="51" t="s">
        <v>729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 x14ac:dyDescent="0.2">
      <c r="A3660" s="50">
        <v>44153</v>
      </c>
      <c r="B3660" s="51">
        <v>44153</v>
      </c>
      <c r="C3660" s="51" t="s">
        <v>748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 x14ac:dyDescent="0.2">
      <c r="A3661" s="50">
        <v>44153</v>
      </c>
      <c r="B3661" s="51">
        <v>44153</v>
      </c>
      <c r="C3661" s="51" t="s">
        <v>751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 x14ac:dyDescent="0.2">
      <c r="A3662" s="50">
        <v>44153</v>
      </c>
      <c r="B3662" s="51">
        <v>44153</v>
      </c>
      <c r="C3662" s="51" t="s">
        <v>778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 x14ac:dyDescent="0.2">
      <c r="A3663" s="50">
        <v>44153</v>
      </c>
      <c r="B3663" s="51">
        <v>44153</v>
      </c>
      <c r="C3663" s="51" t="s">
        <v>755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 x14ac:dyDescent="0.2">
      <c r="A3664" s="50">
        <v>44153</v>
      </c>
      <c r="B3664" s="51">
        <v>44153</v>
      </c>
      <c r="C3664" s="51" t="s">
        <v>757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 x14ac:dyDescent="0.2">
      <c r="A3665" s="50">
        <v>44153</v>
      </c>
      <c r="B3665" s="51">
        <v>44153</v>
      </c>
      <c r="C3665" s="51" t="s">
        <v>739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 x14ac:dyDescent="0.2">
      <c r="A3666" s="50">
        <v>44153</v>
      </c>
      <c r="B3666" s="51">
        <v>44153</v>
      </c>
      <c r="C3666" s="51" t="s">
        <v>766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 x14ac:dyDescent="0.2">
      <c r="A3667" s="50">
        <v>44153</v>
      </c>
      <c r="B3667" s="51">
        <v>44153</v>
      </c>
      <c r="C3667" s="51" t="s">
        <v>745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 x14ac:dyDescent="0.2">
      <c r="A3668" s="50">
        <v>44153</v>
      </c>
      <c r="B3668" s="51">
        <v>44153</v>
      </c>
      <c r="C3668" s="51" t="s">
        <v>747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 x14ac:dyDescent="0.2">
      <c r="A3669" s="50">
        <v>44153</v>
      </c>
      <c r="B3669" s="51">
        <v>44153</v>
      </c>
      <c r="C3669" s="51" t="s">
        <v>754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 x14ac:dyDescent="0.2">
      <c r="A3670" s="50">
        <v>44153</v>
      </c>
      <c r="B3670" s="51">
        <v>44153</v>
      </c>
      <c r="C3670" s="51" t="s">
        <v>741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 x14ac:dyDescent="0.2">
      <c r="A3671" s="50">
        <v>44153</v>
      </c>
      <c r="B3671" s="51">
        <v>44153</v>
      </c>
      <c r="C3671" s="51" t="s">
        <v>785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 x14ac:dyDescent="0.2">
      <c r="A3672" s="50">
        <v>44153</v>
      </c>
      <c r="B3672" s="51">
        <v>44153</v>
      </c>
      <c r="C3672" s="51" t="s">
        <v>783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 x14ac:dyDescent="0.2">
      <c r="A3673" s="50">
        <v>44153</v>
      </c>
      <c r="B3673" s="51">
        <v>44153</v>
      </c>
      <c r="C3673" s="51" t="s">
        <v>772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 x14ac:dyDescent="0.2">
      <c r="A3674" s="50">
        <v>44153</v>
      </c>
      <c r="B3674" s="51">
        <v>44153</v>
      </c>
      <c r="C3674" s="51" t="s">
        <v>749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 x14ac:dyDescent="0.2">
      <c r="A3675" s="50">
        <v>44153</v>
      </c>
      <c r="B3675" s="51">
        <v>44153</v>
      </c>
      <c r="C3675" s="51" t="s">
        <v>793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 x14ac:dyDescent="0.2">
      <c r="A3676" s="50">
        <v>44153</v>
      </c>
      <c r="B3676" s="51">
        <v>44153</v>
      </c>
      <c r="C3676" s="51" t="s">
        <v>743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 x14ac:dyDescent="0.2">
      <c r="A3677" s="50">
        <v>44153</v>
      </c>
      <c r="B3677" s="51">
        <v>44153</v>
      </c>
      <c r="C3677" s="51" t="s">
        <v>808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 x14ac:dyDescent="0.2">
      <c r="A3678" s="50">
        <v>44153</v>
      </c>
      <c r="B3678" s="51">
        <v>44153</v>
      </c>
      <c r="C3678" s="51" t="s">
        <v>763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 x14ac:dyDescent="0.2">
      <c r="A3679" s="50">
        <v>44153</v>
      </c>
      <c r="B3679" s="51">
        <v>44153</v>
      </c>
      <c r="C3679" s="51" t="s">
        <v>738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 x14ac:dyDescent="0.2">
      <c r="A3680" s="50">
        <v>44153</v>
      </c>
      <c r="B3680" s="51">
        <v>44153</v>
      </c>
      <c r="C3680" s="51" t="s">
        <v>788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 x14ac:dyDescent="0.2">
      <c r="A3681" s="50">
        <v>44153</v>
      </c>
      <c r="B3681" s="51">
        <v>44153</v>
      </c>
      <c r="C3681" s="51" t="s">
        <v>846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 x14ac:dyDescent="0.2">
      <c r="A3682" s="50">
        <v>44153</v>
      </c>
      <c r="B3682" s="51">
        <v>44153</v>
      </c>
      <c r="C3682" s="51" t="s">
        <v>827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 x14ac:dyDescent="0.2">
      <c r="A3683" s="50">
        <v>44153</v>
      </c>
      <c r="B3683" s="51">
        <v>44153</v>
      </c>
      <c r="C3683" s="51" t="s">
        <v>768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 x14ac:dyDescent="0.2">
      <c r="A3684" s="53">
        <v>44154</v>
      </c>
      <c r="B3684" s="54">
        <v>44154</v>
      </c>
      <c r="C3684" s="54" t="s">
        <v>739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 x14ac:dyDescent="0.2">
      <c r="A3685" s="53">
        <v>44154</v>
      </c>
      <c r="B3685" s="54">
        <v>44154</v>
      </c>
      <c r="C3685" s="54" t="s">
        <v>772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 x14ac:dyDescent="0.2">
      <c r="A3686" s="53">
        <v>44154</v>
      </c>
      <c r="B3686" s="54">
        <v>44154</v>
      </c>
      <c r="C3686" s="54" t="s">
        <v>750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 x14ac:dyDescent="0.2">
      <c r="A3687" s="53">
        <v>44154</v>
      </c>
      <c r="B3687" s="54">
        <v>44154</v>
      </c>
      <c r="C3687" s="54" t="s">
        <v>737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 x14ac:dyDescent="0.2">
      <c r="A3688" s="53">
        <v>44154</v>
      </c>
      <c r="B3688" s="54">
        <v>44154</v>
      </c>
      <c r="C3688" s="54" t="s">
        <v>742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 x14ac:dyDescent="0.2">
      <c r="A3689" s="53">
        <v>44154</v>
      </c>
      <c r="B3689" s="54">
        <v>44154</v>
      </c>
      <c r="C3689" s="54" t="s">
        <v>754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 x14ac:dyDescent="0.2">
      <c r="A3690" s="53">
        <v>44154</v>
      </c>
      <c r="B3690" s="54">
        <v>44154</v>
      </c>
      <c r="C3690" s="54" t="s">
        <v>746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 x14ac:dyDescent="0.2">
      <c r="A3691" s="53">
        <v>44154</v>
      </c>
      <c r="B3691" s="54">
        <v>44154</v>
      </c>
      <c r="C3691" s="54" t="s">
        <v>785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 x14ac:dyDescent="0.2">
      <c r="A3692" s="53">
        <v>44154</v>
      </c>
      <c r="B3692" s="54">
        <v>44154</v>
      </c>
      <c r="C3692" s="54" t="s">
        <v>738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 x14ac:dyDescent="0.2">
      <c r="A3693" s="53">
        <v>44154</v>
      </c>
      <c r="B3693" s="54">
        <v>44154</v>
      </c>
      <c r="C3693" s="54" t="s">
        <v>788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 x14ac:dyDescent="0.2">
      <c r="A3694" s="53">
        <v>44154</v>
      </c>
      <c r="B3694" s="54">
        <v>44154</v>
      </c>
      <c r="C3694" s="54" t="s">
        <v>745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 x14ac:dyDescent="0.2">
      <c r="A3695" s="53">
        <v>44154</v>
      </c>
      <c r="B3695" s="54">
        <v>44154</v>
      </c>
      <c r="C3695" s="54" t="s">
        <v>755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 x14ac:dyDescent="0.2">
      <c r="A3696" s="53">
        <v>44154</v>
      </c>
      <c r="B3696" s="54">
        <v>44154</v>
      </c>
      <c r="C3696" s="54" t="s">
        <v>751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 x14ac:dyDescent="0.2">
      <c r="A3697" s="53">
        <v>44154</v>
      </c>
      <c r="B3697" s="54">
        <v>44154</v>
      </c>
      <c r="C3697" s="54" t="s">
        <v>773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 x14ac:dyDescent="0.2">
      <c r="A3698" s="53">
        <v>44154</v>
      </c>
      <c r="B3698" s="54">
        <v>44154</v>
      </c>
      <c r="C3698" s="54" t="s">
        <v>753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 x14ac:dyDescent="0.2">
      <c r="A3699" s="53">
        <v>44154</v>
      </c>
      <c r="B3699" s="54">
        <v>44154</v>
      </c>
      <c r="C3699" s="54" t="s">
        <v>778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 x14ac:dyDescent="0.2">
      <c r="A3700" s="53">
        <v>44154</v>
      </c>
      <c r="B3700" s="54">
        <v>44154</v>
      </c>
      <c r="C3700" s="54" t="s">
        <v>808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 x14ac:dyDescent="0.2">
      <c r="A3701" s="53">
        <v>44154</v>
      </c>
      <c r="B3701" s="54">
        <v>44154</v>
      </c>
      <c r="C3701" s="54" t="s">
        <v>747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 x14ac:dyDescent="0.2">
      <c r="A3702" s="53">
        <v>44154</v>
      </c>
      <c r="B3702" s="54">
        <v>44154</v>
      </c>
      <c r="C3702" s="54" t="s">
        <v>741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 x14ac:dyDescent="0.2">
      <c r="A3703" s="53">
        <v>44154</v>
      </c>
      <c r="B3703" s="54">
        <v>44154</v>
      </c>
      <c r="C3703" s="54" t="s">
        <v>756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 x14ac:dyDescent="0.2">
      <c r="A3704" s="53">
        <v>44154</v>
      </c>
      <c r="B3704" s="54">
        <v>44154</v>
      </c>
      <c r="C3704" s="54" t="s">
        <v>743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 x14ac:dyDescent="0.2">
      <c r="A3705" s="53">
        <v>44154</v>
      </c>
      <c r="B3705" s="54">
        <v>44154</v>
      </c>
      <c r="C3705" s="54" t="s">
        <v>748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 x14ac:dyDescent="0.2">
      <c r="A3706" s="53">
        <v>44154</v>
      </c>
      <c r="B3706" s="54">
        <v>44154</v>
      </c>
      <c r="C3706" s="54" t="s">
        <v>781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 x14ac:dyDescent="0.2">
      <c r="A3707" s="53">
        <v>44154</v>
      </c>
      <c r="B3707" s="54">
        <v>44154</v>
      </c>
      <c r="C3707" s="54" t="s">
        <v>749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 x14ac:dyDescent="0.2">
      <c r="A3708" s="53">
        <v>44154</v>
      </c>
      <c r="B3708" s="54">
        <v>44154</v>
      </c>
      <c r="C3708" s="54" t="s">
        <v>763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 x14ac:dyDescent="0.2">
      <c r="A3709" s="53">
        <v>44154</v>
      </c>
      <c r="B3709" s="54">
        <v>44154</v>
      </c>
      <c r="C3709" s="54" t="s">
        <v>768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 x14ac:dyDescent="0.2">
      <c r="A3710" s="53">
        <v>44154</v>
      </c>
      <c r="B3710" s="54">
        <v>44154</v>
      </c>
      <c r="C3710" s="54" t="s">
        <v>744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 x14ac:dyDescent="0.2">
      <c r="A3711" s="53">
        <v>44154</v>
      </c>
      <c r="B3711" s="54">
        <v>44154</v>
      </c>
      <c r="C3711" s="54" t="s">
        <v>800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 x14ac:dyDescent="0.2">
      <c r="A3712" s="53">
        <v>44154</v>
      </c>
      <c r="B3712" s="54">
        <v>44154</v>
      </c>
      <c r="C3712" s="54" t="s">
        <v>789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 x14ac:dyDescent="0.2">
      <c r="A3713" s="53">
        <v>44154</v>
      </c>
      <c r="B3713" s="54">
        <v>44154</v>
      </c>
      <c r="C3713" s="54" t="s">
        <v>792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 x14ac:dyDescent="0.2">
      <c r="A3714" s="53">
        <v>44154</v>
      </c>
      <c r="B3714" s="54">
        <v>44154</v>
      </c>
      <c r="C3714" s="54" t="s">
        <v>758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 x14ac:dyDescent="0.2">
      <c r="A3715" s="53">
        <v>44154</v>
      </c>
      <c r="B3715" s="54">
        <v>44154</v>
      </c>
      <c r="C3715" s="54" t="s">
        <v>783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 x14ac:dyDescent="0.2">
      <c r="A3716" s="53">
        <v>44154</v>
      </c>
      <c r="B3716" s="54">
        <v>44154</v>
      </c>
      <c r="C3716" s="54" t="s">
        <v>782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 x14ac:dyDescent="0.2">
      <c r="A3717" s="53">
        <v>44154</v>
      </c>
      <c r="B3717" s="54">
        <v>44154</v>
      </c>
      <c r="C3717" s="54" t="s">
        <v>776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 x14ac:dyDescent="0.2">
      <c r="A3718" s="53">
        <v>44154</v>
      </c>
      <c r="B3718" s="54">
        <v>44154</v>
      </c>
      <c r="C3718" s="54" t="s">
        <v>757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 x14ac:dyDescent="0.2">
      <c r="A3719" s="53">
        <v>44154</v>
      </c>
      <c r="B3719" s="54">
        <v>44154</v>
      </c>
      <c r="C3719" s="54" t="s">
        <v>767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 x14ac:dyDescent="0.2">
      <c r="A3720" s="53">
        <v>44154</v>
      </c>
      <c r="B3720" s="54">
        <v>44154</v>
      </c>
      <c r="C3720" s="54" t="s">
        <v>797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 x14ac:dyDescent="0.2">
      <c r="A3721" s="83">
        <v>44155</v>
      </c>
      <c r="B3721" s="84">
        <v>44155</v>
      </c>
      <c r="C3721" s="84" t="s">
        <v>746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 x14ac:dyDescent="0.2">
      <c r="A3722" s="83">
        <v>44155</v>
      </c>
      <c r="B3722" s="84">
        <v>44155</v>
      </c>
      <c r="C3722" s="84" t="s">
        <v>753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 x14ac:dyDescent="0.2">
      <c r="A3723" s="83">
        <v>44155</v>
      </c>
      <c r="B3723" s="84">
        <v>44155</v>
      </c>
      <c r="C3723" s="84" t="s">
        <v>741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 x14ac:dyDescent="0.2">
      <c r="A3724" s="83">
        <v>44155</v>
      </c>
      <c r="B3724" s="84">
        <v>44155</v>
      </c>
      <c r="C3724" s="84" t="s">
        <v>739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 x14ac:dyDescent="0.2">
      <c r="A3725" s="83">
        <v>44155</v>
      </c>
      <c r="B3725" s="84">
        <v>44155</v>
      </c>
      <c r="C3725" s="84" t="s">
        <v>737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 x14ac:dyDescent="0.2">
      <c r="A3726" s="83">
        <v>44155</v>
      </c>
      <c r="B3726" s="84">
        <v>44155</v>
      </c>
      <c r="C3726" s="84" t="s">
        <v>747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 x14ac:dyDescent="0.2">
      <c r="A3727" s="83">
        <v>44155</v>
      </c>
      <c r="B3727" s="84">
        <v>44155</v>
      </c>
      <c r="C3727" s="84" t="s">
        <v>750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 x14ac:dyDescent="0.2">
      <c r="A3728" s="83">
        <v>44155</v>
      </c>
      <c r="B3728" s="84">
        <v>44155</v>
      </c>
      <c r="C3728" s="84" t="s">
        <v>751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 x14ac:dyDescent="0.2">
      <c r="A3729" s="83">
        <v>44155</v>
      </c>
      <c r="B3729" s="84">
        <v>44155</v>
      </c>
      <c r="C3729" s="84" t="s">
        <v>797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 x14ac:dyDescent="0.2">
      <c r="A3730" s="83">
        <v>44155</v>
      </c>
      <c r="B3730" s="84">
        <v>44155</v>
      </c>
      <c r="C3730" s="84" t="s">
        <v>742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 x14ac:dyDescent="0.2">
      <c r="A3731" s="83">
        <v>44155</v>
      </c>
      <c r="B3731" s="84">
        <v>44155</v>
      </c>
      <c r="C3731" s="84" t="s">
        <v>754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 x14ac:dyDescent="0.2">
      <c r="A3732" s="83">
        <v>44155</v>
      </c>
      <c r="B3732" s="84">
        <v>44155</v>
      </c>
      <c r="C3732" s="84" t="s">
        <v>793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 x14ac:dyDescent="0.2">
      <c r="A3733" s="83">
        <v>44155</v>
      </c>
      <c r="B3733" s="84">
        <v>44155</v>
      </c>
      <c r="C3733" s="84" t="s">
        <v>778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 x14ac:dyDescent="0.2">
      <c r="A3734" s="83">
        <v>44155</v>
      </c>
      <c r="B3734" s="84">
        <v>44155</v>
      </c>
      <c r="C3734" s="84" t="s">
        <v>738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 x14ac:dyDescent="0.2">
      <c r="A3735" s="83">
        <v>44155</v>
      </c>
      <c r="B3735" s="84">
        <v>44155</v>
      </c>
      <c r="C3735" s="84" t="s">
        <v>745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 x14ac:dyDescent="0.2">
      <c r="A3736" s="83">
        <v>44155</v>
      </c>
      <c r="B3736" s="84">
        <v>44155</v>
      </c>
      <c r="C3736" s="84" t="s">
        <v>781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 x14ac:dyDescent="0.2">
      <c r="A3737" s="83">
        <v>44155</v>
      </c>
      <c r="B3737" s="84">
        <v>44155</v>
      </c>
      <c r="C3737" s="84" t="s">
        <v>756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 x14ac:dyDescent="0.2">
      <c r="A3738" s="83">
        <v>44155</v>
      </c>
      <c r="B3738" s="84">
        <v>44155</v>
      </c>
      <c r="C3738" s="84" t="s">
        <v>783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 x14ac:dyDescent="0.2">
      <c r="A3739" s="83">
        <v>44155</v>
      </c>
      <c r="B3739" s="84">
        <v>44155</v>
      </c>
      <c r="C3739" s="84" t="s">
        <v>744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 x14ac:dyDescent="0.2">
      <c r="A3740" s="83">
        <v>44155</v>
      </c>
      <c r="B3740" s="84">
        <v>44155</v>
      </c>
      <c r="C3740" s="84" t="s">
        <v>788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 x14ac:dyDescent="0.2">
      <c r="A3741" s="83">
        <v>44155</v>
      </c>
      <c r="B3741" s="84">
        <v>44155</v>
      </c>
      <c r="C3741" s="84" t="s">
        <v>758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 x14ac:dyDescent="0.2">
      <c r="A3742" s="83">
        <v>44155</v>
      </c>
      <c r="B3742" s="84">
        <v>44155</v>
      </c>
      <c r="C3742" s="84" t="s">
        <v>757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 x14ac:dyDescent="0.2">
      <c r="A3743" s="83">
        <v>44155</v>
      </c>
      <c r="B3743" s="84">
        <v>44155</v>
      </c>
      <c r="C3743" s="84" t="s">
        <v>938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 x14ac:dyDescent="0.2">
      <c r="A3744" s="83">
        <v>44155</v>
      </c>
      <c r="B3744" s="84">
        <v>44155</v>
      </c>
      <c r="C3744" s="84" t="s">
        <v>755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 x14ac:dyDescent="0.2">
      <c r="A3745" s="83">
        <v>44155</v>
      </c>
      <c r="B3745" s="84">
        <v>44155</v>
      </c>
      <c r="C3745" s="84" t="s">
        <v>845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 x14ac:dyDescent="0.2">
      <c r="A3746" s="83">
        <v>44155</v>
      </c>
      <c r="B3746" s="84">
        <v>44155</v>
      </c>
      <c r="C3746" s="84" t="s">
        <v>782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 x14ac:dyDescent="0.2">
      <c r="A3747" s="83">
        <v>44155</v>
      </c>
      <c r="B3747" s="84">
        <v>44155</v>
      </c>
      <c r="C3747" s="84" t="s">
        <v>787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 x14ac:dyDescent="0.2">
      <c r="A3748" s="83">
        <v>44155</v>
      </c>
      <c r="B3748" s="84">
        <v>44155</v>
      </c>
      <c r="C3748" s="84" t="s">
        <v>767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 x14ac:dyDescent="0.2">
      <c r="A3749" s="83">
        <v>44155</v>
      </c>
      <c r="B3749" s="84">
        <v>44155</v>
      </c>
      <c r="C3749" s="84" t="s">
        <v>759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 x14ac:dyDescent="0.2">
      <c r="A3750" s="83">
        <v>44155</v>
      </c>
      <c r="B3750" s="84">
        <v>44155</v>
      </c>
      <c r="C3750" s="84" t="s">
        <v>729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 x14ac:dyDescent="0.2">
      <c r="A3751" s="83">
        <v>44155</v>
      </c>
      <c r="B3751" s="84">
        <v>44155</v>
      </c>
      <c r="C3751" s="84" t="s">
        <v>800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 x14ac:dyDescent="0.2">
      <c r="A3752" s="83">
        <v>44155</v>
      </c>
      <c r="B3752" s="84">
        <v>44155</v>
      </c>
      <c r="C3752" s="84" t="s">
        <v>785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 x14ac:dyDescent="0.2">
      <c r="A3753" s="83">
        <v>44155</v>
      </c>
      <c r="B3753" s="84">
        <v>44155</v>
      </c>
      <c r="C3753" s="84" t="s">
        <v>749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 x14ac:dyDescent="0.2">
      <c r="A3754" s="83">
        <v>44155</v>
      </c>
      <c r="B3754" s="84">
        <v>44155</v>
      </c>
      <c r="C3754" s="84" t="s">
        <v>752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 x14ac:dyDescent="0.2">
      <c r="A3755" s="83">
        <v>44155</v>
      </c>
      <c r="B3755" s="84">
        <v>44155</v>
      </c>
      <c r="C3755" s="84" t="s">
        <v>748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 x14ac:dyDescent="0.2">
      <c r="A3756" s="83">
        <v>44155</v>
      </c>
      <c r="B3756" s="84">
        <v>44155</v>
      </c>
      <c r="C3756" s="84" t="s">
        <v>772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 x14ac:dyDescent="0.2">
      <c r="A3757" s="83">
        <v>44155</v>
      </c>
      <c r="B3757" s="84">
        <v>44155</v>
      </c>
      <c r="C3757" s="84" t="s">
        <v>743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 x14ac:dyDescent="0.2">
      <c r="A3758" s="53">
        <v>44156</v>
      </c>
      <c r="B3758" s="54">
        <v>44156</v>
      </c>
      <c r="C3758" s="54" t="s">
        <v>739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 x14ac:dyDescent="0.2">
      <c r="A3759" s="53">
        <v>44156</v>
      </c>
      <c r="B3759" s="54">
        <v>44156</v>
      </c>
      <c r="C3759" s="54" t="s">
        <v>746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 x14ac:dyDescent="0.2">
      <c r="A3760" s="53">
        <v>44156</v>
      </c>
      <c r="B3760" s="54">
        <v>44156</v>
      </c>
      <c r="C3760" s="54" t="s">
        <v>751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 x14ac:dyDescent="0.2">
      <c r="A3761" s="53">
        <v>44156</v>
      </c>
      <c r="B3761" s="54">
        <v>44156</v>
      </c>
      <c r="C3761" s="54" t="s">
        <v>808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 x14ac:dyDescent="0.2">
      <c r="A3762" s="53">
        <v>44156</v>
      </c>
      <c r="B3762" s="54">
        <v>44156</v>
      </c>
      <c r="C3762" s="54" t="s">
        <v>750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 x14ac:dyDescent="0.2">
      <c r="A3763" s="53">
        <v>44156</v>
      </c>
      <c r="B3763" s="54">
        <v>44156</v>
      </c>
      <c r="C3763" s="54" t="s">
        <v>772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 x14ac:dyDescent="0.2">
      <c r="A3764" s="53">
        <v>44156</v>
      </c>
      <c r="B3764" s="54">
        <v>44156</v>
      </c>
      <c r="C3764" s="54" t="s">
        <v>778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 x14ac:dyDescent="0.2">
      <c r="A3765" s="53">
        <v>44156</v>
      </c>
      <c r="B3765" s="54">
        <v>44156</v>
      </c>
      <c r="C3765" s="54" t="s">
        <v>768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 x14ac:dyDescent="0.2">
      <c r="A3766" s="53">
        <v>44156</v>
      </c>
      <c r="B3766" s="54">
        <v>44156</v>
      </c>
      <c r="C3766" s="54" t="s">
        <v>753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 x14ac:dyDescent="0.2">
      <c r="A3767" s="53">
        <v>44156</v>
      </c>
      <c r="B3767" s="54">
        <v>44156</v>
      </c>
      <c r="C3767" s="54" t="s">
        <v>747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 x14ac:dyDescent="0.2">
      <c r="A3768" s="53">
        <v>44156</v>
      </c>
      <c r="B3768" s="54">
        <v>44156</v>
      </c>
      <c r="C3768" s="54" t="s">
        <v>781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 x14ac:dyDescent="0.2">
      <c r="A3769" s="53">
        <v>44156</v>
      </c>
      <c r="B3769" s="54">
        <v>44156</v>
      </c>
      <c r="C3769" s="54" t="s">
        <v>748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 x14ac:dyDescent="0.2">
      <c r="A3770" s="53">
        <v>44156</v>
      </c>
      <c r="B3770" s="54">
        <v>44156</v>
      </c>
      <c r="C3770" s="54" t="s">
        <v>749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 x14ac:dyDescent="0.2">
      <c r="A3771" s="53">
        <v>44156</v>
      </c>
      <c r="B3771" s="54">
        <v>44156</v>
      </c>
      <c r="C3771" s="54" t="s">
        <v>741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 x14ac:dyDescent="0.2">
      <c r="A3772" s="53">
        <v>44156</v>
      </c>
      <c r="B3772" s="54">
        <v>44156</v>
      </c>
      <c r="C3772" s="54" t="s">
        <v>758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 x14ac:dyDescent="0.2">
      <c r="A3773" s="53">
        <v>44156</v>
      </c>
      <c r="B3773" s="54">
        <v>44156</v>
      </c>
      <c r="C3773" s="54" t="s">
        <v>756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 x14ac:dyDescent="0.2">
      <c r="A3774" s="53">
        <v>44156</v>
      </c>
      <c r="B3774" s="54">
        <v>44156</v>
      </c>
      <c r="C3774" s="54" t="s">
        <v>745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 x14ac:dyDescent="0.2">
      <c r="A3775" s="53">
        <v>44156</v>
      </c>
      <c r="B3775" s="54">
        <v>44156</v>
      </c>
      <c r="C3775" s="54" t="s">
        <v>738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 x14ac:dyDescent="0.2">
      <c r="A3776" s="53">
        <v>44156</v>
      </c>
      <c r="B3776" s="54">
        <v>44156</v>
      </c>
      <c r="C3776" s="54" t="s">
        <v>793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 x14ac:dyDescent="0.2">
      <c r="A3777" s="53">
        <v>44156</v>
      </c>
      <c r="B3777" s="54">
        <v>44156</v>
      </c>
      <c r="C3777" s="54" t="s">
        <v>737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 x14ac:dyDescent="0.2">
      <c r="A3778" s="53">
        <v>44156</v>
      </c>
      <c r="B3778" s="54">
        <v>44156</v>
      </c>
      <c r="C3778" s="54" t="s">
        <v>742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 x14ac:dyDescent="0.2">
      <c r="A3779" s="53">
        <v>44156</v>
      </c>
      <c r="B3779" s="54">
        <v>44156</v>
      </c>
      <c r="C3779" s="54" t="s">
        <v>773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 x14ac:dyDescent="0.2">
      <c r="A3780" s="53">
        <v>44156</v>
      </c>
      <c r="B3780" s="54">
        <v>44156</v>
      </c>
      <c r="C3780" s="54" t="s">
        <v>754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 x14ac:dyDescent="0.2">
      <c r="A3781" s="53">
        <v>44156</v>
      </c>
      <c r="B3781" s="54">
        <v>44156</v>
      </c>
      <c r="C3781" s="54" t="s">
        <v>788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 x14ac:dyDescent="0.2">
      <c r="A3782" s="53">
        <v>44156</v>
      </c>
      <c r="B3782" s="54">
        <v>44156</v>
      </c>
      <c r="C3782" s="54" t="s">
        <v>763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 x14ac:dyDescent="0.2">
      <c r="A3783" s="53">
        <v>44156</v>
      </c>
      <c r="B3783" s="54">
        <v>44156</v>
      </c>
      <c r="C3783" s="54" t="s">
        <v>759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 x14ac:dyDescent="0.2">
      <c r="A3784" s="53">
        <v>44156</v>
      </c>
      <c r="B3784" s="54">
        <v>44156</v>
      </c>
      <c r="C3784" s="54" t="s">
        <v>782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 x14ac:dyDescent="0.2">
      <c r="A3785" s="53">
        <v>44156</v>
      </c>
      <c r="B3785" s="54">
        <v>44156</v>
      </c>
      <c r="C3785" s="54" t="s">
        <v>907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 x14ac:dyDescent="0.2">
      <c r="A3786" s="53">
        <v>44156</v>
      </c>
      <c r="B3786" s="54">
        <v>44156</v>
      </c>
      <c r="C3786" s="54" t="s">
        <v>789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 x14ac:dyDescent="0.2">
      <c r="A3787" s="53">
        <v>44156</v>
      </c>
      <c r="B3787" s="54">
        <v>44156</v>
      </c>
      <c r="C3787" s="54" t="s">
        <v>744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 x14ac:dyDescent="0.2">
      <c r="A3788" s="53">
        <v>44156</v>
      </c>
      <c r="B3788" s="54">
        <v>44156</v>
      </c>
      <c r="C3788" s="54" t="s">
        <v>766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 x14ac:dyDescent="0.2">
      <c r="A3789" s="53">
        <v>44156</v>
      </c>
      <c r="B3789" s="54">
        <v>44156</v>
      </c>
      <c r="C3789" s="54" t="s">
        <v>785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 x14ac:dyDescent="0.2">
      <c r="A3790" s="53">
        <v>44156</v>
      </c>
      <c r="B3790" s="54">
        <v>44156</v>
      </c>
      <c r="C3790" s="54" t="s">
        <v>767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 x14ac:dyDescent="0.2">
      <c r="A3791" s="53">
        <v>44156</v>
      </c>
      <c r="B3791" s="54">
        <v>44156</v>
      </c>
      <c r="C3791" s="54" t="s">
        <v>800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 x14ac:dyDescent="0.2">
      <c r="A3792" s="53">
        <v>44156</v>
      </c>
      <c r="B3792" s="54">
        <v>44156</v>
      </c>
      <c r="C3792" s="54" t="s">
        <v>919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 x14ac:dyDescent="0.2">
      <c r="A3793" s="53">
        <v>44156</v>
      </c>
      <c r="B3793" s="54">
        <v>44156</v>
      </c>
      <c r="C3793" s="54" t="s">
        <v>729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 x14ac:dyDescent="0.2">
      <c r="A3794" s="53">
        <v>44156</v>
      </c>
      <c r="B3794" s="54">
        <v>44156</v>
      </c>
      <c r="C3794" s="54" t="s">
        <v>783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 x14ac:dyDescent="0.2">
      <c r="A3795" s="53">
        <v>44156</v>
      </c>
      <c r="B3795" s="54">
        <v>44156</v>
      </c>
      <c r="C3795" s="54" t="s">
        <v>757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 x14ac:dyDescent="0.2">
      <c r="A3796" s="53">
        <v>44156</v>
      </c>
      <c r="B3796" s="54">
        <v>44156</v>
      </c>
      <c r="C3796" s="54" t="s">
        <v>845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 x14ac:dyDescent="0.2">
      <c r="A3797" s="68">
        <v>44157</v>
      </c>
      <c r="B3797" s="69">
        <v>44157</v>
      </c>
      <c r="C3797" s="69" t="s">
        <v>763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 x14ac:dyDescent="0.2">
      <c r="A3798" s="68">
        <v>44157</v>
      </c>
      <c r="B3798" s="69">
        <v>44157</v>
      </c>
      <c r="C3798" s="69" t="s">
        <v>739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 x14ac:dyDescent="0.2">
      <c r="A3799" s="68">
        <v>44157</v>
      </c>
      <c r="B3799" s="69">
        <v>44157</v>
      </c>
      <c r="C3799" s="69" t="s">
        <v>750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 x14ac:dyDescent="0.2">
      <c r="A3800" s="68">
        <v>44157</v>
      </c>
      <c r="B3800" s="69">
        <v>44157</v>
      </c>
      <c r="C3800" s="69" t="s">
        <v>737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 x14ac:dyDescent="0.2">
      <c r="A3801" s="68">
        <v>44157</v>
      </c>
      <c r="B3801" s="69">
        <v>44157</v>
      </c>
      <c r="C3801" s="69" t="s">
        <v>753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 x14ac:dyDescent="0.2">
      <c r="A3802" s="68">
        <v>44157</v>
      </c>
      <c r="B3802" s="69">
        <v>44157</v>
      </c>
      <c r="C3802" s="69" t="s">
        <v>748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 x14ac:dyDescent="0.2">
      <c r="A3803" s="68">
        <v>44157</v>
      </c>
      <c r="B3803" s="69">
        <v>44157</v>
      </c>
      <c r="C3803" s="69" t="s">
        <v>781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 x14ac:dyDescent="0.2">
      <c r="A3804" s="68">
        <v>44157</v>
      </c>
      <c r="B3804" s="69">
        <v>44157</v>
      </c>
      <c r="C3804" s="69" t="s">
        <v>746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 x14ac:dyDescent="0.2">
      <c r="A3805" s="68">
        <v>44157</v>
      </c>
      <c r="B3805" s="69">
        <v>44157</v>
      </c>
      <c r="C3805" s="69" t="s">
        <v>778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 x14ac:dyDescent="0.2">
      <c r="A3806" s="68">
        <v>44157</v>
      </c>
      <c r="B3806" s="69">
        <v>44157</v>
      </c>
      <c r="C3806" s="69" t="s">
        <v>785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 x14ac:dyDescent="0.2">
      <c r="A3807" s="68">
        <v>44157</v>
      </c>
      <c r="B3807" s="69">
        <v>44157</v>
      </c>
      <c r="C3807" s="69" t="s">
        <v>773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 x14ac:dyDescent="0.2">
      <c r="A3808" s="68">
        <v>44157</v>
      </c>
      <c r="B3808" s="69">
        <v>44157</v>
      </c>
      <c r="C3808" s="69" t="s">
        <v>741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 x14ac:dyDescent="0.2">
      <c r="A3809" s="68">
        <v>44157</v>
      </c>
      <c r="B3809" s="69">
        <v>44157</v>
      </c>
      <c r="C3809" s="69" t="s">
        <v>745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 x14ac:dyDescent="0.2">
      <c r="A3810" s="68">
        <v>44157</v>
      </c>
      <c r="B3810" s="69">
        <v>44157</v>
      </c>
      <c r="C3810" s="69" t="s">
        <v>751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 x14ac:dyDescent="0.2">
      <c r="A3811" s="68">
        <v>44157</v>
      </c>
      <c r="B3811" s="69">
        <v>44157</v>
      </c>
      <c r="C3811" s="69" t="s">
        <v>743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 x14ac:dyDescent="0.2">
      <c r="A3812" s="68">
        <v>44157</v>
      </c>
      <c r="B3812" s="69">
        <v>44157</v>
      </c>
      <c r="C3812" s="69" t="s">
        <v>742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 x14ac:dyDescent="0.2">
      <c r="A3813" s="68">
        <v>44157</v>
      </c>
      <c r="B3813" s="69">
        <v>44157</v>
      </c>
      <c r="C3813" s="69" t="s">
        <v>754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 x14ac:dyDescent="0.2">
      <c r="A3814" s="68">
        <v>44157</v>
      </c>
      <c r="B3814" s="69">
        <v>44157</v>
      </c>
      <c r="C3814" s="69" t="s">
        <v>756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 x14ac:dyDescent="0.2">
      <c r="A3815" s="68">
        <v>44157</v>
      </c>
      <c r="B3815" s="69">
        <v>44157</v>
      </c>
      <c r="C3815" s="69" t="s">
        <v>729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 x14ac:dyDescent="0.2">
      <c r="A3816" s="68">
        <v>44157</v>
      </c>
      <c r="B3816" s="69">
        <v>44157</v>
      </c>
      <c r="C3816" s="69" t="s">
        <v>767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 x14ac:dyDescent="0.2">
      <c r="A3817" s="68">
        <v>44157</v>
      </c>
      <c r="B3817" s="69">
        <v>44157</v>
      </c>
      <c r="C3817" s="69" t="s">
        <v>744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 x14ac:dyDescent="0.2">
      <c r="A3818" s="68">
        <v>44157</v>
      </c>
      <c r="B3818" s="69">
        <v>44157</v>
      </c>
      <c r="C3818" s="69" t="s">
        <v>783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 x14ac:dyDescent="0.2">
      <c r="A3819" s="68">
        <v>44157</v>
      </c>
      <c r="B3819" s="69">
        <v>44157</v>
      </c>
      <c r="C3819" s="69" t="s">
        <v>772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 x14ac:dyDescent="0.2">
      <c r="A3820" s="68">
        <v>44157</v>
      </c>
      <c r="B3820" s="69">
        <v>44157</v>
      </c>
      <c r="C3820" s="69" t="s">
        <v>812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 x14ac:dyDescent="0.2">
      <c r="A3821" s="68">
        <v>44157</v>
      </c>
      <c r="B3821" s="69">
        <v>44157</v>
      </c>
      <c r="C3821" s="69" t="s">
        <v>757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 x14ac:dyDescent="0.2">
      <c r="A3822" s="68">
        <v>44157</v>
      </c>
      <c r="B3822" s="69">
        <v>44157</v>
      </c>
      <c r="C3822" s="69" t="s">
        <v>738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 x14ac:dyDescent="0.2">
      <c r="A3823" s="68">
        <v>44157</v>
      </c>
      <c r="B3823" s="69">
        <v>44157</v>
      </c>
      <c r="C3823" s="69" t="s">
        <v>747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 x14ac:dyDescent="0.2">
      <c r="A3824" s="68">
        <v>44157</v>
      </c>
      <c r="B3824" s="69">
        <v>44157</v>
      </c>
      <c r="C3824" s="69" t="s">
        <v>749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 x14ac:dyDescent="0.2">
      <c r="A3825" s="68">
        <v>44157</v>
      </c>
      <c r="B3825" s="69">
        <v>44157</v>
      </c>
      <c r="C3825" s="69" t="s">
        <v>789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 x14ac:dyDescent="0.2">
      <c r="A3826" s="68">
        <v>44157</v>
      </c>
      <c r="B3826" s="69">
        <v>44157</v>
      </c>
      <c r="C3826" s="69" t="s">
        <v>792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 x14ac:dyDescent="0.2">
      <c r="A3827" s="68">
        <v>44157</v>
      </c>
      <c r="B3827" s="69">
        <v>44157</v>
      </c>
      <c r="C3827" s="69" t="s">
        <v>776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 x14ac:dyDescent="0.2">
      <c r="A3828" s="68">
        <v>44157</v>
      </c>
      <c r="B3828" s="69">
        <v>44157</v>
      </c>
      <c r="C3828" s="69" t="s">
        <v>786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 x14ac:dyDescent="0.2">
      <c r="A3829" s="68">
        <v>44157</v>
      </c>
      <c r="B3829" s="69">
        <v>44157</v>
      </c>
      <c r="C3829" s="69" t="s">
        <v>768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 x14ac:dyDescent="0.2">
      <c r="A3830" s="68">
        <v>44157</v>
      </c>
      <c r="B3830" s="69">
        <v>44157</v>
      </c>
      <c r="C3830" s="69" t="s">
        <v>758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 x14ac:dyDescent="0.2">
      <c r="A3831" s="68">
        <v>44157</v>
      </c>
      <c r="B3831" s="69">
        <v>44157</v>
      </c>
      <c r="C3831" s="69" t="s">
        <v>775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 x14ac:dyDescent="0.2">
      <c r="A3832" s="68">
        <v>44157</v>
      </c>
      <c r="B3832" s="69">
        <v>44157</v>
      </c>
      <c r="C3832" s="69" t="s">
        <v>788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 x14ac:dyDescent="0.2">
      <c r="A3833" s="68">
        <v>44157</v>
      </c>
      <c r="B3833" s="69">
        <v>44157</v>
      </c>
      <c r="C3833" s="69" t="s">
        <v>871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 x14ac:dyDescent="0.2">
      <c r="A3834" s="68">
        <v>44157</v>
      </c>
      <c r="B3834" s="69">
        <v>44157</v>
      </c>
      <c r="C3834" s="69" t="s">
        <v>808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 x14ac:dyDescent="0.2">
      <c r="A3835" s="77">
        <v>44158</v>
      </c>
      <c r="B3835" s="78">
        <v>44158</v>
      </c>
      <c r="C3835" s="78" t="s">
        <v>787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 x14ac:dyDescent="0.2">
      <c r="A3836" s="77">
        <v>44158</v>
      </c>
      <c r="B3836" s="78">
        <v>44158</v>
      </c>
      <c r="C3836" s="78" t="s">
        <v>750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 x14ac:dyDescent="0.2">
      <c r="A3837" s="77">
        <v>44158</v>
      </c>
      <c r="B3837" s="78">
        <v>44158</v>
      </c>
      <c r="C3837" s="78" t="s">
        <v>756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 x14ac:dyDescent="0.2">
      <c r="A3838" s="77">
        <v>44158</v>
      </c>
      <c r="B3838" s="78">
        <v>44158</v>
      </c>
      <c r="C3838" s="78" t="s">
        <v>748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 x14ac:dyDescent="0.2">
      <c r="A3839" s="77">
        <v>44158</v>
      </c>
      <c r="B3839" s="78">
        <v>44158</v>
      </c>
      <c r="C3839" s="78" t="s">
        <v>741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 x14ac:dyDescent="0.2">
      <c r="A3840" s="77">
        <v>44158</v>
      </c>
      <c r="B3840" s="78">
        <v>44158</v>
      </c>
      <c r="C3840" s="78" t="s">
        <v>759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 x14ac:dyDescent="0.2">
      <c r="A3841" s="77">
        <v>44158</v>
      </c>
      <c r="B3841" s="78">
        <v>44158</v>
      </c>
      <c r="C3841" s="78" t="s">
        <v>745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 x14ac:dyDescent="0.2">
      <c r="A3842" s="77">
        <v>44158</v>
      </c>
      <c r="B3842" s="78">
        <v>44158</v>
      </c>
      <c r="C3842" s="78" t="s">
        <v>747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 x14ac:dyDescent="0.2">
      <c r="A3843" s="77">
        <v>44158</v>
      </c>
      <c r="B3843" s="78">
        <v>44158</v>
      </c>
      <c r="C3843" s="78" t="s">
        <v>737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 x14ac:dyDescent="0.2">
      <c r="A3844" s="77">
        <v>44158</v>
      </c>
      <c r="B3844" s="78">
        <v>44158</v>
      </c>
      <c r="C3844" s="78" t="s">
        <v>754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 x14ac:dyDescent="0.2">
      <c r="A3845" s="77">
        <v>44158</v>
      </c>
      <c r="B3845" s="78">
        <v>44158</v>
      </c>
      <c r="C3845" s="78" t="s">
        <v>743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 x14ac:dyDescent="0.2">
      <c r="A3846" s="77">
        <v>44158</v>
      </c>
      <c r="B3846" s="78">
        <v>44158</v>
      </c>
      <c r="C3846" s="78" t="s">
        <v>742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 x14ac:dyDescent="0.2">
      <c r="A3847" s="77">
        <v>44158</v>
      </c>
      <c r="B3847" s="78">
        <v>44158</v>
      </c>
      <c r="C3847" s="78" t="s">
        <v>739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 x14ac:dyDescent="0.2">
      <c r="A3848" s="77">
        <v>44158</v>
      </c>
      <c r="B3848" s="78">
        <v>44158</v>
      </c>
      <c r="C3848" s="78" t="s">
        <v>746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 x14ac:dyDescent="0.2">
      <c r="A3849" s="77">
        <v>44158</v>
      </c>
      <c r="B3849" s="78">
        <v>44158</v>
      </c>
      <c r="C3849" s="78" t="s">
        <v>738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 x14ac:dyDescent="0.2">
      <c r="A3850" s="77">
        <v>44158</v>
      </c>
      <c r="B3850" s="78">
        <v>44158</v>
      </c>
      <c r="C3850" s="78" t="s">
        <v>788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 x14ac:dyDescent="0.2">
      <c r="A3851" s="77">
        <v>44158</v>
      </c>
      <c r="B3851" s="78">
        <v>44158</v>
      </c>
      <c r="C3851" s="78" t="s">
        <v>782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 x14ac:dyDescent="0.2">
      <c r="A3852" s="77">
        <v>44158</v>
      </c>
      <c r="B3852" s="78">
        <v>44158</v>
      </c>
      <c r="C3852" s="78" t="s">
        <v>753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 x14ac:dyDescent="0.2">
      <c r="A3853" s="77">
        <v>44158</v>
      </c>
      <c r="B3853" s="78">
        <v>44158</v>
      </c>
      <c r="C3853" s="78" t="s">
        <v>800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 x14ac:dyDescent="0.2">
      <c r="A3854" s="77">
        <v>44158</v>
      </c>
      <c r="B3854" s="78">
        <v>44158</v>
      </c>
      <c r="C3854" s="78" t="s">
        <v>942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 x14ac:dyDescent="0.2">
      <c r="A3855" s="77">
        <v>44158</v>
      </c>
      <c r="B3855" s="78">
        <v>44158</v>
      </c>
      <c r="C3855" s="78" t="s">
        <v>767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 x14ac:dyDescent="0.2">
      <c r="A3856" s="77">
        <v>44158</v>
      </c>
      <c r="B3856" s="78">
        <v>44158</v>
      </c>
      <c r="C3856" s="78" t="s">
        <v>749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 x14ac:dyDescent="0.2">
      <c r="A3857" s="77">
        <v>44158</v>
      </c>
      <c r="B3857" s="78">
        <v>44158</v>
      </c>
      <c r="C3857" s="78" t="s">
        <v>751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 x14ac:dyDescent="0.2">
      <c r="A3858" s="77">
        <v>44158</v>
      </c>
      <c r="B3858" s="78">
        <v>44158</v>
      </c>
      <c r="C3858" s="78" t="s">
        <v>781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 x14ac:dyDescent="0.2">
      <c r="A3859" s="77">
        <v>44158</v>
      </c>
      <c r="B3859" s="78">
        <v>44158</v>
      </c>
      <c r="C3859" s="78" t="s">
        <v>752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 x14ac:dyDescent="0.2">
      <c r="A3860" s="77">
        <v>44158</v>
      </c>
      <c r="B3860" s="78">
        <v>44158</v>
      </c>
      <c r="C3860" s="78" t="s">
        <v>840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 x14ac:dyDescent="0.2">
      <c r="A3861" s="77">
        <v>44158</v>
      </c>
      <c r="B3861" s="78">
        <v>44158</v>
      </c>
      <c r="C3861" s="78" t="s">
        <v>744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 x14ac:dyDescent="0.2">
      <c r="A3862" s="77">
        <v>44158</v>
      </c>
      <c r="B3862" s="78">
        <v>44158</v>
      </c>
      <c r="C3862" s="78" t="s">
        <v>763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 x14ac:dyDescent="0.2">
      <c r="A3863" s="99">
        <v>44159</v>
      </c>
      <c r="B3863" s="100">
        <v>44159</v>
      </c>
      <c r="C3863" s="100" t="s">
        <v>739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 x14ac:dyDescent="0.2">
      <c r="A3864" s="99">
        <v>44159</v>
      </c>
      <c r="B3864" s="100">
        <v>44159</v>
      </c>
      <c r="C3864" s="100" t="s">
        <v>785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 x14ac:dyDescent="0.2">
      <c r="A3865" s="99">
        <v>44159</v>
      </c>
      <c r="B3865" s="100">
        <v>44159</v>
      </c>
      <c r="C3865" s="100" t="s">
        <v>737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 x14ac:dyDescent="0.2">
      <c r="A3866" s="99">
        <v>44159</v>
      </c>
      <c r="B3866" s="100">
        <v>44159</v>
      </c>
      <c r="C3866" s="100" t="s">
        <v>754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 x14ac:dyDescent="0.2">
      <c r="A3867" s="99">
        <v>44159</v>
      </c>
      <c r="B3867" s="100">
        <v>44159</v>
      </c>
      <c r="C3867" s="100" t="s">
        <v>753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 x14ac:dyDescent="0.2">
      <c r="A3868" s="99">
        <v>44159</v>
      </c>
      <c r="B3868" s="100">
        <v>44159</v>
      </c>
      <c r="C3868" s="100" t="s">
        <v>768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 x14ac:dyDescent="0.2">
      <c r="A3869" s="99">
        <v>44159</v>
      </c>
      <c r="B3869" s="100">
        <v>44159</v>
      </c>
      <c r="C3869" s="100" t="s">
        <v>778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 x14ac:dyDescent="0.2">
      <c r="A3870" s="99">
        <v>44159</v>
      </c>
      <c r="B3870" s="100">
        <v>44159</v>
      </c>
      <c r="C3870" s="100" t="s">
        <v>750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 x14ac:dyDescent="0.2">
      <c r="A3871" s="99">
        <v>44159</v>
      </c>
      <c r="B3871" s="100">
        <v>44159</v>
      </c>
      <c r="C3871" s="100" t="s">
        <v>747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 x14ac:dyDescent="0.2">
      <c r="A3872" s="99">
        <v>44159</v>
      </c>
      <c r="B3872" s="100">
        <v>44159</v>
      </c>
      <c r="C3872" s="100" t="s">
        <v>746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 x14ac:dyDescent="0.2">
      <c r="A3873" s="99">
        <v>44159</v>
      </c>
      <c r="B3873" s="100">
        <v>44159</v>
      </c>
      <c r="C3873" s="100" t="s">
        <v>788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 x14ac:dyDescent="0.2">
      <c r="A3874" s="99">
        <v>44159</v>
      </c>
      <c r="B3874" s="100">
        <v>44159</v>
      </c>
      <c r="C3874" s="100" t="s">
        <v>758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 x14ac:dyDescent="0.2">
      <c r="A3875" s="99">
        <v>44159</v>
      </c>
      <c r="B3875" s="100">
        <v>44159</v>
      </c>
      <c r="C3875" s="100" t="s">
        <v>742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 x14ac:dyDescent="0.2">
      <c r="A3876" s="99">
        <v>44159</v>
      </c>
      <c r="B3876" s="100">
        <v>44159</v>
      </c>
      <c r="C3876" s="100" t="s">
        <v>783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 x14ac:dyDescent="0.2">
      <c r="A3877" s="99">
        <v>44159</v>
      </c>
      <c r="B3877" s="100">
        <v>44159</v>
      </c>
      <c r="C3877" s="100" t="s">
        <v>743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 x14ac:dyDescent="0.2">
      <c r="A3878" s="99">
        <v>44159</v>
      </c>
      <c r="B3878" s="100">
        <v>44159</v>
      </c>
      <c r="C3878" s="100" t="s">
        <v>748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 x14ac:dyDescent="0.2">
      <c r="A3879" s="99">
        <v>44159</v>
      </c>
      <c r="B3879" s="100">
        <v>44159</v>
      </c>
      <c r="C3879" s="100" t="s">
        <v>749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 x14ac:dyDescent="0.2">
      <c r="A3880" s="99">
        <v>44159</v>
      </c>
      <c r="B3880" s="100">
        <v>44159</v>
      </c>
      <c r="C3880" s="100" t="s">
        <v>738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 x14ac:dyDescent="0.2">
      <c r="A3881" s="99">
        <v>44159</v>
      </c>
      <c r="B3881" s="100">
        <v>44159</v>
      </c>
      <c r="C3881" s="100" t="s">
        <v>756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 x14ac:dyDescent="0.2">
      <c r="A3882" s="99">
        <v>44159</v>
      </c>
      <c r="B3882" s="100">
        <v>44159</v>
      </c>
      <c r="C3882" s="100" t="s">
        <v>741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 x14ac:dyDescent="0.2">
      <c r="A3883" s="99">
        <v>44159</v>
      </c>
      <c r="B3883" s="100">
        <v>44159</v>
      </c>
      <c r="C3883" s="100" t="s">
        <v>745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 x14ac:dyDescent="0.2">
      <c r="A3884" s="99">
        <v>44159</v>
      </c>
      <c r="B3884" s="100">
        <v>44159</v>
      </c>
      <c r="C3884" s="100" t="s">
        <v>751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 x14ac:dyDescent="0.2">
      <c r="A3885" s="99">
        <v>44159</v>
      </c>
      <c r="B3885" s="100">
        <v>44159</v>
      </c>
      <c r="C3885" s="100" t="s">
        <v>792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 x14ac:dyDescent="0.2">
      <c r="A3886" s="99">
        <v>44159</v>
      </c>
      <c r="B3886" s="100">
        <v>44159</v>
      </c>
      <c r="C3886" s="100" t="s">
        <v>937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 x14ac:dyDescent="0.2">
      <c r="A3887" s="99">
        <v>44159</v>
      </c>
      <c r="B3887" s="100">
        <v>44159</v>
      </c>
      <c r="C3887" s="100" t="s">
        <v>808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 x14ac:dyDescent="0.2">
      <c r="A3888" s="99">
        <v>44159</v>
      </c>
      <c r="B3888" s="100">
        <v>44159</v>
      </c>
      <c r="C3888" s="100" t="s">
        <v>757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 x14ac:dyDescent="0.2">
      <c r="A3889" s="99">
        <v>44159</v>
      </c>
      <c r="B3889" s="100">
        <v>44159</v>
      </c>
      <c r="C3889" s="100" t="s">
        <v>759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 x14ac:dyDescent="0.2">
      <c r="A3890" s="99">
        <v>44159</v>
      </c>
      <c r="B3890" s="100">
        <v>44159</v>
      </c>
      <c r="C3890" s="100" t="s">
        <v>781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 x14ac:dyDescent="0.2">
      <c r="A3891" s="99">
        <v>44159</v>
      </c>
      <c r="B3891" s="100">
        <v>44159</v>
      </c>
      <c r="C3891" s="100" t="s">
        <v>744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 x14ac:dyDescent="0.2">
      <c r="A3892" s="99">
        <v>44159</v>
      </c>
      <c r="B3892" s="100">
        <v>44159</v>
      </c>
      <c r="C3892" s="100" t="s">
        <v>800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 x14ac:dyDescent="0.2">
      <c r="A3893" s="99">
        <v>44159</v>
      </c>
      <c r="B3893" s="100">
        <v>44159</v>
      </c>
      <c r="C3893" s="100" t="s">
        <v>782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 x14ac:dyDescent="0.2">
      <c r="A3894" s="99">
        <v>44159</v>
      </c>
      <c r="B3894" s="100">
        <v>44159</v>
      </c>
      <c r="C3894" s="100" t="s">
        <v>755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 x14ac:dyDescent="0.2">
      <c r="A3895" s="99">
        <v>44159</v>
      </c>
      <c r="B3895" s="100">
        <v>44159</v>
      </c>
      <c r="C3895" s="100" t="s">
        <v>772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 x14ac:dyDescent="0.2">
      <c r="A3896" s="99">
        <v>44159</v>
      </c>
      <c r="B3896" s="100">
        <v>44159</v>
      </c>
      <c r="C3896" s="100" t="s">
        <v>767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 x14ac:dyDescent="0.2">
      <c r="A3897" s="99">
        <v>44159</v>
      </c>
      <c r="B3897" s="100">
        <v>44159</v>
      </c>
      <c r="C3897" s="100" t="s">
        <v>943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 x14ac:dyDescent="0.2">
      <c r="A3898" s="99">
        <v>44159</v>
      </c>
      <c r="B3898" s="100">
        <v>44159</v>
      </c>
      <c r="C3898" s="100" t="s">
        <v>763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 x14ac:dyDescent="0.2">
      <c r="A3899" s="32">
        <v>44160</v>
      </c>
      <c r="B3899" s="33">
        <v>44160</v>
      </c>
      <c r="C3899" s="33" t="s">
        <v>750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 x14ac:dyDescent="0.2">
      <c r="A3900" s="32">
        <v>44160</v>
      </c>
      <c r="B3900" s="33">
        <v>44160</v>
      </c>
      <c r="C3900" s="33" t="s">
        <v>753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 x14ac:dyDescent="0.2">
      <c r="A3901" s="32">
        <v>44160</v>
      </c>
      <c r="B3901" s="33">
        <v>44160</v>
      </c>
      <c r="C3901" s="33" t="s">
        <v>739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 x14ac:dyDescent="0.2">
      <c r="A3902" s="32">
        <v>44160</v>
      </c>
      <c r="B3902" s="33">
        <v>44160</v>
      </c>
      <c r="C3902" s="33" t="s">
        <v>783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 x14ac:dyDescent="0.2">
      <c r="A3903" s="32">
        <v>44160</v>
      </c>
      <c r="B3903" s="33">
        <v>44160</v>
      </c>
      <c r="C3903" s="33" t="s">
        <v>737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 x14ac:dyDescent="0.2">
      <c r="A3904" s="32">
        <v>44160</v>
      </c>
      <c r="B3904" s="33">
        <v>44160</v>
      </c>
      <c r="C3904" s="33" t="s">
        <v>788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 x14ac:dyDescent="0.2">
      <c r="A3905" s="32">
        <v>44160</v>
      </c>
      <c r="B3905" s="33">
        <v>44160</v>
      </c>
      <c r="C3905" s="33" t="s">
        <v>741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 x14ac:dyDescent="0.2">
      <c r="A3906" s="32">
        <v>44160</v>
      </c>
      <c r="B3906" s="33">
        <v>44160</v>
      </c>
      <c r="C3906" s="33" t="s">
        <v>746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 x14ac:dyDescent="0.2">
      <c r="A3907" s="32">
        <v>44160</v>
      </c>
      <c r="B3907" s="33">
        <v>44160</v>
      </c>
      <c r="C3907" s="33" t="s">
        <v>942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 x14ac:dyDescent="0.2">
      <c r="A3908" s="32">
        <v>44160</v>
      </c>
      <c r="B3908" s="33">
        <v>44160</v>
      </c>
      <c r="C3908" s="33" t="s">
        <v>773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 x14ac:dyDescent="0.2">
      <c r="A3909" s="32">
        <v>44160</v>
      </c>
      <c r="B3909" s="33">
        <v>44160</v>
      </c>
      <c r="C3909" s="33" t="s">
        <v>749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 x14ac:dyDescent="0.2">
      <c r="A3910" s="32">
        <v>44160</v>
      </c>
      <c r="B3910" s="33">
        <v>44160</v>
      </c>
      <c r="C3910" s="33" t="s">
        <v>747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 x14ac:dyDescent="0.2">
      <c r="A3911" s="32">
        <v>44160</v>
      </c>
      <c r="B3911" s="33">
        <v>44160</v>
      </c>
      <c r="C3911" s="33" t="s">
        <v>743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 x14ac:dyDescent="0.2">
      <c r="A3912" s="32">
        <v>44160</v>
      </c>
      <c r="B3912" s="33">
        <v>44160</v>
      </c>
      <c r="C3912" s="33" t="s">
        <v>763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 x14ac:dyDescent="0.2">
      <c r="A3913" s="32">
        <v>44160</v>
      </c>
      <c r="B3913" s="33">
        <v>44160</v>
      </c>
      <c r="C3913" s="33" t="s">
        <v>756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 x14ac:dyDescent="0.2">
      <c r="A3914" s="32">
        <v>44160</v>
      </c>
      <c r="B3914" s="33">
        <v>44160</v>
      </c>
      <c r="C3914" s="33" t="s">
        <v>751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 x14ac:dyDescent="0.2">
      <c r="A3915" s="32">
        <v>44160</v>
      </c>
      <c r="B3915" s="33">
        <v>44160</v>
      </c>
      <c r="C3915" s="33" t="s">
        <v>738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 x14ac:dyDescent="0.2">
      <c r="A3916" s="32">
        <v>44160</v>
      </c>
      <c r="B3916" s="33">
        <v>44160</v>
      </c>
      <c r="C3916" s="33" t="s">
        <v>744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 x14ac:dyDescent="0.2">
      <c r="A3917" s="32">
        <v>44160</v>
      </c>
      <c r="B3917" s="33">
        <v>44160</v>
      </c>
      <c r="C3917" s="33" t="s">
        <v>742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 x14ac:dyDescent="0.2">
      <c r="A3918" s="32">
        <v>44160</v>
      </c>
      <c r="B3918" s="33">
        <v>44160</v>
      </c>
      <c r="C3918" s="33" t="s">
        <v>745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 x14ac:dyDescent="0.2">
      <c r="A3919" s="32">
        <v>44160</v>
      </c>
      <c r="B3919" s="33">
        <v>44160</v>
      </c>
      <c r="C3919" s="33" t="s">
        <v>781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 x14ac:dyDescent="0.2">
      <c r="A3920" s="32">
        <v>44160</v>
      </c>
      <c r="B3920" s="33">
        <v>44160</v>
      </c>
      <c r="C3920" s="33" t="s">
        <v>770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 x14ac:dyDescent="0.2">
      <c r="A3921" s="32">
        <v>44160</v>
      </c>
      <c r="B3921" s="33">
        <v>44160</v>
      </c>
      <c r="C3921" s="33" t="s">
        <v>782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 x14ac:dyDescent="0.2">
      <c r="A3922" s="32">
        <v>44160</v>
      </c>
      <c r="B3922" s="33">
        <v>44160</v>
      </c>
      <c r="C3922" s="33" t="s">
        <v>758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 x14ac:dyDescent="0.2">
      <c r="A3923" s="32">
        <v>44160</v>
      </c>
      <c r="B3923" s="33">
        <v>44160</v>
      </c>
      <c r="C3923" s="33" t="s">
        <v>772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 x14ac:dyDescent="0.2">
      <c r="A3924" s="32">
        <v>44160</v>
      </c>
      <c r="B3924" s="33">
        <v>44160</v>
      </c>
      <c r="C3924" s="33" t="s">
        <v>774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 x14ac:dyDescent="0.2">
      <c r="A3925" s="32">
        <v>44160</v>
      </c>
      <c r="B3925" s="33">
        <v>44160</v>
      </c>
      <c r="C3925" s="33" t="s">
        <v>754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 x14ac:dyDescent="0.2">
      <c r="A3926" s="32">
        <v>44160</v>
      </c>
      <c r="B3926" s="33">
        <v>44160</v>
      </c>
      <c r="C3926" s="33" t="s">
        <v>748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 x14ac:dyDescent="0.2">
      <c r="A3927" s="32">
        <v>44160</v>
      </c>
      <c r="B3927" s="33">
        <v>44160</v>
      </c>
      <c r="C3927" s="33" t="s">
        <v>767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 x14ac:dyDescent="0.2">
      <c r="A3928" s="32">
        <v>44160</v>
      </c>
      <c r="B3928" s="33">
        <v>44160</v>
      </c>
      <c r="C3928" s="33" t="s">
        <v>785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 x14ac:dyDescent="0.2">
      <c r="A3929" s="32">
        <v>44160</v>
      </c>
      <c r="B3929" s="33">
        <v>44160</v>
      </c>
      <c r="C3929" s="33" t="s">
        <v>768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 x14ac:dyDescent="0.2">
      <c r="A3930" s="32">
        <v>44160</v>
      </c>
      <c r="B3930" s="33">
        <v>44160</v>
      </c>
      <c r="C3930" s="33" t="s">
        <v>938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 x14ac:dyDescent="0.2">
      <c r="A3931" s="32">
        <v>44160</v>
      </c>
      <c r="B3931" s="33">
        <v>44160</v>
      </c>
      <c r="C3931" s="33" t="s">
        <v>899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 x14ac:dyDescent="0.2">
      <c r="A3932" s="32">
        <v>44160</v>
      </c>
      <c r="B3932" s="33">
        <v>44160</v>
      </c>
      <c r="C3932" s="33" t="s">
        <v>793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 x14ac:dyDescent="0.2">
      <c r="A3933" s="32">
        <v>44160</v>
      </c>
      <c r="B3933" s="33">
        <v>44160</v>
      </c>
      <c r="C3933" s="33" t="s">
        <v>755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 x14ac:dyDescent="0.2">
      <c r="A3934" s="32">
        <v>44160</v>
      </c>
      <c r="B3934" s="33">
        <v>44160</v>
      </c>
      <c r="C3934" s="33" t="s">
        <v>944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 x14ac:dyDescent="0.2">
      <c r="A3935" s="32">
        <v>44160</v>
      </c>
      <c r="B3935" s="33">
        <v>44160</v>
      </c>
      <c r="C3935" s="33" t="s">
        <v>789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 x14ac:dyDescent="0.2">
      <c r="A3936" s="32">
        <v>44160</v>
      </c>
      <c r="B3936" s="33">
        <v>44160</v>
      </c>
      <c r="C3936" s="33" t="s">
        <v>759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 x14ac:dyDescent="0.2">
      <c r="A3937" s="32">
        <v>44160</v>
      </c>
      <c r="B3937" s="33">
        <v>44160</v>
      </c>
      <c r="C3937" s="33" t="s">
        <v>752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 x14ac:dyDescent="0.2">
      <c r="A3938" s="32">
        <v>44160</v>
      </c>
      <c r="B3938" s="33">
        <v>44160</v>
      </c>
      <c r="C3938" s="33" t="s">
        <v>945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 x14ac:dyDescent="0.2">
      <c r="A3939" s="32">
        <v>44160</v>
      </c>
      <c r="B3939" s="33">
        <v>44160</v>
      </c>
      <c r="C3939" s="33" t="s">
        <v>760</v>
      </c>
      <c r="D3939" s="33">
        <v>30113</v>
      </c>
      <c r="E3939" s="33">
        <v>11</v>
      </c>
      <c r="F3939">
        <v>1</v>
      </c>
    </row>
    <row r="3940" spans="1:6" x14ac:dyDescent="0.2">
      <c r="A3940" s="32">
        <v>44160</v>
      </c>
      <c r="B3940" s="33">
        <v>44160</v>
      </c>
      <c r="C3940" s="33" t="s">
        <v>812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 x14ac:dyDescent="0.2">
      <c r="A3941" s="32">
        <v>44160</v>
      </c>
      <c r="B3941" s="33">
        <v>44160</v>
      </c>
      <c r="C3941" s="33" t="s">
        <v>757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 x14ac:dyDescent="0.2">
      <c r="A3942" s="32">
        <v>44160</v>
      </c>
      <c r="B3942" s="33">
        <v>44160</v>
      </c>
      <c r="C3942" s="33" t="s">
        <v>946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 x14ac:dyDescent="0.2">
      <c r="A3943" s="62">
        <v>44161</v>
      </c>
      <c r="B3943" s="63">
        <v>44161</v>
      </c>
      <c r="C3943" s="63" t="s">
        <v>739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 x14ac:dyDescent="0.2">
      <c r="A3944" s="62">
        <v>44161</v>
      </c>
      <c r="B3944" s="63">
        <v>44161</v>
      </c>
      <c r="C3944" s="63" t="s">
        <v>742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 x14ac:dyDescent="0.2">
      <c r="A3945" s="62">
        <v>44161</v>
      </c>
      <c r="B3945" s="63">
        <v>44161</v>
      </c>
      <c r="C3945" s="63" t="s">
        <v>756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 x14ac:dyDescent="0.2">
      <c r="A3946" s="62">
        <v>44161</v>
      </c>
      <c r="B3946" s="63">
        <v>44161</v>
      </c>
      <c r="C3946" s="63" t="s">
        <v>737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 x14ac:dyDescent="0.2">
      <c r="A3947" s="62">
        <v>44161</v>
      </c>
      <c r="B3947" s="63">
        <v>44161</v>
      </c>
      <c r="C3947" s="63" t="s">
        <v>747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 x14ac:dyDescent="0.2">
      <c r="A3948" s="62">
        <v>44161</v>
      </c>
      <c r="B3948" s="63">
        <v>44161</v>
      </c>
      <c r="C3948" s="63" t="s">
        <v>758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 x14ac:dyDescent="0.2">
      <c r="A3949" s="62">
        <v>44161</v>
      </c>
      <c r="B3949" s="63">
        <v>44161</v>
      </c>
      <c r="C3949" s="63" t="s">
        <v>745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 x14ac:dyDescent="0.2">
      <c r="A3950" s="62">
        <v>44161</v>
      </c>
      <c r="B3950" s="63">
        <v>44161</v>
      </c>
      <c r="C3950" s="63" t="s">
        <v>748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 x14ac:dyDescent="0.2">
      <c r="A3951" s="62">
        <v>44161</v>
      </c>
      <c r="B3951" s="63">
        <v>44161</v>
      </c>
      <c r="C3951" s="63" t="s">
        <v>750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 x14ac:dyDescent="0.2">
      <c r="A3952" s="62">
        <v>44161</v>
      </c>
      <c r="B3952" s="63">
        <v>44161</v>
      </c>
      <c r="C3952" s="63" t="s">
        <v>772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 x14ac:dyDescent="0.2">
      <c r="A3953" s="62">
        <v>44161</v>
      </c>
      <c r="B3953" s="63">
        <v>44161</v>
      </c>
      <c r="C3953" s="63" t="s">
        <v>741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 x14ac:dyDescent="0.2">
      <c r="A3954" s="62">
        <v>44161</v>
      </c>
      <c r="B3954" s="63">
        <v>44161</v>
      </c>
      <c r="C3954" s="63" t="s">
        <v>768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 x14ac:dyDescent="0.2">
      <c r="A3955" s="62">
        <v>44161</v>
      </c>
      <c r="B3955" s="63">
        <v>44161</v>
      </c>
      <c r="C3955" s="63" t="s">
        <v>753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 x14ac:dyDescent="0.2">
      <c r="A3956" s="62">
        <v>44161</v>
      </c>
      <c r="B3956" s="63">
        <v>44161</v>
      </c>
      <c r="C3956" s="63" t="s">
        <v>754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 x14ac:dyDescent="0.2">
      <c r="A3957" s="62">
        <v>44161</v>
      </c>
      <c r="B3957" s="63">
        <v>44161</v>
      </c>
      <c r="C3957" s="63" t="s">
        <v>743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 x14ac:dyDescent="0.2">
      <c r="A3958" s="62">
        <v>44161</v>
      </c>
      <c r="B3958" s="63">
        <v>44161</v>
      </c>
      <c r="C3958" s="63" t="s">
        <v>942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 x14ac:dyDescent="0.2">
      <c r="A3959" s="62">
        <v>44161</v>
      </c>
      <c r="B3959" s="63">
        <v>44161</v>
      </c>
      <c r="C3959" s="63" t="s">
        <v>788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 x14ac:dyDescent="0.2">
      <c r="A3960" s="62">
        <v>44161</v>
      </c>
      <c r="B3960" s="63">
        <v>44161</v>
      </c>
      <c r="C3960" s="63" t="s">
        <v>776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 x14ac:dyDescent="0.2">
      <c r="A3961" s="62">
        <v>44161</v>
      </c>
      <c r="B3961" s="63">
        <v>44161</v>
      </c>
      <c r="C3961" s="63" t="s">
        <v>738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 x14ac:dyDescent="0.2">
      <c r="A3962" s="62">
        <v>44161</v>
      </c>
      <c r="B3962" s="63">
        <v>44161</v>
      </c>
      <c r="C3962" s="63" t="s">
        <v>763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 x14ac:dyDescent="0.2">
      <c r="A3963" s="62">
        <v>44161</v>
      </c>
      <c r="B3963" s="63">
        <v>44161</v>
      </c>
      <c r="C3963" s="63" t="s">
        <v>785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 x14ac:dyDescent="0.2">
      <c r="A3964" s="62">
        <v>44161</v>
      </c>
      <c r="B3964" s="63">
        <v>44161</v>
      </c>
      <c r="C3964" s="63" t="s">
        <v>786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 x14ac:dyDescent="0.2">
      <c r="A3965" s="62">
        <v>44161</v>
      </c>
      <c r="B3965" s="63">
        <v>44161</v>
      </c>
      <c r="C3965" s="63" t="s">
        <v>781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 x14ac:dyDescent="0.2">
      <c r="A3966" s="62">
        <v>44161</v>
      </c>
      <c r="B3966" s="63">
        <v>44161</v>
      </c>
      <c r="C3966" s="63" t="s">
        <v>746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 x14ac:dyDescent="0.2">
      <c r="A3967" s="62">
        <v>44161</v>
      </c>
      <c r="B3967" s="63">
        <v>44161</v>
      </c>
      <c r="C3967" s="63" t="s">
        <v>749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 x14ac:dyDescent="0.2">
      <c r="A3968" s="62">
        <v>44161</v>
      </c>
      <c r="B3968" s="63">
        <v>44161</v>
      </c>
      <c r="C3968" s="63" t="s">
        <v>783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 x14ac:dyDescent="0.2">
      <c r="A3969" s="62">
        <v>44161</v>
      </c>
      <c r="B3969" s="63">
        <v>44161</v>
      </c>
      <c r="C3969" s="63" t="s">
        <v>757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 x14ac:dyDescent="0.2">
      <c r="A3970" s="62">
        <v>44161</v>
      </c>
      <c r="B3970" s="63">
        <v>44161</v>
      </c>
      <c r="C3970" s="63" t="s">
        <v>766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 x14ac:dyDescent="0.2">
      <c r="A3971" s="62">
        <v>44161</v>
      </c>
      <c r="B3971" s="63">
        <v>44161</v>
      </c>
      <c r="C3971" s="63" t="s">
        <v>751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 x14ac:dyDescent="0.2">
      <c r="A3972" s="62">
        <v>44161</v>
      </c>
      <c r="B3972" s="63">
        <v>44161</v>
      </c>
      <c r="C3972" s="63" t="s">
        <v>800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 x14ac:dyDescent="0.2">
      <c r="A3973" s="62">
        <v>44161</v>
      </c>
      <c r="B3973" s="63">
        <v>44161</v>
      </c>
      <c r="C3973" s="63" t="s">
        <v>773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 x14ac:dyDescent="0.2">
      <c r="A3974" s="62">
        <v>44161</v>
      </c>
      <c r="B3974" s="63">
        <v>44161</v>
      </c>
      <c r="C3974" s="63" t="s">
        <v>729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 x14ac:dyDescent="0.2">
      <c r="A3975" s="62">
        <v>44161</v>
      </c>
      <c r="B3975" s="63">
        <v>44161</v>
      </c>
      <c r="C3975" s="63" t="s">
        <v>775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 x14ac:dyDescent="0.2">
      <c r="A3976" s="62">
        <v>44161</v>
      </c>
      <c r="B3976" s="63">
        <v>44161</v>
      </c>
      <c r="C3976" s="63" t="s">
        <v>744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 x14ac:dyDescent="0.2">
      <c r="A3977" s="62">
        <v>44161</v>
      </c>
      <c r="B3977" s="63">
        <v>44161</v>
      </c>
      <c r="C3977" s="63" t="s">
        <v>792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 x14ac:dyDescent="0.2">
      <c r="A3978" s="62">
        <v>44161</v>
      </c>
      <c r="B3978" s="63">
        <v>44161</v>
      </c>
      <c r="C3978" s="63" t="s">
        <v>947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 x14ac:dyDescent="0.2">
      <c r="A3979" s="62">
        <v>44161</v>
      </c>
      <c r="B3979" s="63">
        <v>44161</v>
      </c>
      <c r="C3979" s="63" t="s">
        <v>774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 x14ac:dyDescent="0.2">
      <c r="A3980" s="62">
        <v>44161</v>
      </c>
      <c r="B3980" s="63">
        <v>44161</v>
      </c>
      <c r="C3980" s="63" t="s">
        <v>770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 x14ac:dyDescent="0.2">
      <c r="A3981" s="62">
        <v>44161</v>
      </c>
      <c r="B3981" s="63">
        <v>44161</v>
      </c>
      <c r="C3981" s="63" t="s">
        <v>782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 x14ac:dyDescent="0.2">
      <c r="A3982" s="62">
        <v>44161</v>
      </c>
      <c r="B3982" s="63">
        <v>44161</v>
      </c>
      <c r="C3982" s="63" t="s">
        <v>789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 x14ac:dyDescent="0.2">
      <c r="A3983" s="62">
        <v>44161</v>
      </c>
      <c r="B3983" s="63">
        <v>44161</v>
      </c>
      <c r="C3983" s="63" t="s">
        <v>755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 x14ac:dyDescent="0.2">
      <c r="A3984" s="62">
        <v>44161</v>
      </c>
      <c r="B3984" s="63">
        <v>44161</v>
      </c>
      <c r="C3984" s="63" t="s">
        <v>767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 x14ac:dyDescent="0.2">
      <c r="A3985" s="62">
        <v>44161</v>
      </c>
      <c r="B3985" s="63">
        <v>44161</v>
      </c>
      <c r="C3985" s="63" t="s">
        <v>799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 x14ac:dyDescent="0.2">
      <c r="A3986" s="62">
        <v>44161</v>
      </c>
      <c r="B3986" s="63">
        <v>44161</v>
      </c>
      <c r="C3986" s="63" t="s">
        <v>752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 x14ac:dyDescent="0.2">
      <c r="A3987" s="62">
        <v>44161</v>
      </c>
      <c r="B3987" s="63">
        <v>44161</v>
      </c>
      <c r="C3987" s="63" t="s">
        <v>784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 x14ac:dyDescent="0.2">
      <c r="A3988" s="62">
        <v>44161</v>
      </c>
      <c r="B3988" s="63">
        <v>44161</v>
      </c>
      <c r="C3988" s="63" t="s">
        <v>938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 x14ac:dyDescent="0.2">
      <c r="A3989" s="62">
        <v>44161</v>
      </c>
      <c r="B3989" s="63">
        <v>44161</v>
      </c>
      <c r="C3989" s="63" t="s">
        <v>787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 x14ac:dyDescent="0.2">
      <c r="A3990" s="59">
        <v>44162</v>
      </c>
      <c r="B3990" s="60">
        <v>44162</v>
      </c>
      <c r="C3990" s="60" t="s">
        <v>739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 x14ac:dyDescent="0.2">
      <c r="A3991" s="59">
        <v>44162</v>
      </c>
      <c r="B3991" s="60">
        <v>44162</v>
      </c>
      <c r="C3991" s="60" t="s">
        <v>750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 x14ac:dyDescent="0.2">
      <c r="A3992" s="59">
        <v>44162</v>
      </c>
      <c r="B3992" s="60">
        <v>44162</v>
      </c>
      <c r="C3992" s="60" t="s">
        <v>763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 x14ac:dyDescent="0.2">
      <c r="A3993" s="59">
        <v>44162</v>
      </c>
      <c r="B3993" s="60">
        <v>44162</v>
      </c>
      <c r="C3993" s="60" t="s">
        <v>737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 x14ac:dyDescent="0.2">
      <c r="A3994" s="59">
        <v>44162</v>
      </c>
      <c r="B3994" s="60">
        <v>44162</v>
      </c>
      <c r="C3994" s="60" t="s">
        <v>754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 x14ac:dyDescent="0.2">
      <c r="A3995" s="59">
        <v>44162</v>
      </c>
      <c r="B3995" s="60">
        <v>44162</v>
      </c>
      <c r="C3995" s="60" t="s">
        <v>781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 x14ac:dyDescent="0.2">
      <c r="A3996" s="59">
        <v>44162</v>
      </c>
      <c r="B3996" s="60">
        <v>44162</v>
      </c>
      <c r="C3996" s="60" t="s">
        <v>942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 x14ac:dyDescent="0.2">
      <c r="A3997" s="59">
        <v>44162</v>
      </c>
      <c r="B3997" s="60">
        <v>44162</v>
      </c>
      <c r="C3997" s="60" t="s">
        <v>753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 x14ac:dyDescent="0.2">
      <c r="A3998" s="59">
        <v>44162</v>
      </c>
      <c r="B3998" s="60">
        <v>44162</v>
      </c>
      <c r="C3998" s="60" t="s">
        <v>749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 x14ac:dyDescent="0.2">
      <c r="A3999" s="59">
        <v>44162</v>
      </c>
      <c r="B3999" s="60">
        <v>44162</v>
      </c>
      <c r="C3999" s="60" t="s">
        <v>746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 x14ac:dyDescent="0.2">
      <c r="A4000" s="59">
        <v>44162</v>
      </c>
      <c r="B4000" s="60">
        <v>44162</v>
      </c>
      <c r="C4000" s="60" t="s">
        <v>751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 x14ac:dyDescent="0.2">
      <c r="A4001" s="59">
        <v>44162</v>
      </c>
      <c r="B4001" s="60">
        <v>44162</v>
      </c>
      <c r="C4001" s="60" t="s">
        <v>757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 x14ac:dyDescent="0.2">
      <c r="A4002" s="59">
        <v>44162</v>
      </c>
      <c r="B4002" s="60">
        <v>44162</v>
      </c>
      <c r="C4002" s="60" t="s">
        <v>741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 x14ac:dyDescent="0.2">
      <c r="A4003" s="59">
        <v>44162</v>
      </c>
      <c r="B4003" s="60">
        <v>44162</v>
      </c>
      <c r="C4003" s="60" t="s">
        <v>776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 x14ac:dyDescent="0.2">
      <c r="A4004" s="59">
        <v>44162</v>
      </c>
      <c r="B4004" s="60">
        <v>44162</v>
      </c>
      <c r="C4004" s="60" t="s">
        <v>748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 x14ac:dyDescent="0.2">
      <c r="A4005" s="59">
        <v>44162</v>
      </c>
      <c r="B4005" s="60">
        <v>44162</v>
      </c>
      <c r="C4005" s="60" t="s">
        <v>782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 x14ac:dyDescent="0.2">
      <c r="A4006" s="59">
        <v>44162</v>
      </c>
      <c r="B4006" s="60">
        <v>44162</v>
      </c>
      <c r="C4006" s="60" t="s">
        <v>744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 x14ac:dyDescent="0.2">
      <c r="A4007" s="59">
        <v>44162</v>
      </c>
      <c r="B4007" s="60">
        <v>44162</v>
      </c>
      <c r="C4007" s="60" t="s">
        <v>742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 x14ac:dyDescent="0.2">
      <c r="A4008" s="59">
        <v>44162</v>
      </c>
      <c r="B4008" s="60">
        <v>44162</v>
      </c>
      <c r="C4008" s="60" t="s">
        <v>758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 x14ac:dyDescent="0.2">
      <c r="A4009" s="59">
        <v>44162</v>
      </c>
      <c r="B4009" s="60">
        <v>44162</v>
      </c>
      <c r="C4009" s="60" t="s">
        <v>783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 x14ac:dyDescent="0.2">
      <c r="A4010" s="59">
        <v>44162</v>
      </c>
      <c r="B4010" s="60">
        <v>44162</v>
      </c>
      <c r="C4010" s="60" t="s">
        <v>747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 x14ac:dyDescent="0.2">
      <c r="A4011" s="59">
        <v>44162</v>
      </c>
      <c r="B4011" s="60">
        <v>44162</v>
      </c>
      <c r="C4011" s="60" t="s">
        <v>743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 x14ac:dyDescent="0.2">
      <c r="A4012" s="59">
        <v>44162</v>
      </c>
      <c r="B4012" s="60">
        <v>44162</v>
      </c>
      <c r="C4012" s="60" t="s">
        <v>756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 x14ac:dyDescent="0.2">
      <c r="A4013" s="59">
        <v>44162</v>
      </c>
      <c r="B4013" s="60">
        <v>44162</v>
      </c>
      <c r="C4013" s="60" t="s">
        <v>772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 x14ac:dyDescent="0.2">
      <c r="A4014" s="59">
        <v>44162</v>
      </c>
      <c r="B4014" s="60">
        <v>44162</v>
      </c>
      <c r="C4014" s="60" t="s">
        <v>738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 x14ac:dyDescent="0.2">
      <c r="A4015" s="59">
        <v>44162</v>
      </c>
      <c r="B4015" s="60">
        <v>44162</v>
      </c>
      <c r="C4015" s="60" t="s">
        <v>768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 x14ac:dyDescent="0.2">
      <c r="A4016" s="59">
        <v>44162</v>
      </c>
      <c r="B4016" s="60">
        <v>44162</v>
      </c>
      <c r="C4016" s="60" t="s">
        <v>766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 x14ac:dyDescent="0.2">
      <c r="A4017" s="59">
        <v>44162</v>
      </c>
      <c r="B4017" s="60">
        <v>44162</v>
      </c>
      <c r="C4017" s="60" t="s">
        <v>773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 x14ac:dyDescent="0.2">
      <c r="A4018" s="59">
        <v>44162</v>
      </c>
      <c r="B4018" s="60">
        <v>44162</v>
      </c>
      <c r="C4018" s="60" t="s">
        <v>767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 x14ac:dyDescent="0.2">
      <c r="A4019" s="59">
        <v>44162</v>
      </c>
      <c r="B4019" s="60">
        <v>44162</v>
      </c>
      <c r="C4019" s="60" t="s">
        <v>788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 x14ac:dyDescent="0.2">
      <c r="A4020" s="59">
        <v>44162</v>
      </c>
      <c r="B4020" s="60">
        <v>44162</v>
      </c>
      <c r="C4020" s="60" t="s">
        <v>938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 x14ac:dyDescent="0.2">
      <c r="A4021" s="59">
        <v>44162</v>
      </c>
      <c r="B4021" s="60">
        <v>44162</v>
      </c>
      <c r="C4021" s="60" t="s">
        <v>729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 x14ac:dyDescent="0.2">
      <c r="A4022" s="59">
        <v>44162</v>
      </c>
      <c r="B4022" s="60">
        <v>44162</v>
      </c>
      <c r="C4022" s="60" t="s">
        <v>785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 x14ac:dyDescent="0.2">
      <c r="A4023" s="59">
        <v>44162</v>
      </c>
      <c r="B4023" s="60">
        <v>44162</v>
      </c>
      <c r="C4023" s="60" t="s">
        <v>755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 x14ac:dyDescent="0.2">
      <c r="A4024" s="59">
        <v>44162</v>
      </c>
      <c r="B4024" s="60">
        <v>44162</v>
      </c>
      <c r="C4024" s="60" t="s">
        <v>774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 x14ac:dyDescent="0.2">
      <c r="A4025" s="59">
        <v>44162</v>
      </c>
      <c r="B4025" s="60">
        <v>44162</v>
      </c>
      <c r="C4025" s="60" t="s">
        <v>948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 x14ac:dyDescent="0.2">
      <c r="A4026" s="59">
        <v>44162</v>
      </c>
      <c r="B4026" s="60">
        <v>44162</v>
      </c>
      <c r="C4026" s="60" t="s">
        <v>745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 x14ac:dyDescent="0.2">
      <c r="A4027" s="59">
        <v>44162</v>
      </c>
      <c r="B4027" s="60">
        <v>44162</v>
      </c>
      <c r="C4027" s="60" t="s">
        <v>949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 x14ac:dyDescent="0.2">
      <c r="A4028" s="59">
        <v>44162</v>
      </c>
      <c r="B4028" s="60">
        <v>44162</v>
      </c>
      <c r="C4028" s="60" t="s">
        <v>950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 x14ac:dyDescent="0.2">
      <c r="A4029" s="59">
        <v>44162</v>
      </c>
      <c r="B4029" s="60">
        <v>44162</v>
      </c>
      <c r="C4029" s="60" t="s">
        <v>812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 x14ac:dyDescent="0.2">
      <c r="A4030" s="59">
        <v>44162</v>
      </c>
      <c r="B4030" s="60">
        <v>44162</v>
      </c>
      <c r="C4030" s="60" t="s">
        <v>899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 x14ac:dyDescent="0.2">
      <c r="A4031" s="59">
        <v>44162</v>
      </c>
      <c r="B4031" s="60">
        <v>44162</v>
      </c>
      <c r="C4031" s="60" t="s">
        <v>799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 x14ac:dyDescent="0.2">
      <c r="A4032" s="77">
        <v>44163</v>
      </c>
      <c r="B4032" s="78">
        <v>44163</v>
      </c>
      <c r="C4032" s="78" t="s">
        <v>739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 x14ac:dyDescent="0.2">
      <c r="A4033" s="77">
        <v>44163</v>
      </c>
      <c r="B4033" s="78">
        <v>44163</v>
      </c>
      <c r="C4033" s="78" t="s">
        <v>778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 x14ac:dyDescent="0.2">
      <c r="A4034" s="77">
        <v>44163</v>
      </c>
      <c r="B4034" s="78">
        <v>44163</v>
      </c>
      <c r="C4034" s="78" t="s">
        <v>753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 x14ac:dyDescent="0.2">
      <c r="A4035" s="77">
        <v>44163</v>
      </c>
      <c r="B4035" s="78">
        <v>44163</v>
      </c>
      <c r="C4035" s="78" t="s">
        <v>758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 x14ac:dyDescent="0.2">
      <c r="A4036" s="77">
        <v>44163</v>
      </c>
      <c r="B4036" s="78">
        <v>44163</v>
      </c>
      <c r="C4036" s="78" t="s">
        <v>750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 x14ac:dyDescent="0.2">
      <c r="A4037" s="77">
        <v>44163</v>
      </c>
      <c r="B4037" s="78">
        <v>44163</v>
      </c>
      <c r="C4037" s="78" t="s">
        <v>743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 x14ac:dyDescent="0.2">
      <c r="A4038" s="77">
        <v>44163</v>
      </c>
      <c r="B4038" s="78">
        <v>44163</v>
      </c>
      <c r="C4038" s="78" t="s">
        <v>754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 x14ac:dyDescent="0.2">
      <c r="A4039" s="77">
        <v>44163</v>
      </c>
      <c r="B4039" s="78">
        <v>44163</v>
      </c>
      <c r="C4039" s="78" t="s">
        <v>749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 x14ac:dyDescent="0.2">
      <c r="A4040" s="77">
        <v>44163</v>
      </c>
      <c r="B4040" s="78">
        <v>44163</v>
      </c>
      <c r="C4040" s="78" t="s">
        <v>737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 x14ac:dyDescent="0.2">
      <c r="A4041" s="77">
        <v>44163</v>
      </c>
      <c r="B4041" s="78">
        <v>44163</v>
      </c>
      <c r="C4041" s="78" t="s">
        <v>746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 x14ac:dyDescent="0.2">
      <c r="A4042" s="77">
        <v>44163</v>
      </c>
      <c r="B4042" s="78">
        <v>44163</v>
      </c>
      <c r="C4042" s="78" t="s">
        <v>751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 x14ac:dyDescent="0.2">
      <c r="A4043" s="77">
        <v>44163</v>
      </c>
      <c r="B4043" s="78">
        <v>44163</v>
      </c>
      <c r="C4043" s="78" t="s">
        <v>756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 x14ac:dyDescent="0.2">
      <c r="A4044" s="77">
        <v>44163</v>
      </c>
      <c r="B4044" s="78">
        <v>44163</v>
      </c>
      <c r="C4044" s="78" t="s">
        <v>773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 x14ac:dyDescent="0.2">
      <c r="A4045" s="77">
        <v>44163</v>
      </c>
      <c r="B4045" s="78">
        <v>44163</v>
      </c>
      <c r="C4045" s="78" t="s">
        <v>797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 x14ac:dyDescent="0.2">
      <c r="A4046" s="77">
        <v>44163</v>
      </c>
      <c r="B4046" s="78">
        <v>44163</v>
      </c>
      <c r="C4046" s="78" t="s">
        <v>768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 x14ac:dyDescent="0.2">
      <c r="A4047" s="77">
        <v>44163</v>
      </c>
      <c r="B4047" s="78">
        <v>44163</v>
      </c>
      <c r="C4047" s="78" t="s">
        <v>755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 x14ac:dyDescent="0.2">
      <c r="A4048" s="77">
        <v>44163</v>
      </c>
      <c r="B4048" s="78">
        <v>44163</v>
      </c>
      <c r="C4048" s="78" t="s">
        <v>742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 x14ac:dyDescent="0.2">
      <c r="A4049" s="77">
        <v>44163</v>
      </c>
      <c r="B4049" s="78">
        <v>44163</v>
      </c>
      <c r="C4049" s="78" t="s">
        <v>748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 x14ac:dyDescent="0.2">
      <c r="A4050" s="77">
        <v>44163</v>
      </c>
      <c r="B4050" s="78">
        <v>44163</v>
      </c>
      <c r="C4050" s="78" t="s">
        <v>776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 x14ac:dyDescent="0.2">
      <c r="A4051" s="77">
        <v>44163</v>
      </c>
      <c r="B4051" s="78">
        <v>44163</v>
      </c>
      <c r="C4051" s="78" t="s">
        <v>951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 x14ac:dyDescent="0.2">
      <c r="A4052" s="77">
        <v>44163</v>
      </c>
      <c r="B4052" s="78">
        <v>44163</v>
      </c>
      <c r="C4052" s="78" t="s">
        <v>781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 x14ac:dyDescent="0.2">
      <c r="A4053" s="77">
        <v>44163</v>
      </c>
      <c r="B4053" s="78">
        <v>44163</v>
      </c>
      <c r="C4053" s="78" t="s">
        <v>744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 x14ac:dyDescent="0.2">
      <c r="A4054" s="77">
        <v>44163</v>
      </c>
      <c r="B4054" s="78">
        <v>44163</v>
      </c>
      <c r="C4054" s="78" t="s">
        <v>763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 x14ac:dyDescent="0.2">
      <c r="A4055" s="77">
        <v>44163</v>
      </c>
      <c r="B4055" s="78">
        <v>44163</v>
      </c>
      <c r="C4055" s="78" t="s">
        <v>747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 x14ac:dyDescent="0.2">
      <c r="A4056" s="77">
        <v>44163</v>
      </c>
      <c r="B4056" s="78">
        <v>44163</v>
      </c>
      <c r="C4056" s="78" t="s">
        <v>745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 x14ac:dyDescent="0.2">
      <c r="A4057" s="77">
        <v>44163</v>
      </c>
      <c r="B4057" s="78">
        <v>44163</v>
      </c>
      <c r="C4057" s="78" t="s">
        <v>783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 x14ac:dyDescent="0.2">
      <c r="A4058" s="77">
        <v>44163</v>
      </c>
      <c r="B4058" s="78">
        <v>44163</v>
      </c>
      <c r="C4058" s="78" t="s">
        <v>772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 x14ac:dyDescent="0.2">
      <c r="A4059" s="77">
        <v>44163</v>
      </c>
      <c r="B4059" s="78">
        <v>44163</v>
      </c>
      <c r="C4059" s="78" t="s">
        <v>782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 x14ac:dyDescent="0.2">
      <c r="A4060" s="77">
        <v>44163</v>
      </c>
      <c r="B4060" s="78">
        <v>44163</v>
      </c>
      <c r="C4060" s="78" t="s">
        <v>808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 x14ac:dyDescent="0.2">
      <c r="A4061" s="77">
        <v>44163</v>
      </c>
      <c r="B4061" s="78">
        <v>44163</v>
      </c>
      <c r="C4061" s="78" t="s">
        <v>800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 x14ac:dyDescent="0.2">
      <c r="A4062" s="77">
        <v>44163</v>
      </c>
      <c r="B4062" s="78">
        <v>44163</v>
      </c>
      <c r="C4062" s="78" t="s">
        <v>738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 x14ac:dyDescent="0.2">
      <c r="A4063" s="77">
        <v>44163</v>
      </c>
      <c r="B4063" s="78">
        <v>44163</v>
      </c>
      <c r="C4063" s="78" t="s">
        <v>788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 x14ac:dyDescent="0.2">
      <c r="A4064" s="77">
        <v>44163</v>
      </c>
      <c r="B4064" s="78">
        <v>44163</v>
      </c>
      <c r="C4064" s="78" t="s">
        <v>729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 x14ac:dyDescent="0.2">
      <c r="A4065" s="77">
        <v>44163</v>
      </c>
      <c r="B4065" s="78">
        <v>44163</v>
      </c>
      <c r="C4065" s="78" t="s">
        <v>792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 x14ac:dyDescent="0.2">
      <c r="A4066" s="77">
        <v>44163</v>
      </c>
      <c r="B4066" s="78">
        <v>44163</v>
      </c>
      <c r="C4066" s="78" t="s">
        <v>779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 x14ac:dyDescent="0.2">
      <c r="A4067" s="77">
        <v>44163</v>
      </c>
      <c r="B4067" s="78">
        <v>44163</v>
      </c>
      <c r="C4067" s="78" t="s">
        <v>767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 x14ac:dyDescent="0.2">
      <c r="A4068" s="77">
        <v>44163</v>
      </c>
      <c r="B4068" s="78">
        <v>44163</v>
      </c>
      <c r="C4068" s="78" t="s">
        <v>785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 x14ac:dyDescent="0.2">
      <c r="A4069" s="77">
        <v>44163</v>
      </c>
      <c r="B4069" s="78">
        <v>44163</v>
      </c>
      <c r="C4069" s="78" t="s">
        <v>770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 x14ac:dyDescent="0.2">
      <c r="A4070" s="77">
        <v>44163</v>
      </c>
      <c r="B4070" s="78">
        <v>44163</v>
      </c>
      <c r="C4070" s="78" t="s">
        <v>943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 x14ac:dyDescent="0.2">
      <c r="A4071" s="77">
        <v>44163</v>
      </c>
      <c r="B4071" s="78">
        <v>44163</v>
      </c>
      <c r="C4071" s="78" t="s">
        <v>741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 x14ac:dyDescent="0.2">
      <c r="A4072" s="77">
        <v>44163</v>
      </c>
      <c r="B4072" s="78">
        <v>44163</v>
      </c>
      <c r="C4072" s="78" t="s">
        <v>845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 x14ac:dyDescent="0.2">
      <c r="A4073" s="77">
        <v>44163</v>
      </c>
      <c r="B4073" s="78">
        <v>44163</v>
      </c>
      <c r="C4073" s="78" t="s">
        <v>952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 x14ac:dyDescent="0.2">
      <c r="A4074" s="77">
        <v>44163</v>
      </c>
      <c r="B4074" s="78">
        <v>44163</v>
      </c>
      <c r="C4074" s="78" t="s">
        <v>789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 x14ac:dyDescent="0.2">
      <c r="A4075" s="77">
        <v>44163</v>
      </c>
      <c r="B4075" s="78">
        <v>44163</v>
      </c>
      <c r="C4075" s="78" t="s">
        <v>757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 x14ac:dyDescent="0.2">
      <c r="A4076" s="50">
        <v>44164</v>
      </c>
      <c r="B4076" s="51">
        <v>44164</v>
      </c>
      <c r="C4076" s="51" t="s">
        <v>739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 x14ac:dyDescent="0.2">
      <c r="A4077" s="50">
        <v>44164</v>
      </c>
      <c r="B4077" s="51">
        <v>44164</v>
      </c>
      <c r="C4077" s="51" t="s">
        <v>737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 x14ac:dyDescent="0.2">
      <c r="A4078" s="50">
        <v>44164</v>
      </c>
      <c r="B4078" s="51">
        <v>44164</v>
      </c>
      <c r="C4078" s="51" t="s">
        <v>753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 x14ac:dyDescent="0.2">
      <c r="A4079" s="50">
        <v>44164</v>
      </c>
      <c r="B4079" s="51">
        <v>44164</v>
      </c>
      <c r="C4079" s="51" t="s">
        <v>744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 x14ac:dyDescent="0.2">
      <c r="A4080" s="50">
        <v>44164</v>
      </c>
      <c r="B4080" s="51">
        <v>44164</v>
      </c>
      <c r="C4080" s="51" t="s">
        <v>750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 x14ac:dyDescent="0.2">
      <c r="A4081" s="50">
        <v>44164</v>
      </c>
      <c r="B4081" s="51">
        <v>44164</v>
      </c>
      <c r="C4081" s="51" t="s">
        <v>778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 x14ac:dyDescent="0.2">
      <c r="A4082" s="50">
        <v>44164</v>
      </c>
      <c r="B4082" s="51">
        <v>44164</v>
      </c>
      <c r="C4082" s="51" t="s">
        <v>751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 x14ac:dyDescent="0.2">
      <c r="A4083" s="50">
        <v>44164</v>
      </c>
      <c r="B4083" s="51">
        <v>44164</v>
      </c>
      <c r="C4083" s="51" t="s">
        <v>788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 x14ac:dyDescent="0.2">
      <c r="A4084" s="50">
        <v>44164</v>
      </c>
      <c r="B4084" s="51">
        <v>44164</v>
      </c>
      <c r="C4084" s="51" t="s">
        <v>758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 x14ac:dyDescent="0.2">
      <c r="A4085" s="50">
        <v>44164</v>
      </c>
      <c r="B4085" s="51">
        <v>44164</v>
      </c>
      <c r="C4085" s="51" t="s">
        <v>763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 x14ac:dyDescent="0.2">
      <c r="A4086" s="50">
        <v>44164</v>
      </c>
      <c r="B4086" s="51">
        <v>44164</v>
      </c>
      <c r="C4086" s="51" t="s">
        <v>756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 x14ac:dyDescent="0.2">
      <c r="A4087" s="50">
        <v>44164</v>
      </c>
      <c r="B4087" s="51">
        <v>44164</v>
      </c>
      <c r="C4087" s="51" t="s">
        <v>738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 x14ac:dyDescent="0.2">
      <c r="A4088" s="50">
        <v>44164</v>
      </c>
      <c r="B4088" s="51">
        <v>44164</v>
      </c>
      <c r="C4088" s="51" t="s">
        <v>773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 x14ac:dyDescent="0.2">
      <c r="A4089" s="50">
        <v>44164</v>
      </c>
      <c r="B4089" s="51">
        <v>44164</v>
      </c>
      <c r="C4089" s="51" t="s">
        <v>783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 x14ac:dyDescent="0.2">
      <c r="A4090" s="50">
        <v>44164</v>
      </c>
      <c r="B4090" s="51">
        <v>44164</v>
      </c>
      <c r="C4090" s="51" t="s">
        <v>772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 x14ac:dyDescent="0.2">
      <c r="A4091" s="50">
        <v>44164</v>
      </c>
      <c r="B4091" s="51">
        <v>44164</v>
      </c>
      <c r="C4091" s="51" t="s">
        <v>741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 x14ac:dyDescent="0.2">
      <c r="A4092" s="50">
        <v>44164</v>
      </c>
      <c r="B4092" s="51">
        <v>44164</v>
      </c>
      <c r="C4092" s="51" t="s">
        <v>745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 x14ac:dyDescent="0.2">
      <c r="A4093" s="50">
        <v>44164</v>
      </c>
      <c r="B4093" s="51">
        <v>44164</v>
      </c>
      <c r="C4093" s="51" t="s">
        <v>742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 x14ac:dyDescent="0.2">
      <c r="A4094" s="50">
        <v>44164</v>
      </c>
      <c r="B4094" s="51">
        <v>44164</v>
      </c>
      <c r="C4094" s="51" t="s">
        <v>747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 x14ac:dyDescent="0.2">
      <c r="A4095" s="50">
        <v>44164</v>
      </c>
      <c r="B4095" s="51">
        <v>44164</v>
      </c>
      <c r="C4095" s="51" t="s">
        <v>743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 x14ac:dyDescent="0.2">
      <c r="A4096" s="50">
        <v>44164</v>
      </c>
      <c r="B4096" s="51">
        <v>44164</v>
      </c>
      <c r="C4096" s="51" t="s">
        <v>748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 x14ac:dyDescent="0.2">
      <c r="A4097" s="50">
        <v>44164</v>
      </c>
      <c r="B4097" s="51">
        <v>44164</v>
      </c>
      <c r="C4097" s="51" t="s">
        <v>782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 x14ac:dyDescent="0.2">
      <c r="A4098" s="50">
        <v>44164</v>
      </c>
      <c r="B4098" s="51">
        <v>44164</v>
      </c>
      <c r="C4098" s="51" t="s">
        <v>746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 x14ac:dyDescent="0.2">
      <c r="A4099" s="50">
        <v>44164</v>
      </c>
      <c r="B4099" s="51">
        <v>44164</v>
      </c>
      <c r="C4099" s="51" t="s">
        <v>754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 x14ac:dyDescent="0.2">
      <c r="A4100" s="50">
        <v>44164</v>
      </c>
      <c r="B4100" s="51">
        <v>44164</v>
      </c>
      <c r="C4100" s="51" t="s">
        <v>781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 x14ac:dyDescent="0.2">
      <c r="A4101" s="50">
        <v>44164</v>
      </c>
      <c r="B4101" s="51">
        <v>44164</v>
      </c>
      <c r="C4101" s="51" t="s">
        <v>749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 x14ac:dyDescent="0.2">
      <c r="A4102" s="50">
        <v>44164</v>
      </c>
      <c r="B4102" s="51">
        <v>44164</v>
      </c>
      <c r="C4102" s="51" t="s">
        <v>953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 x14ac:dyDescent="0.2">
      <c r="A4103" s="50">
        <v>44164</v>
      </c>
      <c r="B4103" s="51">
        <v>44164</v>
      </c>
      <c r="C4103" s="51" t="s">
        <v>767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 x14ac:dyDescent="0.2">
      <c r="A4104" s="50">
        <v>44164</v>
      </c>
      <c r="B4104" s="51">
        <v>44164</v>
      </c>
      <c r="C4104" s="51" t="s">
        <v>787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 x14ac:dyDescent="0.2">
      <c r="A4105" s="50">
        <v>44164</v>
      </c>
      <c r="B4105" s="51">
        <v>44164</v>
      </c>
      <c r="C4105" s="51" t="s">
        <v>800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 x14ac:dyDescent="0.2">
      <c r="A4106" s="50">
        <v>44164</v>
      </c>
      <c r="B4106" s="51">
        <v>44164</v>
      </c>
      <c r="C4106" s="51" t="s">
        <v>766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 x14ac:dyDescent="0.2">
      <c r="A4107" s="50">
        <v>44164</v>
      </c>
      <c r="B4107" s="51">
        <v>44164</v>
      </c>
      <c r="C4107" s="51" t="s">
        <v>786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 x14ac:dyDescent="0.2">
      <c r="A4108" s="50">
        <v>44164</v>
      </c>
      <c r="B4108" s="51">
        <v>44164</v>
      </c>
      <c r="C4108" s="51" t="s">
        <v>876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 x14ac:dyDescent="0.2">
      <c r="A4109" s="50">
        <v>44164</v>
      </c>
      <c r="B4109" s="51">
        <v>44164</v>
      </c>
      <c r="C4109" s="51" t="s">
        <v>948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 x14ac:dyDescent="0.2">
      <c r="A4110" s="50">
        <v>44164</v>
      </c>
      <c r="B4110" s="51">
        <v>44164</v>
      </c>
      <c r="C4110" s="51" t="s">
        <v>792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 x14ac:dyDescent="0.2">
      <c r="A4111" s="53">
        <v>44165</v>
      </c>
      <c r="B4111" s="54">
        <v>44165</v>
      </c>
      <c r="C4111" s="54" t="s">
        <v>741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 x14ac:dyDescent="0.2">
      <c r="A4112" s="53">
        <v>44165</v>
      </c>
      <c r="B4112" s="54">
        <v>44165</v>
      </c>
      <c r="C4112" s="54" t="s">
        <v>797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 x14ac:dyDescent="0.2">
      <c r="A4113" s="53">
        <v>44165</v>
      </c>
      <c r="B4113" s="54">
        <v>44165</v>
      </c>
      <c r="C4113" s="54" t="s">
        <v>756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 x14ac:dyDescent="0.2">
      <c r="A4114" s="53">
        <v>44165</v>
      </c>
      <c r="B4114" s="54">
        <v>44165</v>
      </c>
      <c r="C4114" s="54" t="s">
        <v>739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 x14ac:dyDescent="0.2">
      <c r="A4115" s="53">
        <v>44165</v>
      </c>
      <c r="B4115" s="54">
        <v>44165</v>
      </c>
      <c r="C4115" s="54" t="s">
        <v>749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 x14ac:dyDescent="0.2">
      <c r="A4116" s="53">
        <v>44165</v>
      </c>
      <c r="B4116" s="54">
        <v>44165</v>
      </c>
      <c r="C4116" s="54" t="s">
        <v>781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 x14ac:dyDescent="0.2">
      <c r="A4117" s="53">
        <v>44165</v>
      </c>
      <c r="B4117" s="54">
        <v>44165</v>
      </c>
      <c r="C4117" s="54" t="s">
        <v>747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 x14ac:dyDescent="0.2">
      <c r="A4118" s="53">
        <v>44165</v>
      </c>
      <c r="B4118" s="54">
        <v>44165</v>
      </c>
      <c r="C4118" s="54" t="s">
        <v>748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 x14ac:dyDescent="0.2">
      <c r="A4119" s="53">
        <v>44165</v>
      </c>
      <c r="B4119" s="54">
        <v>44165</v>
      </c>
      <c r="C4119" s="54" t="s">
        <v>782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 x14ac:dyDescent="0.2">
      <c r="A4120" s="53">
        <v>44165</v>
      </c>
      <c r="B4120" s="54">
        <v>44165</v>
      </c>
      <c r="C4120" s="54" t="s">
        <v>763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 x14ac:dyDescent="0.2">
      <c r="A4121" s="53">
        <v>44165</v>
      </c>
      <c r="B4121" s="54">
        <v>44165</v>
      </c>
      <c r="C4121" s="54" t="s">
        <v>738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 x14ac:dyDescent="0.2">
      <c r="A4122" s="53">
        <v>44165</v>
      </c>
      <c r="B4122" s="54">
        <v>44165</v>
      </c>
      <c r="C4122" s="54" t="s">
        <v>750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 x14ac:dyDescent="0.2">
      <c r="A4123" s="53">
        <v>44165</v>
      </c>
      <c r="B4123" s="54">
        <v>44165</v>
      </c>
      <c r="C4123" s="54" t="s">
        <v>745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 x14ac:dyDescent="0.2">
      <c r="A4124" s="53">
        <v>44165</v>
      </c>
      <c r="B4124" s="54">
        <v>44165</v>
      </c>
      <c r="C4124" s="54" t="s">
        <v>737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 x14ac:dyDescent="0.2">
      <c r="A4125" s="53">
        <v>44165</v>
      </c>
      <c r="B4125" s="54">
        <v>44165</v>
      </c>
      <c r="C4125" s="54" t="s">
        <v>743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 x14ac:dyDescent="0.2">
      <c r="A4126" s="53">
        <v>44165</v>
      </c>
      <c r="B4126" s="54">
        <v>44165</v>
      </c>
      <c r="C4126" s="54" t="s">
        <v>767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 x14ac:dyDescent="0.2">
      <c r="A4127" s="53">
        <v>44165</v>
      </c>
      <c r="B4127" s="54">
        <v>44165</v>
      </c>
      <c r="C4127" s="54" t="s">
        <v>742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 x14ac:dyDescent="0.2">
      <c r="A4128" s="53">
        <v>44165</v>
      </c>
      <c r="B4128" s="54">
        <v>44165</v>
      </c>
      <c r="C4128" s="54" t="s">
        <v>754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 x14ac:dyDescent="0.2">
      <c r="A4129" s="53">
        <v>44165</v>
      </c>
      <c r="B4129" s="54">
        <v>44165</v>
      </c>
      <c r="C4129" s="54" t="s">
        <v>753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 x14ac:dyDescent="0.2">
      <c r="A4130" s="53">
        <v>44165</v>
      </c>
      <c r="B4130" s="54">
        <v>44165</v>
      </c>
      <c r="C4130" s="54" t="s">
        <v>792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 x14ac:dyDescent="0.2">
      <c r="A4131" s="53">
        <v>44165</v>
      </c>
      <c r="B4131" s="54">
        <v>44165</v>
      </c>
      <c r="C4131" s="54" t="s">
        <v>783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 x14ac:dyDescent="0.2">
      <c r="A4132" s="53">
        <v>44165</v>
      </c>
      <c r="B4132" s="54">
        <v>44165</v>
      </c>
      <c r="C4132" s="54" t="s">
        <v>766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 x14ac:dyDescent="0.2">
      <c r="A4133" s="53">
        <v>44165</v>
      </c>
      <c r="B4133" s="54">
        <v>44165</v>
      </c>
      <c r="C4133" s="54" t="s">
        <v>751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 x14ac:dyDescent="0.2">
      <c r="A4134" s="53">
        <v>44165</v>
      </c>
      <c r="B4134" s="54">
        <v>44165</v>
      </c>
      <c r="C4134" s="54" t="s">
        <v>746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 x14ac:dyDescent="0.2">
      <c r="A4135" s="53">
        <v>44165</v>
      </c>
      <c r="B4135" s="54">
        <v>44165</v>
      </c>
      <c r="C4135" s="54" t="s">
        <v>780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 x14ac:dyDescent="0.2">
      <c r="A4136" s="53">
        <v>44165</v>
      </c>
      <c r="B4136" s="54">
        <v>44165</v>
      </c>
      <c r="C4136" s="54" t="s">
        <v>774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 x14ac:dyDescent="0.2">
      <c r="A4137" s="53">
        <v>44165</v>
      </c>
      <c r="B4137" s="54">
        <v>44165</v>
      </c>
      <c r="C4137" s="54" t="s">
        <v>785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 x14ac:dyDescent="0.2">
      <c r="A4138" s="53">
        <v>44165</v>
      </c>
      <c r="B4138" s="54">
        <v>44165</v>
      </c>
      <c r="C4138" s="54" t="s">
        <v>788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 x14ac:dyDescent="0.2">
      <c r="A4139" s="53">
        <v>44165</v>
      </c>
      <c r="B4139" s="54">
        <v>44165</v>
      </c>
      <c r="C4139" s="54" t="s">
        <v>757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 x14ac:dyDescent="0.2">
      <c r="A4140" s="53">
        <v>44165</v>
      </c>
      <c r="B4140" s="54">
        <v>44165</v>
      </c>
      <c r="C4140" s="54" t="s">
        <v>768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 x14ac:dyDescent="0.2">
      <c r="A4141" s="53">
        <v>44165</v>
      </c>
      <c r="B4141" s="54">
        <v>44165</v>
      </c>
      <c r="C4141" s="54" t="s">
        <v>778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 x14ac:dyDescent="0.2">
      <c r="A4142" s="53">
        <v>44165</v>
      </c>
      <c r="B4142" s="54">
        <v>44165</v>
      </c>
      <c r="C4142" s="54" t="s">
        <v>954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 x14ac:dyDescent="0.2">
      <c r="A4143" s="53">
        <v>44165</v>
      </c>
      <c r="B4143" s="54">
        <v>44165</v>
      </c>
      <c r="C4143" s="54" t="s">
        <v>876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 x14ac:dyDescent="0.2">
      <c r="A4144" s="53">
        <v>44165</v>
      </c>
      <c r="B4144" s="54">
        <v>44165</v>
      </c>
      <c r="C4144" s="54" t="s">
        <v>758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 x14ac:dyDescent="0.2">
      <c r="A4145" s="53">
        <v>44165</v>
      </c>
      <c r="B4145" s="54">
        <v>44165</v>
      </c>
      <c r="C4145" s="54" t="s">
        <v>760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 x14ac:dyDescent="0.2">
      <c r="A4146" s="53">
        <v>44165</v>
      </c>
      <c r="B4146" s="54">
        <v>44165</v>
      </c>
      <c r="C4146" s="54" t="s">
        <v>808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 x14ac:dyDescent="0.2">
      <c r="A4147" s="53">
        <v>44165</v>
      </c>
      <c r="B4147" s="54">
        <v>44165</v>
      </c>
      <c r="C4147" s="54" t="s">
        <v>800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 x14ac:dyDescent="0.2">
      <c r="A4148" s="53">
        <v>44165</v>
      </c>
      <c r="B4148" s="54">
        <v>44165</v>
      </c>
      <c r="C4148" s="54" t="s">
        <v>729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 x14ac:dyDescent="0.2">
      <c r="A4149" s="62">
        <v>44166</v>
      </c>
      <c r="B4149" s="63">
        <v>44166</v>
      </c>
      <c r="C4149" s="63" t="s">
        <v>753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 x14ac:dyDescent="0.2">
      <c r="A4150" s="62">
        <v>44166</v>
      </c>
      <c r="B4150" s="63">
        <v>44166</v>
      </c>
      <c r="C4150" s="63" t="s">
        <v>778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 x14ac:dyDescent="0.2">
      <c r="A4151" s="62">
        <v>44166</v>
      </c>
      <c r="B4151" s="63">
        <v>44166</v>
      </c>
      <c r="C4151" s="63" t="s">
        <v>750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 x14ac:dyDescent="0.2">
      <c r="A4152" s="62">
        <v>44166</v>
      </c>
      <c r="B4152" s="63">
        <v>44166</v>
      </c>
      <c r="C4152" s="63" t="s">
        <v>747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 x14ac:dyDescent="0.2">
      <c r="A4153" s="62">
        <v>44166</v>
      </c>
      <c r="B4153" s="63">
        <v>44166</v>
      </c>
      <c r="C4153" s="63" t="s">
        <v>746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 x14ac:dyDescent="0.2">
      <c r="A4154" s="62">
        <v>44166</v>
      </c>
      <c r="B4154" s="63">
        <v>44166</v>
      </c>
      <c r="C4154" s="63" t="s">
        <v>742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 x14ac:dyDescent="0.2">
      <c r="A4155" s="62">
        <v>44166</v>
      </c>
      <c r="B4155" s="63">
        <v>44166</v>
      </c>
      <c r="C4155" s="63" t="s">
        <v>951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 x14ac:dyDescent="0.2">
      <c r="A4156" s="62">
        <v>44166</v>
      </c>
      <c r="B4156" s="63">
        <v>44166</v>
      </c>
      <c r="C4156" s="63" t="s">
        <v>756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 x14ac:dyDescent="0.2">
      <c r="A4157" s="62">
        <v>44166</v>
      </c>
      <c r="B4157" s="63">
        <v>44166</v>
      </c>
      <c r="C4157" s="63" t="s">
        <v>743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 x14ac:dyDescent="0.2">
      <c r="A4158" s="62">
        <v>44166</v>
      </c>
      <c r="B4158" s="63">
        <v>44166</v>
      </c>
      <c r="C4158" s="63" t="s">
        <v>738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 x14ac:dyDescent="0.2">
      <c r="A4159" s="62">
        <v>44166</v>
      </c>
      <c r="B4159" s="63">
        <v>44166</v>
      </c>
      <c r="C4159" s="63" t="s">
        <v>768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 x14ac:dyDescent="0.2">
      <c r="A4160" s="62">
        <v>44166</v>
      </c>
      <c r="B4160" s="63">
        <v>44166</v>
      </c>
      <c r="C4160" s="63" t="s">
        <v>745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 x14ac:dyDescent="0.2">
      <c r="A4161" s="62">
        <v>44166</v>
      </c>
      <c r="B4161" s="63">
        <v>44166</v>
      </c>
      <c r="C4161" s="63" t="s">
        <v>773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 x14ac:dyDescent="0.2">
      <c r="A4162" s="62">
        <v>44166</v>
      </c>
      <c r="B4162" s="63">
        <v>44166</v>
      </c>
      <c r="C4162" s="63" t="s">
        <v>748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 x14ac:dyDescent="0.2">
      <c r="A4163" s="62">
        <v>44166</v>
      </c>
      <c r="B4163" s="63">
        <v>44166</v>
      </c>
      <c r="C4163" s="63" t="s">
        <v>763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 x14ac:dyDescent="0.2">
      <c r="A4164" s="62">
        <v>44166</v>
      </c>
      <c r="B4164" s="63">
        <v>44166</v>
      </c>
      <c r="C4164" s="63" t="s">
        <v>783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 x14ac:dyDescent="0.2">
      <c r="A4165" s="62">
        <v>44166</v>
      </c>
      <c r="B4165" s="63">
        <v>44166</v>
      </c>
      <c r="C4165" s="63" t="s">
        <v>788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 x14ac:dyDescent="0.2">
      <c r="A4166" s="62">
        <v>44166</v>
      </c>
      <c r="B4166" s="63">
        <v>44166</v>
      </c>
      <c r="C4166" s="63" t="s">
        <v>758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 x14ac:dyDescent="0.2">
      <c r="A4167" s="62">
        <v>44166</v>
      </c>
      <c r="B4167" s="63">
        <v>44166</v>
      </c>
      <c r="C4167" s="63" t="s">
        <v>805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 x14ac:dyDescent="0.2">
      <c r="A4168" s="62">
        <v>44166</v>
      </c>
      <c r="B4168" s="63">
        <v>44166</v>
      </c>
      <c r="C4168" s="63" t="s">
        <v>749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 x14ac:dyDescent="0.2">
      <c r="A4169" s="62">
        <v>44166</v>
      </c>
      <c r="B4169" s="63">
        <v>44166</v>
      </c>
      <c r="C4169" s="63" t="s">
        <v>739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 x14ac:dyDescent="0.2">
      <c r="A4170" s="62">
        <v>44166</v>
      </c>
      <c r="B4170" s="63">
        <v>44166</v>
      </c>
      <c r="C4170" s="63" t="s">
        <v>741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 x14ac:dyDescent="0.2">
      <c r="A4171" s="62">
        <v>44166</v>
      </c>
      <c r="B4171" s="63">
        <v>44166</v>
      </c>
      <c r="C4171" s="63" t="s">
        <v>767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 x14ac:dyDescent="0.2">
      <c r="A4172" s="62">
        <v>44166</v>
      </c>
      <c r="B4172" s="63">
        <v>44166</v>
      </c>
      <c r="C4172" s="63" t="s">
        <v>776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 x14ac:dyDescent="0.2">
      <c r="A4173" s="62">
        <v>44166</v>
      </c>
      <c r="B4173" s="63">
        <v>44166</v>
      </c>
      <c r="C4173" s="63" t="s">
        <v>793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 x14ac:dyDescent="0.2">
      <c r="A4174" s="62">
        <v>44166</v>
      </c>
      <c r="B4174" s="63">
        <v>44166</v>
      </c>
      <c r="C4174" s="63" t="s">
        <v>789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 x14ac:dyDescent="0.2">
      <c r="A4175" s="62">
        <v>44166</v>
      </c>
      <c r="B4175" s="63">
        <v>44166</v>
      </c>
      <c r="C4175" s="63" t="s">
        <v>744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 x14ac:dyDescent="0.2">
      <c r="A4176" s="62">
        <v>44166</v>
      </c>
      <c r="B4176" s="63">
        <v>44166</v>
      </c>
      <c r="C4176" s="63" t="s">
        <v>757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 x14ac:dyDescent="0.2">
      <c r="A4177" s="62">
        <v>44166</v>
      </c>
      <c r="B4177" s="63">
        <v>44166</v>
      </c>
      <c r="C4177" s="63" t="s">
        <v>772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 x14ac:dyDescent="0.2">
      <c r="A4178" s="62">
        <v>44166</v>
      </c>
      <c r="B4178" s="63">
        <v>44166</v>
      </c>
      <c r="C4178" s="63" t="s">
        <v>770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 x14ac:dyDescent="0.2">
      <c r="A4179" s="62">
        <v>44166</v>
      </c>
      <c r="B4179" s="63">
        <v>44166</v>
      </c>
      <c r="C4179" s="63" t="s">
        <v>800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 x14ac:dyDescent="0.2">
      <c r="A4180" s="62">
        <v>44166</v>
      </c>
      <c r="B4180" s="63">
        <v>44166</v>
      </c>
      <c r="C4180" s="63" t="s">
        <v>786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 x14ac:dyDescent="0.2">
      <c r="A4181" s="62">
        <v>44166</v>
      </c>
      <c r="B4181" s="63">
        <v>44166</v>
      </c>
      <c r="C4181" s="63" t="s">
        <v>737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 x14ac:dyDescent="0.2">
      <c r="A4182" s="62">
        <v>44166</v>
      </c>
      <c r="B4182" s="63">
        <v>44166</v>
      </c>
      <c r="C4182" s="63" t="s">
        <v>955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 x14ac:dyDescent="0.2">
      <c r="A4183" s="62">
        <v>44166</v>
      </c>
      <c r="B4183" s="63">
        <v>44166</v>
      </c>
      <c r="C4183" s="63" t="s">
        <v>782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 x14ac:dyDescent="0.2">
      <c r="A4184" s="62">
        <v>44166</v>
      </c>
      <c r="B4184" s="63">
        <v>44166</v>
      </c>
      <c r="C4184" s="63" t="s">
        <v>774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 x14ac:dyDescent="0.2">
      <c r="A4185" s="62">
        <v>44166</v>
      </c>
      <c r="B4185" s="63">
        <v>44166</v>
      </c>
      <c r="C4185" s="63" t="s">
        <v>816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 x14ac:dyDescent="0.2">
      <c r="A4186" s="62">
        <v>44166</v>
      </c>
      <c r="B4186" s="63">
        <v>44166</v>
      </c>
      <c r="C4186" s="63" t="s">
        <v>754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 x14ac:dyDescent="0.2">
      <c r="A4187" s="62">
        <v>44166</v>
      </c>
      <c r="B4187" s="63">
        <v>44166</v>
      </c>
      <c r="C4187" s="63" t="s">
        <v>766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 x14ac:dyDescent="0.2">
      <c r="A4188" s="62">
        <v>44166</v>
      </c>
      <c r="B4188" s="63">
        <v>44166</v>
      </c>
      <c r="C4188" s="63" t="s">
        <v>956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 x14ac:dyDescent="0.2">
      <c r="A4189" s="62">
        <v>44166</v>
      </c>
      <c r="B4189" s="63">
        <v>44166</v>
      </c>
      <c r="C4189" s="63" t="s">
        <v>763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 x14ac:dyDescent="0.2">
      <c r="A4190" s="62">
        <v>44166</v>
      </c>
      <c r="B4190" s="63">
        <v>44166</v>
      </c>
      <c r="C4190" s="63" t="s">
        <v>751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 x14ac:dyDescent="0.2">
      <c r="A4191" s="62">
        <v>44166</v>
      </c>
      <c r="B4191" s="63">
        <v>44166</v>
      </c>
      <c r="C4191" s="63" t="s">
        <v>784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 x14ac:dyDescent="0.2">
      <c r="A4192" s="62">
        <v>44166</v>
      </c>
      <c r="B4192" s="63">
        <v>44166</v>
      </c>
      <c r="C4192" s="63" t="s">
        <v>729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 x14ac:dyDescent="0.2">
      <c r="A4193" s="62">
        <v>44166</v>
      </c>
      <c r="B4193" s="63">
        <v>44166</v>
      </c>
      <c r="C4193" s="63" t="s">
        <v>808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 x14ac:dyDescent="0.2">
      <c r="A4194" s="62">
        <v>44166</v>
      </c>
      <c r="B4194" s="63">
        <v>44166</v>
      </c>
      <c r="C4194" s="63" t="s">
        <v>781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 x14ac:dyDescent="0.2">
      <c r="A4195" s="62">
        <v>44166</v>
      </c>
      <c r="B4195" s="63">
        <v>44166</v>
      </c>
      <c r="C4195" s="63" t="s">
        <v>827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 x14ac:dyDescent="0.2">
      <c r="A4196" s="59">
        <v>44167</v>
      </c>
      <c r="B4196" s="60">
        <v>44167</v>
      </c>
      <c r="C4196" s="60" t="s">
        <v>737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 x14ac:dyDescent="0.2">
      <c r="A4197" s="59">
        <v>44167</v>
      </c>
      <c r="B4197" s="60">
        <v>44167</v>
      </c>
      <c r="C4197" s="60" t="s">
        <v>739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 x14ac:dyDescent="0.2">
      <c r="A4198" s="59">
        <v>44167</v>
      </c>
      <c r="B4198" s="60">
        <v>44167</v>
      </c>
      <c r="C4198" s="60" t="s">
        <v>778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 x14ac:dyDescent="0.2">
      <c r="A4199" s="59">
        <v>44167</v>
      </c>
      <c r="B4199" s="60">
        <v>44167</v>
      </c>
      <c r="C4199" s="60" t="s">
        <v>741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 x14ac:dyDescent="0.2">
      <c r="A4200" s="59">
        <v>44167</v>
      </c>
      <c r="B4200" s="60">
        <v>44167</v>
      </c>
      <c r="C4200" s="60" t="s">
        <v>753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 x14ac:dyDescent="0.2">
      <c r="A4201" s="59">
        <v>44167</v>
      </c>
      <c r="B4201" s="60">
        <v>44167</v>
      </c>
      <c r="C4201" s="60" t="s">
        <v>750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 x14ac:dyDescent="0.2">
      <c r="A4202" s="59">
        <v>44167</v>
      </c>
      <c r="B4202" s="60">
        <v>44167</v>
      </c>
      <c r="C4202" s="60" t="s">
        <v>772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 x14ac:dyDescent="0.2">
      <c r="A4203" s="59">
        <v>44167</v>
      </c>
      <c r="B4203" s="60">
        <v>44167</v>
      </c>
      <c r="C4203" s="60" t="s">
        <v>756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 x14ac:dyDescent="0.2">
      <c r="A4204" s="59">
        <v>44167</v>
      </c>
      <c r="B4204" s="60">
        <v>44167</v>
      </c>
      <c r="C4204" s="60" t="s">
        <v>757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 x14ac:dyDescent="0.2">
      <c r="A4205" s="59">
        <v>44167</v>
      </c>
      <c r="B4205" s="60">
        <v>44167</v>
      </c>
      <c r="C4205" s="60" t="s">
        <v>742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 x14ac:dyDescent="0.2">
      <c r="A4206" s="59">
        <v>44167</v>
      </c>
      <c r="B4206" s="60">
        <v>44167</v>
      </c>
      <c r="C4206" s="60" t="s">
        <v>773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 x14ac:dyDescent="0.2">
      <c r="A4207" s="59">
        <v>44167</v>
      </c>
      <c r="B4207" s="60">
        <v>44167</v>
      </c>
      <c r="C4207" s="60" t="s">
        <v>751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 x14ac:dyDescent="0.2">
      <c r="A4208" s="59">
        <v>44167</v>
      </c>
      <c r="B4208" s="60">
        <v>44167</v>
      </c>
      <c r="C4208" s="60" t="s">
        <v>783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 x14ac:dyDescent="0.2">
      <c r="A4209" s="59">
        <v>44167</v>
      </c>
      <c r="B4209" s="60">
        <v>44167</v>
      </c>
      <c r="C4209" s="60" t="s">
        <v>758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 x14ac:dyDescent="0.2">
      <c r="A4210" s="59">
        <v>44167</v>
      </c>
      <c r="B4210" s="60">
        <v>44167</v>
      </c>
      <c r="C4210" s="60" t="s">
        <v>782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 x14ac:dyDescent="0.2">
      <c r="A4211" s="59">
        <v>44167</v>
      </c>
      <c r="B4211" s="60">
        <v>44167</v>
      </c>
      <c r="C4211" s="60" t="s">
        <v>743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 x14ac:dyDescent="0.2">
      <c r="A4212" s="59">
        <v>44167</v>
      </c>
      <c r="B4212" s="60">
        <v>44167</v>
      </c>
      <c r="C4212" s="60" t="s">
        <v>754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 x14ac:dyDescent="0.2">
      <c r="A4213" s="59">
        <v>44167</v>
      </c>
      <c r="B4213" s="60">
        <v>44167</v>
      </c>
      <c r="C4213" s="60" t="s">
        <v>747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 x14ac:dyDescent="0.2">
      <c r="A4214" s="59">
        <v>44167</v>
      </c>
      <c r="B4214" s="60">
        <v>44167</v>
      </c>
      <c r="C4214" s="60" t="s">
        <v>746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 x14ac:dyDescent="0.2">
      <c r="A4215" s="59">
        <v>44167</v>
      </c>
      <c r="B4215" s="60">
        <v>44167</v>
      </c>
      <c r="C4215" s="60" t="s">
        <v>763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 x14ac:dyDescent="0.2">
      <c r="A4216" s="59">
        <v>44167</v>
      </c>
      <c r="B4216" s="60">
        <v>44167</v>
      </c>
      <c r="C4216" s="60" t="s">
        <v>788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 x14ac:dyDescent="0.2">
      <c r="A4217" s="59">
        <v>44167</v>
      </c>
      <c r="B4217" s="60">
        <v>44167</v>
      </c>
      <c r="C4217" s="60" t="s">
        <v>745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 x14ac:dyDescent="0.2">
      <c r="A4218" s="59">
        <v>44167</v>
      </c>
      <c r="B4218" s="60">
        <v>44167</v>
      </c>
      <c r="C4218" s="60" t="s">
        <v>755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 x14ac:dyDescent="0.2">
      <c r="A4219" s="59">
        <v>44167</v>
      </c>
      <c r="B4219" s="60">
        <v>44167</v>
      </c>
      <c r="C4219" s="60" t="s">
        <v>748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 x14ac:dyDescent="0.2">
      <c r="A4220" s="59">
        <v>44167</v>
      </c>
      <c r="B4220" s="60">
        <v>44167</v>
      </c>
      <c r="C4220" s="60" t="s">
        <v>744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 x14ac:dyDescent="0.2">
      <c r="A4221" s="59">
        <v>44167</v>
      </c>
      <c r="B4221" s="60">
        <v>44167</v>
      </c>
      <c r="C4221" s="60" t="s">
        <v>938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 x14ac:dyDescent="0.2">
      <c r="A4222" s="59">
        <v>44167</v>
      </c>
      <c r="B4222" s="60">
        <v>44167</v>
      </c>
      <c r="C4222" s="60" t="s">
        <v>789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 x14ac:dyDescent="0.2">
      <c r="A4223" s="59">
        <v>44167</v>
      </c>
      <c r="B4223" s="60">
        <v>44167</v>
      </c>
      <c r="C4223" s="60" t="s">
        <v>767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 x14ac:dyDescent="0.2">
      <c r="A4224" s="59">
        <v>44167</v>
      </c>
      <c r="B4224" s="60">
        <v>44167</v>
      </c>
      <c r="C4224" s="60" t="s">
        <v>781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 x14ac:dyDescent="0.2">
      <c r="A4225" s="59">
        <v>44167</v>
      </c>
      <c r="B4225" s="60">
        <v>44167</v>
      </c>
      <c r="C4225" s="60" t="s">
        <v>738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 x14ac:dyDescent="0.2">
      <c r="A4226" s="59">
        <v>44167</v>
      </c>
      <c r="B4226" s="60">
        <v>44167</v>
      </c>
      <c r="C4226" s="60" t="s">
        <v>749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 x14ac:dyDescent="0.2">
      <c r="A4227" s="59">
        <v>44167</v>
      </c>
      <c r="B4227" s="60">
        <v>44167</v>
      </c>
      <c r="C4227" s="60" t="s">
        <v>770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 x14ac:dyDescent="0.2">
      <c r="A4228" s="59">
        <v>44167</v>
      </c>
      <c r="B4228" s="60">
        <v>44167</v>
      </c>
      <c r="C4228" s="60" t="s">
        <v>842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 x14ac:dyDescent="0.2">
      <c r="A4229" s="59">
        <v>44167</v>
      </c>
      <c r="B4229" s="60">
        <v>44167</v>
      </c>
      <c r="C4229" s="60" t="s">
        <v>768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 x14ac:dyDescent="0.2">
      <c r="A4230" s="59">
        <v>44167</v>
      </c>
      <c r="B4230" s="60">
        <v>44167</v>
      </c>
      <c r="C4230" s="60" t="s">
        <v>800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 x14ac:dyDescent="0.2">
      <c r="A4231" s="59">
        <v>44167</v>
      </c>
      <c r="B4231" s="60">
        <v>44167</v>
      </c>
      <c r="C4231" s="60" t="s">
        <v>776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 x14ac:dyDescent="0.2">
      <c r="A4232" s="59">
        <v>44167</v>
      </c>
      <c r="B4232" s="60">
        <v>44167</v>
      </c>
      <c r="C4232" s="60" t="s">
        <v>766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 x14ac:dyDescent="0.2">
      <c r="A4233" s="59">
        <v>44167</v>
      </c>
      <c r="B4233" s="60">
        <v>44167</v>
      </c>
      <c r="C4233" s="60" t="s">
        <v>876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 x14ac:dyDescent="0.2">
      <c r="A4234" s="59">
        <v>44167</v>
      </c>
      <c r="B4234" s="60">
        <v>44167</v>
      </c>
      <c r="C4234" s="60" t="s">
        <v>752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 x14ac:dyDescent="0.2">
      <c r="A4235" s="59">
        <v>44167</v>
      </c>
      <c r="B4235" s="60">
        <v>44167</v>
      </c>
      <c r="C4235" s="60" t="s">
        <v>775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 x14ac:dyDescent="0.2">
      <c r="A4236" s="59">
        <v>44167</v>
      </c>
      <c r="B4236" s="60">
        <v>44167</v>
      </c>
      <c r="C4236" s="60" t="s">
        <v>774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 x14ac:dyDescent="0.2">
      <c r="A4237" s="59">
        <v>44167</v>
      </c>
      <c r="B4237" s="60">
        <v>44167</v>
      </c>
      <c r="C4237" s="60" t="s">
        <v>771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 x14ac:dyDescent="0.2">
      <c r="A4238" s="59">
        <v>44167</v>
      </c>
      <c r="B4238" s="60">
        <v>44167</v>
      </c>
      <c r="C4238" s="60" t="s">
        <v>785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 x14ac:dyDescent="0.2">
      <c r="A4239" s="59">
        <v>44167</v>
      </c>
      <c r="B4239" s="60">
        <v>44167</v>
      </c>
      <c r="C4239" s="60" t="s">
        <v>787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 x14ac:dyDescent="0.2">
      <c r="A4240" s="59">
        <v>44167</v>
      </c>
      <c r="B4240" s="60">
        <v>44167</v>
      </c>
      <c r="C4240" s="60" t="s">
        <v>812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 x14ac:dyDescent="0.2">
      <c r="A4241" s="74">
        <v>44168</v>
      </c>
      <c r="B4241" s="75">
        <v>44168</v>
      </c>
      <c r="C4241" s="75" t="s">
        <v>739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 x14ac:dyDescent="0.2">
      <c r="A4242" s="74">
        <v>44168</v>
      </c>
      <c r="B4242" s="75">
        <v>44168</v>
      </c>
      <c r="C4242" s="75" t="s">
        <v>737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 x14ac:dyDescent="0.2">
      <c r="A4243" s="74">
        <v>44168</v>
      </c>
      <c r="B4243" s="75">
        <v>44168</v>
      </c>
      <c r="C4243" s="75" t="s">
        <v>750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 x14ac:dyDescent="0.2">
      <c r="A4244" s="74">
        <v>44168</v>
      </c>
      <c r="B4244" s="75">
        <v>44168</v>
      </c>
      <c r="C4244" s="75" t="s">
        <v>753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 x14ac:dyDescent="0.2">
      <c r="A4245" s="74">
        <v>44168</v>
      </c>
      <c r="B4245" s="75">
        <v>44168</v>
      </c>
      <c r="C4245" s="75" t="s">
        <v>778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 x14ac:dyDescent="0.2">
      <c r="A4246" s="74">
        <v>44168</v>
      </c>
      <c r="B4246" s="75">
        <v>44168</v>
      </c>
      <c r="C4246" s="75" t="s">
        <v>773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 x14ac:dyDescent="0.2">
      <c r="A4247" s="74">
        <v>44168</v>
      </c>
      <c r="B4247" s="75">
        <v>44168</v>
      </c>
      <c r="C4247" s="75" t="s">
        <v>741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 x14ac:dyDescent="0.2">
      <c r="A4248" s="74">
        <v>44168</v>
      </c>
      <c r="B4248" s="75">
        <v>44168</v>
      </c>
      <c r="C4248" s="75" t="s">
        <v>754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 x14ac:dyDescent="0.2">
      <c r="A4249" s="74">
        <v>44168</v>
      </c>
      <c r="B4249" s="75">
        <v>44168</v>
      </c>
      <c r="C4249" s="75" t="s">
        <v>756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 x14ac:dyDescent="0.2">
      <c r="A4250" s="74">
        <v>44168</v>
      </c>
      <c r="B4250" s="75">
        <v>44168</v>
      </c>
      <c r="C4250" s="75" t="s">
        <v>758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 x14ac:dyDescent="0.2">
      <c r="A4251" s="74">
        <v>44168</v>
      </c>
      <c r="B4251" s="75">
        <v>44168</v>
      </c>
      <c r="C4251" s="75" t="s">
        <v>781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 x14ac:dyDescent="0.2">
      <c r="A4252" s="74">
        <v>44168</v>
      </c>
      <c r="B4252" s="75">
        <v>44168</v>
      </c>
      <c r="C4252" s="75" t="s">
        <v>770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 x14ac:dyDescent="0.2">
      <c r="A4253" s="74">
        <v>44168</v>
      </c>
      <c r="B4253" s="75">
        <v>44168</v>
      </c>
      <c r="C4253" s="75" t="s">
        <v>783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 x14ac:dyDescent="0.2">
      <c r="A4254" s="74">
        <v>44168</v>
      </c>
      <c r="B4254" s="75">
        <v>44168</v>
      </c>
      <c r="C4254" s="75" t="s">
        <v>742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 x14ac:dyDescent="0.2">
      <c r="A4255" s="74">
        <v>44168</v>
      </c>
      <c r="B4255" s="75">
        <v>44168</v>
      </c>
      <c r="C4255" s="75" t="s">
        <v>788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 x14ac:dyDescent="0.2">
      <c r="A4256" s="74">
        <v>44168</v>
      </c>
      <c r="B4256" s="75">
        <v>44168</v>
      </c>
      <c r="C4256" s="75" t="s">
        <v>751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 x14ac:dyDescent="0.2">
      <c r="A4257" s="74">
        <v>44168</v>
      </c>
      <c r="B4257" s="75">
        <v>44168</v>
      </c>
      <c r="C4257" s="75" t="s">
        <v>955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 x14ac:dyDescent="0.2">
      <c r="A4258" s="74">
        <v>44168</v>
      </c>
      <c r="B4258" s="75">
        <v>44168</v>
      </c>
      <c r="C4258" s="75" t="s">
        <v>746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 x14ac:dyDescent="0.2">
      <c r="A4259" s="74">
        <v>44168</v>
      </c>
      <c r="B4259" s="75">
        <v>44168</v>
      </c>
      <c r="C4259" s="75" t="s">
        <v>747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 x14ac:dyDescent="0.2">
      <c r="A4260" s="74">
        <v>44168</v>
      </c>
      <c r="B4260" s="75">
        <v>44168</v>
      </c>
      <c r="C4260" s="75" t="s">
        <v>785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 x14ac:dyDescent="0.2">
      <c r="A4261" s="74">
        <v>44168</v>
      </c>
      <c r="B4261" s="75">
        <v>44168</v>
      </c>
      <c r="C4261" s="75" t="s">
        <v>763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 x14ac:dyDescent="0.2">
      <c r="A4262" s="74">
        <v>44168</v>
      </c>
      <c r="B4262" s="75">
        <v>44168</v>
      </c>
      <c r="C4262" s="75" t="s">
        <v>738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 x14ac:dyDescent="0.2">
      <c r="A4263" s="74">
        <v>44168</v>
      </c>
      <c r="B4263" s="75">
        <v>44168</v>
      </c>
      <c r="C4263" s="75" t="s">
        <v>782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 x14ac:dyDescent="0.2">
      <c r="A4264" s="74">
        <v>44168</v>
      </c>
      <c r="B4264" s="75">
        <v>44168</v>
      </c>
      <c r="C4264" s="75" t="s">
        <v>748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 x14ac:dyDescent="0.2">
      <c r="A4265" s="74">
        <v>44168</v>
      </c>
      <c r="B4265" s="75">
        <v>44168</v>
      </c>
      <c r="C4265" s="75" t="s">
        <v>744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 x14ac:dyDescent="0.2">
      <c r="A4266" s="74">
        <v>44168</v>
      </c>
      <c r="B4266" s="75">
        <v>44168</v>
      </c>
      <c r="C4266" s="75" t="s">
        <v>745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 x14ac:dyDescent="0.2">
      <c r="A4267" s="74">
        <v>44168</v>
      </c>
      <c r="B4267" s="75">
        <v>44168</v>
      </c>
      <c r="C4267" s="75" t="s">
        <v>743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 x14ac:dyDescent="0.2">
      <c r="A4268" s="74">
        <v>44168</v>
      </c>
      <c r="B4268" s="75">
        <v>44168</v>
      </c>
      <c r="C4268" s="75" t="s">
        <v>812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 x14ac:dyDescent="0.2">
      <c r="A4269" s="74">
        <v>44168</v>
      </c>
      <c r="B4269" s="75">
        <v>44168</v>
      </c>
      <c r="C4269" s="75" t="s">
        <v>749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 x14ac:dyDescent="0.2">
      <c r="A4270" s="74">
        <v>44168</v>
      </c>
      <c r="B4270" s="75">
        <v>44168</v>
      </c>
      <c r="C4270" s="75" t="s">
        <v>797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 x14ac:dyDescent="0.2">
      <c r="A4271" s="74">
        <v>44168</v>
      </c>
      <c r="B4271" s="75">
        <v>44168</v>
      </c>
      <c r="C4271" s="75" t="s">
        <v>789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 x14ac:dyDescent="0.2">
      <c r="A4272" s="74">
        <v>44168</v>
      </c>
      <c r="B4272" s="75">
        <v>44168</v>
      </c>
      <c r="C4272" s="75" t="s">
        <v>757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 x14ac:dyDescent="0.2">
      <c r="A4273" s="74">
        <v>44168</v>
      </c>
      <c r="B4273" s="75">
        <v>44168</v>
      </c>
      <c r="C4273" s="75" t="s">
        <v>768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 x14ac:dyDescent="0.2">
      <c r="A4274" s="74">
        <v>44168</v>
      </c>
      <c r="B4274" s="75">
        <v>44168</v>
      </c>
      <c r="C4274" s="75" t="s">
        <v>776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 x14ac:dyDescent="0.2">
      <c r="A4275" s="74">
        <v>44168</v>
      </c>
      <c r="B4275" s="75">
        <v>44168</v>
      </c>
      <c r="C4275" s="75" t="s">
        <v>766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 x14ac:dyDescent="0.2">
      <c r="A4276" s="74">
        <v>44168</v>
      </c>
      <c r="B4276" s="75">
        <v>44168</v>
      </c>
      <c r="C4276" s="75" t="s">
        <v>800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 x14ac:dyDescent="0.2">
      <c r="A4277" s="74">
        <v>44168</v>
      </c>
      <c r="B4277" s="75">
        <v>44168</v>
      </c>
      <c r="C4277" s="75" t="s">
        <v>772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 x14ac:dyDescent="0.2">
      <c r="A4278" s="74">
        <v>44168</v>
      </c>
      <c r="B4278" s="75">
        <v>44168</v>
      </c>
      <c r="C4278" s="75" t="s">
        <v>767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 x14ac:dyDescent="0.2">
      <c r="A4279" s="74">
        <v>44168</v>
      </c>
      <c r="B4279" s="75">
        <v>44168</v>
      </c>
      <c r="C4279" s="75" t="s">
        <v>793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 x14ac:dyDescent="0.2">
      <c r="A4280" s="74">
        <v>44168</v>
      </c>
      <c r="B4280" s="75">
        <v>44168</v>
      </c>
      <c r="C4280" s="75" t="s">
        <v>752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 x14ac:dyDescent="0.2">
      <c r="A4281" s="74">
        <v>44168</v>
      </c>
      <c r="B4281" s="75">
        <v>44168</v>
      </c>
      <c r="C4281" s="75" t="s">
        <v>786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 x14ac:dyDescent="0.2">
      <c r="A4282" s="74">
        <v>44168</v>
      </c>
      <c r="B4282" s="75">
        <v>44168</v>
      </c>
      <c r="C4282" s="75" t="s">
        <v>957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 x14ac:dyDescent="0.2">
      <c r="A4283" s="74">
        <v>44168</v>
      </c>
      <c r="B4283" s="75">
        <v>44168</v>
      </c>
      <c r="C4283" s="75" t="s">
        <v>787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 x14ac:dyDescent="0.2">
      <c r="A4284" s="74">
        <v>44168</v>
      </c>
      <c r="B4284" s="75">
        <v>44168</v>
      </c>
      <c r="C4284" s="75" t="s">
        <v>780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 x14ac:dyDescent="0.2">
      <c r="A4285" s="74">
        <v>44168</v>
      </c>
      <c r="B4285" s="75">
        <v>44168</v>
      </c>
      <c r="C4285" s="75" t="s">
        <v>729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 x14ac:dyDescent="0.2">
      <c r="A4286" s="74">
        <v>44168</v>
      </c>
      <c r="B4286" s="75">
        <v>44168</v>
      </c>
      <c r="C4286" s="75" t="s">
        <v>938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 x14ac:dyDescent="0.2">
      <c r="A4287" s="74">
        <v>44168</v>
      </c>
      <c r="B4287" s="75">
        <v>44168</v>
      </c>
      <c r="C4287" s="75" t="s">
        <v>904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 x14ac:dyDescent="0.2">
      <c r="A4288" s="74">
        <v>44168</v>
      </c>
      <c r="B4288" s="75">
        <v>44168</v>
      </c>
      <c r="C4288" s="75" t="s">
        <v>897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 x14ac:dyDescent="0.2">
      <c r="A4289" s="50">
        <v>44169</v>
      </c>
      <c r="B4289" s="51">
        <v>44169</v>
      </c>
      <c r="C4289" s="51" t="s">
        <v>739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 x14ac:dyDescent="0.2">
      <c r="A4290" s="50">
        <v>44169</v>
      </c>
      <c r="B4290" s="51">
        <v>44169</v>
      </c>
      <c r="C4290" s="51" t="s">
        <v>754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 x14ac:dyDescent="0.2">
      <c r="A4291" s="50">
        <v>44169</v>
      </c>
      <c r="B4291" s="51">
        <v>44169</v>
      </c>
      <c r="C4291" s="51" t="s">
        <v>753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 x14ac:dyDescent="0.2">
      <c r="A4292" s="50">
        <v>44169</v>
      </c>
      <c r="B4292" s="51">
        <v>44169</v>
      </c>
      <c r="C4292" s="51" t="s">
        <v>737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 x14ac:dyDescent="0.2">
      <c r="A4293" s="50">
        <v>44169</v>
      </c>
      <c r="B4293" s="51">
        <v>44169</v>
      </c>
      <c r="C4293" s="51" t="s">
        <v>778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 x14ac:dyDescent="0.2">
      <c r="A4294" s="50">
        <v>44169</v>
      </c>
      <c r="B4294" s="51">
        <v>44169</v>
      </c>
      <c r="C4294" s="51" t="s">
        <v>750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 x14ac:dyDescent="0.2">
      <c r="A4295" s="50">
        <v>44169</v>
      </c>
      <c r="B4295" s="51">
        <v>44169</v>
      </c>
      <c r="C4295" s="51" t="s">
        <v>756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 x14ac:dyDescent="0.2">
      <c r="A4296" s="50">
        <v>44169</v>
      </c>
      <c r="B4296" s="51">
        <v>44169</v>
      </c>
      <c r="C4296" s="51" t="s">
        <v>758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 x14ac:dyDescent="0.2">
      <c r="A4297" s="50">
        <v>44169</v>
      </c>
      <c r="B4297" s="51">
        <v>44169</v>
      </c>
      <c r="C4297" s="51" t="s">
        <v>742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 x14ac:dyDescent="0.2">
      <c r="A4298" s="50">
        <v>44169</v>
      </c>
      <c r="B4298" s="51">
        <v>44169</v>
      </c>
      <c r="C4298" s="51" t="s">
        <v>747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 x14ac:dyDescent="0.2">
      <c r="A4299" s="50">
        <v>44169</v>
      </c>
      <c r="B4299" s="51">
        <v>44169</v>
      </c>
      <c r="C4299" s="51" t="s">
        <v>746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 x14ac:dyDescent="0.2">
      <c r="A4300" s="50">
        <v>44169</v>
      </c>
      <c r="B4300" s="51">
        <v>44169</v>
      </c>
      <c r="C4300" s="51" t="s">
        <v>763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 x14ac:dyDescent="0.2">
      <c r="A4301" s="50">
        <v>44169</v>
      </c>
      <c r="B4301" s="51">
        <v>44169</v>
      </c>
      <c r="C4301" s="51" t="s">
        <v>751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 x14ac:dyDescent="0.2">
      <c r="A4302" s="50">
        <v>44169</v>
      </c>
      <c r="B4302" s="51">
        <v>44169</v>
      </c>
      <c r="C4302" s="51" t="s">
        <v>741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 x14ac:dyDescent="0.2">
      <c r="A4303" s="50">
        <v>44169</v>
      </c>
      <c r="B4303" s="51">
        <v>44169</v>
      </c>
      <c r="C4303" s="51" t="s">
        <v>785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 x14ac:dyDescent="0.2">
      <c r="A4304" s="50">
        <v>44169</v>
      </c>
      <c r="B4304" s="51">
        <v>44169</v>
      </c>
      <c r="C4304" s="51" t="s">
        <v>743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 x14ac:dyDescent="0.2">
      <c r="A4305" s="50">
        <v>44169</v>
      </c>
      <c r="B4305" s="51">
        <v>44169</v>
      </c>
      <c r="C4305" s="51" t="s">
        <v>781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 x14ac:dyDescent="0.2">
      <c r="A4306" s="50">
        <v>44169</v>
      </c>
      <c r="B4306" s="51">
        <v>44169</v>
      </c>
      <c r="C4306" s="51" t="s">
        <v>788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 x14ac:dyDescent="0.2">
      <c r="A4307" s="50">
        <v>44169</v>
      </c>
      <c r="B4307" s="51">
        <v>44169</v>
      </c>
      <c r="C4307" s="51" t="s">
        <v>773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 x14ac:dyDescent="0.2">
      <c r="A4308" s="50">
        <v>44169</v>
      </c>
      <c r="B4308" s="51">
        <v>44169</v>
      </c>
      <c r="C4308" s="51" t="s">
        <v>745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 x14ac:dyDescent="0.2">
      <c r="A4309" s="50">
        <v>44169</v>
      </c>
      <c r="B4309" s="51">
        <v>44169</v>
      </c>
      <c r="C4309" s="51" t="s">
        <v>749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 x14ac:dyDescent="0.2">
      <c r="A4310" s="50">
        <v>44169</v>
      </c>
      <c r="B4310" s="51">
        <v>44169</v>
      </c>
      <c r="C4310" s="51" t="s">
        <v>738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 x14ac:dyDescent="0.2">
      <c r="A4311" s="50">
        <v>44169</v>
      </c>
      <c r="B4311" s="51">
        <v>44169</v>
      </c>
      <c r="C4311" s="51" t="s">
        <v>757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 x14ac:dyDescent="0.2">
      <c r="A4312" s="50">
        <v>44169</v>
      </c>
      <c r="B4312" s="51">
        <v>44169</v>
      </c>
      <c r="C4312" s="51" t="s">
        <v>767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 x14ac:dyDescent="0.2">
      <c r="A4313" s="50">
        <v>44169</v>
      </c>
      <c r="B4313" s="51">
        <v>44169</v>
      </c>
      <c r="C4313" s="51" t="s">
        <v>744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 x14ac:dyDescent="0.2">
      <c r="A4314" s="50">
        <v>44169</v>
      </c>
      <c r="B4314" s="51">
        <v>44169</v>
      </c>
      <c r="C4314" s="51" t="s">
        <v>800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 x14ac:dyDescent="0.2">
      <c r="A4315" s="50">
        <v>44169</v>
      </c>
      <c r="B4315" s="51">
        <v>44169</v>
      </c>
      <c r="C4315" s="51" t="s">
        <v>766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 x14ac:dyDescent="0.2">
      <c r="A4316" s="50">
        <v>44169</v>
      </c>
      <c r="B4316" s="51">
        <v>44169</v>
      </c>
      <c r="C4316" s="51" t="s">
        <v>768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 x14ac:dyDescent="0.2">
      <c r="A4317" s="50">
        <v>44169</v>
      </c>
      <c r="B4317" s="51">
        <v>44169</v>
      </c>
      <c r="C4317" s="51" t="s">
        <v>760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 x14ac:dyDescent="0.2">
      <c r="A4318" s="50">
        <v>44169</v>
      </c>
      <c r="B4318" s="51">
        <v>44169</v>
      </c>
      <c r="C4318" s="51" t="s">
        <v>808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 x14ac:dyDescent="0.2">
      <c r="A4319" s="50">
        <v>44169</v>
      </c>
      <c r="B4319" s="51">
        <v>44169</v>
      </c>
      <c r="C4319" s="51" t="s">
        <v>805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 x14ac:dyDescent="0.2">
      <c r="A4320" s="50">
        <v>44169</v>
      </c>
      <c r="B4320" s="51">
        <v>44169</v>
      </c>
      <c r="C4320" s="51" t="s">
        <v>748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 x14ac:dyDescent="0.2">
      <c r="A4321" s="50">
        <v>44169</v>
      </c>
      <c r="B4321" s="51">
        <v>44169</v>
      </c>
      <c r="C4321" s="51" t="s">
        <v>789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 x14ac:dyDescent="0.2">
      <c r="A4322" s="50">
        <v>44169</v>
      </c>
      <c r="B4322" s="51">
        <v>44169</v>
      </c>
      <c r="C4322" s="51" t="s">
        <v>772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 x14ac:dyDescent="0.2">
      <c r="A4323" s="50">
        <v>44169</v>
      </c>
      <c r="B4323" s="51">
        <v>44169</v>
      </c>
      <c r="C4323" s="51" t="s">
        <v>782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 x14ac:dyDescent="0.2">
      <c r="A4324" s="50">
        <v>44169</v>
      </c>
      <c r="B4324" s="51">
        <v>44169</v>
      </c>
      <c r="C4324" s="51" t="s">
        <v>783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 x14ac:dyDescent="0.2">
      <c r="A4325" s="50">
        <v>44169</v>
      </c>
      <c r="B4325" s="51">
        <v>44169</v>
      </c>
      <c r="C4325" s="51" t="s">
        <v>729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 x14ac:dyDescent="0.2">
      <c r="A4326" s="50">
        <v>44169</v>
      </c>
      <c r="B4326" s="51">
        <v>44169</v>
      </c>
      <c r="C4326" s="51" t="s">
        <v>776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 x14ac:dyDescent="0.2">
      <c r="A4327" s="50">
        <v>44169</v>
      </c>
      <c r="B4327" s="51">
        <v>44169</v>
      </c>
      <c r="C4327" s="51" t="s">
        <v>786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 x14ac:dyDescent="0.2">
      <c r="A4328" s="50">
        <v>44169</v>
      </c>
      <c r="B4328" s="51">
        <v>44169</v>
      </c>
      <c r="C4328" s="51" t="s">
        <v>793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 x14ac:dyDescent="0.2">
      <c r="A4329" s="50">
        <v>44169</v>
      </c>
      <c r="B4329" s="51">
        <v>44169</v>
      </c>
      <c r="C4329" s="51" t="s">
        <v>770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 x14ac:dyDescent="0.2">
      <c r="A4330" s="50">
        <v>44169</v>
      </c>
      <c r="B4330" s="51">
        <v>44169</v>
      </c>
      <c r="C4330" s="51" t="s">
        <v>799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 x14ac:dyDescent="0.2">
      <c r="A4331" s="50">
        <v>44169</v>
      </c>
      <c r="B4331" s="51">
        <v>44169</v>
      </c>
      <c r="C4331" s="51" t="s">
        <v>792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 x14ac:dyDescent="0.2">
      <c r="A4332" s="50">
        <v>44169</v>
      </c>
      <c r="B4332" s="51">
        <v>44169</v>
      </c>
      <c r="C4332" s="51" t="s">
        <v>870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 x14ac:dyDescent="0.2">
      <c r="A4333" s="50">
        <v>44169</v>
      </c>
      <c r="B4333" s="51">
        <v>44169</v>
      </c>
      <c r="C4333" s="51" t="s">
        <v>797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 x14ac:dyDescent="0.2">
      <c r="A4334" s="50">
        <v>44169</v>
      </c>
      <c r="B4334" s="51">
        <v>44169</v>
      </c>
      <c r="C4334" s="51" t="s">
        <v>787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 x14ac:dyDescent="0.2">
      <c r="A4335" s="50">
        <v>44169</v>
      </c>
      <c r="B4335" s="51">
        <v>44169</v>
      </c>
      <c r="C4335" s="51" t="s">
        <v>938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 x14ac:dyDescent="0.2">
      <c r="A4336" s="50">
        <v>44169</v>
      </c>
      <c r="B4336" s="51">
        <v>44169</v>
      </c>
      <c r="C4336" s="51" t="s">
        <v>740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 x14ac:dyDescent="0.2">
      <c r="A4337" s="50">
        <v>44169</v>
      </c>
      <c r="B4337" s="51">
        <v>44169</v>
      </c>
      <c r="C4337" s="51" t="s">
        <v>899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 x14ac:dyDescent="0.2">
      <c r="A4338" s="50">
        <v>44169</v>
      </c>
      <c r="B4338" s="51">
        <v>44169</v>
      </c>
      <c r="C4338" s="51" t="s">
        <v>907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 x14ac:dyDescent="0.2">
      <c r="A4339" s="50">
        <v>44169</v>
      </c>
      <c r="B4339" s="51">
        <v>44169</v>
      </c>
      <c r="C4339" s="51" t="s">
        <v>779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 x14ac:dyDescent="0.2">
      <c r="A4340" s="50">
        <v>44169</v>
      </c>
      <c r="B4340" s="51">
        <v>44169</v>
      </c>
      <c r="C4340" s="51" t="s">
        <v>958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 x14ac:dyDescent="0.2">
      <c r="A4341" s="50">
        <v>44169</v>
      </c>
      <c r="B4341" s="51">
        <v>44169</v>
      </c>
      <c r="C4341" s="51" t="s">
        <v>765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 x14ac:dyDescent="0.2">
      <c r="A4342" s="50">
        <v>44169</v>
      </c>
      <c r="B4342" s="51">
        <v>44169</v>
      </c>
      <c r="C4342" s="51" t="s">
        <v>759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 x14ac:dyDescent="0.2">
      <c r="A4343" s="50">
        <v>44169</v>
      </c>
      <c r="B4343" s="51">
        <v>44169</v>
      </c>
      <c r="C4343" s="51" t="s">
        <v>755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 x14ac:dyDescent="0.2">
      <c r="A4344" s="50">
        <v>44169</v>
      </c>
      <c r="B4344" s="51">
        <v>44169</v>
      </c>
      <c r="C4344" s="51" t="s">
        <v>812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 x14ac:dyDescent="0.2">
      <c r="A4345" s="50">
        <v>44169</v>
      </c>
      <c r="B4345" s="51">
        <v>44169</v>
      </c>
      <c r="C4345" s="51" t="s">
        <v>904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 x14ac:dyDescent="0.2">
      <c r="A4346" s="50">
        <v>44169</v>
      </c>
      <c r="B4346" s="51">
        <v>44169</v>
      </c>
      <c r="C4346" s="51" t="s">
        <v>775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 x14ac:dyDescent="0.2">
      <c r="A4347" s="50">
        <v>44169</v>
      </c>
      <c r="B4347" s="51">
        <v>44169</v>
      </c>
      <c r="C4347" s="51" t="s">
        <v>752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 x14ac:dyDescent="0.2">
      <c r="A4348" s="32">
        <v>44170</v>
      </c>
      <c r="B4348" s="33">
        <v>44170</v>
      </c>
      <c r="C4348" s="33" t="s">
        <v>778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 x14ac:dyDescent="0.2">
      <c r="A4349" s="32">
        <v>44170</v>
      </c>
      <c r="B4349" s="33">
        <v>44170</v>
      </c>
      <c r="C4349" s="33" t="s">
        <v>737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 x14ac:dyDescent="0.2">
      <c r="A4350" s="32">
        <v>44170</v>
      </c>
      <c r="B4350" s="33">
        <v>44170</v>
      </c>
      <c r="C4350" s="33" t="s">
        <v>739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 x14ac:dyDescent="0.2">
      <c r="A4351" s="32">
        <v>44170</v>
      </c>
      <c r="B4351" s="33">
        <v>44170</v>
      </c>
      <c r="C4351" s="33" t="s">
        <v>753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 x14ac:dyDescent="0.2">
      <c r="A4352" s="32">
        <v>44170</v>
      </c>
      <c r="B4352" s="33">
        <v>44170</v>
      </c>
      <c r="C4352" s="33" t="s">
        <v>743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 x14ac:dyDescent="0.2">
      <c r="A4353" s="32">
        <v>44170</v>
      </c>
      <c r="B4353" s="33">
        <v>44170</v>
      </c>
      <c r="C4353" s="33" t="s">
        <v>750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 x14ac:dyDescent="0.2">
      <c r="A4354" s="32">
        <v>44170</v>
      </c>
      <c r="B4354" s="33">
        <v>44170</v>
      </c>
      <c r="C4354" s="33" t="s">
        <v>742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 x14ac:dyDescent="0.2">
      <c r="A4355" s="32">
        <v>44170</v>
      </c>
      <c r="B4355" s="33">
        <v>44170</v>
      </c>
      <c r="C4355" s="33" t="s">
        <v>768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 x14ac:dyDescent="0.2">
      <c r="A4356" s="32">
        <v>44170</v>
      </c>
      <c r="B4356" s="33">
        <v>44170</v>
      </c>
      <c r="C4356" s="33" t="s">
        <v>748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 x14ac:dyDescent="0.2">
      <c r="A4357" s="32">
        <v>44170</v>
      </c>
      <c r="B4357" s="33">
        <v>44170</v>
      </c>
      <c r="C4357" s="33" t="s">
        <v>746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 x14ac:dyDescent="0.2">
      <c r="A4358" s="32">
        <v>44170</v>
      </c>
      <c r="B4358" s="33">
        <v>44170</v>
      </c>
      <c r="C4358" s="33" t="s">
        <v>758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 x14ac:dyDescent="0.2">
      <c r="A4359" s="32">
        <v>44170</v>
      </c>
      <c r="B4359" s="33">
        <v>44170</v>
      </c>
      <c r="C4359" s="33" t="s">
        <v>741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 x14ac:dyDescent="0.2">
      <c r="A4360" s="32">
        <v>44170</v>
      </c>
      <c r="B4360" s="33">
        <v>44170</v>
      </c>
      <c r="C4360" s="33" t="s">
        <v>747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 x14ac:dyDescent="0.2">
      <c r="A4361" s="32">
        <v>44170</v>
      </c>
      <c r="B4361" s="33">
        <v>44170</v>
      </c>
      <c r="C4361" s="33" t="s">
        <v>744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 x14ac:dyDescent="0.2">
      <c r="A4362" s="32">
        <v>44170</v>
      </c>
      <c r="B4362" s="33">
        <v>44170</v>
      </c>
      <c r="C4362" s="33" t="s">
        <v>773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 x14ac:dyDescent="0.2">
      <c r="A4363" s="32">
        <v>44170</v>
      </c>
      <c r="B4363" s="33">
        <v>44170</v>
      </c>
      <c r="C4363" s="33" t="s">
        <v>756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 x14ac:dyDescent="0.2">
      <c r="A4364" s="32">
        <v>44170</v>
      </c>
      <c r="B4364" s="33">
        <v>44170</v>
      </c>
      <c r="C4364" s="33" t="s">
        <v>749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 x14ac:dyDescent="0.2">
      <c r="A4365" s="32">
        <v>44170</v>
      </c>
      <c r="B4365" s="33">
        <v>44170</v>
      </c>
      <c r="C4365" s="33" t="s">
        <v>763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 x14ac:dyDescent="0.2">
      <c r="A4366" s="32">
        <v>44170</v>
      </c>
      <c r="B4366" s="33">
        <v>44170</v>
      </c>
      <c r="C4366" s="33" t="s">
        <v>745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 x14ac:dyDescent="0.2">
      <c r="A4367" s="32">
        <v>44170</v>
      </c>
      <c r="B4367" s="33">
        <v>44170</v>
      </c>
      <c r="C4367" s="33" t="s">
        <v>788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 x14ac:dyDescent="0.2">
      <c r="A4368" s="32">
        <v>44170</v>
      </c>
      <c r="B4368" s="33">
        <v>44170</v>
      </c>
      <c r="C4368" s="33" t="s">
        <v>770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 x14ac:dyDescent="0.2">
      <c r="A4369" s="32">
        <v>44170</v>
      </c>
      <c r="B4369" s="33">
        <v>44170</v>
      </c>
      <c r="C4369" s="33" t="s">
        <v>789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 x14ac:dyDescent="0.2">
      <c r="A4370" s="32">
        <v>44170</v>
      </c>
      <c r="B4370" s="33">
        <v>44170</v>
      </c>
      <c r="C4370" s="33" t="s">
        <v>783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 x14ac:dyDescent="0.2">
      <c r="A4371" s="32">
        <v>44170</v>
      </c>
      <c r="B4371" s="33">
        <v>44170</v>
      </c>
      <c r="C4371" s="33" t="s">
        <v>782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 x14ac:dyDescent="0.2">
      <c r="A4372" s="32">
        <v>44170</v>
      </c>
      <c r="B4372" s="33">
        <v>44170</v>
      </c>
      <c r="C4372" s="33" t="s">
        <v>805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 x14ac:dyDescent="0.2">
      <c r="A4373" s="32">
        <v>44170</v>
      </c>
      <c r="B4373" s="33">
        <v>44170</v>
      </c>
      <c r="C4373" s="33" t="s">
        <v>751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 x14ac:dyDescent="0.2">
      <c r="A4374" s="32">
        <v>44170</v>
      </c>
      <c r="B4374" s="33">
        <v>44170</v>
      </c>
      <c r="C4374" s="33" t="s">
        <v>781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 x14ac:dyDescent="0.2">
      <c r="A4375" s="32">
        <v>44170</v>
      </c>
      <c r="B4375" s="33">
        <v>44170</v>
      </c>
      <c r="C4375" s="33" t="s">
        <v>754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 x14ac:dyDescent="0.2">
      <c r="A4376" s="32">
        <v>44170</v>
      </c>
      <c r="B4376" s="33">
        <v>44170</v>
      </c>
      <c r="C4376" s="33" t="s">
        <v>738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 x14ac:dyDescent="0.2">
      <c r="A4377" s="32">
        <v>44170</v>
      </c>
      <c r="B4377" s="33">
        <v>44170</v>
      </c>
      <c r="C4377" s="33" t="s">
        <v>799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 x14ac:dyDescent="0.2">
      <c r="A4378" s="32">
        <v>44170</v>
      </c>
      <c r="B4378" s="33">
        <v>44170</v>
      </c>
      <c r="C4378" s="33" t="s">
        <v>765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 x14ac:dyDescent="0.2">
      <c r="A4379" s="32">
        <v>44170</v>
      </c>
      <c r="B4379" s="33">
        <v>44170</v>
      </c>
      <c r="C4379" s="33" t="s">
        <v>766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 x14ac:dyDescent="0.2">
      <c r="A4380" s="32">
        <v>44170</v>
      </c>
      <c r="B4380" s="33">
        <v>44170</v>
      </c>
      <c r="C4380" s="33" t="s">
        <v>774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 x14ac:dyDescent="0.2">
      <c r="A4381" s="32">
        <v>44170</v>
      </c>
      <c r="B4381" s="33">
        <v>44170</v>
      </c>
      <c r="C4381" s="33" t="s">
        <v>959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 x14ac:dyDescent="0.2">
      <c r="A4382" s="32">
        <v>44170</v>
      </c>
      <c r="B4382" s="33">
        <v>44170</v>
      </c>
      <c r="C4382" s="33" t="s">
        <v>808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 x14ac:dyDescent="0.2">
      <c r="A4383" s="32">
        <v>44170</v>
      </c>
      <c r="B4383" s="33">
        <v>44170</v>
      </c>
      <c r="C4383" s="33" t="s">
        <v>840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 x14ac:dyDescent="0.2">
      <c r="A4384" s="32">
        <v>44170</v>
      </c>
      <c r="B4384" s="33">
        <v>44170</v>
      </c>
      <c r="C4384" s="33" t="s">
        <v>767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 x14ac:dyDescent="0.2">
      <c r="A4385" s="32">
        <v>44170</v>
      </c>
      <c r="B4385" s="33">
        <v>44170</v>
      </c>
      <c r="C4385" s="33" t="s">
        <v>787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 x14ac:dyDescent="0.2">
      <c r="A4386" s="32">
        <v>44170</v>
      </c>
      <c r="B4386" s="33">
        <v>44170</v>
      </c>
      <c r="C4386" s="33" t="s">
        <v>776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 x14ac:dyDescent="0.2">
      <c r="A4387" s="32">
        <v>44170</v>
      </c>
      <c r="B4387" s="33">
        <v>44170</v>
      </c>
      <c r="C4387" s="33" t="s">
        <v>772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 x14ac:dyDescent="0.2">
      <c r="A4388" s="32">
        <v>44170</v>
      </c>
      <c r="B4388" s="33">
        <v>44170</v>
      </c>
      <c r="C4388" s="33" t="s">
        <v>775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 x14ac:dyDescent="0.2">
      <c r="A4389" s="32">
        <v>44170</v>
      </c>
      <c r="B4389" s="33">
        <v>44170</v>
      </c>
      <c r="C4389" s="33" t="s">
        <v>947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 x14ac:dyDescent="0.2">
      <c r="A4390" s="32">
        <v>44170</v>
      </c>
      <c r="B4390" s="33">
        <v>44170</v>
      </c>
      <c r="C4390" s="33" t="s">
        <v>759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 x14ac:dyDescent="0.2">
      <c r="A4391" s="32">
        <v>44170</v>
      </c>
      <c r="B4391" s="33">
        <v>44170</v>
      </c>
      <c r="C4391" s="33" t="s">
        <v>793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 x14ac:dyDescent="0.2">
      <c r="A4392" s="32">
        <v>44170</v>
      </c>
      <c r="B4392" s="33">
        <v>44170</v>
      </c>
      <c r="C4392" s="33" t="s">
        <v>757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 x14ac:dyDescent="0.2">
      <c r="A4393" s="32">
        <v>44170</v>
      </c>
      <c r="B4393" s="33">
        <v>44170</v>
      </c>
      <c r="C4393" s="33" t="s">
        <v>755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 x14ac:dyDescent="0.2">
      <c r="A4394" s="32">
        <v>44170</v>
      </c>
      <c r="B4394" s="33">
        <v>44170</v>
      </c>
      <c r="C4394" s="33" t="s">
        <v>785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 x14ac:dyDescent="0.2">
      <c r="A4395" s="32">
        <v>44170</v>
      </c>
      <c r="B4395" s="33">
        <v>44170</v>
      </c>
      <c r="C4395" s="33" t="s">
        <v>752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 x14ac:dyDescent="0.2">
      <c r="A4396" s="32">
        <v>44170</v>
      </c>
      <c r="B4396" s="33">
        <v>44170</v>
      </c>
      <c r="C4396" s="33" t="s">
        <v>729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 x14ac:dyDescent="0.2">
      <c r="A4397" s="32">
        <v>44170</v>
      </c>
      <c r="B4397" s="33">
        <v>44170</v>
      </c>
      <c r="C4397" s="33" t="s">
        <v>740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 x14ac:dyDescent="0.2">
      <c r="A4398" s="32">
        <v>44170</v>
      </c>
      <c r="B4398" s="33">
        <v>44170</v>
      </c>
      <c r="C4398" s="33" t="s">
        <v>786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 x14ac:dyDescent="0.2">
      <c r="A4399" s="32">
        <v>44170</v>
      </c>
      <c r="B4399" s="33">
        <v>44170</v>
      </c>
      <c r="C4399" s="33" t="s">
        <v>802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 x14ac:dyDescent="0.2">
      <c r="A4400" s="32">
        <v>44170</v>
      </c>
      <c r="B4400" s="33">
        <v>44170</v>
      </c>
      <c r="C4400" s="33" t="s">
        <v>957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 x14ac:dyDescent="0.2">
      <c r="A4401" s="32">
        <v>44170</v>
      </c>
      <c r="B4401" s="33">
        <v>44170</v>
      </c>
      <c r="C4401" s="33" t="s">
        <v>791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 x14ac:dyDescent="0.2">
      <c r="A4402" s="32">
        <v>44170</v>
      </c>
      <c r="B4402" s="33">
        <v>44170</v>
      </c>
      <c r="C4402" s="33" t="s">
        <v>960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 x14ac:dyDescent="0.2">
      <c r="A4403" s="32">
        <v>44170</v>
      </c>
      <c r="B4403" s="33">
        <v>44170</v>
      </c>
      <c r="C4403" s="33" t="s">
        <v>792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 x14ac:dyDescent="0.2">
      <c r="A4404" s="62">
        <v>44171</v>
      </c>
      <c r="B4404" s="63">
        <v>44171</v>
      </c>
      <c r="C4404" s="63" t="s">
        <v>737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 x14ac:dyDescent="0.2">
      <c r="A4405" s="62">
        <v>44171</v>
      </c>
      <c r="B4405" s="63">
        <v>44171</v>
      </c>
      <c r="C4405" s="63" t="s">
        <v>739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 x14ac:dyDescent="0.2">
      <c r="A4406" s="62">
        <v>44171</v>
      </c>
      <c r="B4406" s="63">
        <v>44171</v>
      </c>
      <c r="C4406" s="63" t="s">
        <v>750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 x14ac:dyDescent="0.2">
      <c r="A4407" s="62">
        <v>44171</v>
      </c>
      <c r="B4407" s="63">
        <v>44171</v>
      </c>
      <c r="C4407" s="63" t="s">
        <v>763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 x14ac:dyDescent="0.2">
      <c r="A4408" s="62">
        <v>44171</v>
      </c>
      <c r="B4408" s="63">
        <v>44171</v>
      </c>
      <c r="C4408" s="63" t="s">
        <v>753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 x14ac:dyDescent="0.2">
      <c r="A4409" s="62">
        <v>44171</v>
      </c>
      <c r="B4409" s="63">
        <v>44171</v>
      </c>
      <c r="C4409" s="63" t="s">
        <v>778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 x14ac:dyDescent="0.2">
      <c r="A4410" s="62">
        <v>44171</v>
      </c>
      <c r="B4410" s="63">
        <v>44171</v>
      </c>
      <c r="C4410" s="63" t="s">
        <v>782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 x14ac:dyDescent="0.2">
      <c r="A4411" s="62">
        <v>44171</v>
      </c>
      <c r="B4411" s="63">
        <v>44171</v>
      </c>
      <c r="C4411" s="63" t="s">
        <v>749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 x14ac:dyDescent="0.2">
      <c r="A4412" s="62">
        <v>44171</v>
      </c>
      <c r="B4412" s="63">
        <v>44171</v>
      </c>
      <c r="C4412" s="63" t="s">
        <v>743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 x14ac:dyDescent="0.2">
      <c r="A4413" s="62">
        <v>44171</v>
      </c>
      <c r="B4413" s="63">
        <v>44171</v>
      </c>
      <c r="C4413" s="63" t="s">
        <v>748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 x14ac:dyDescent="0.2">
      <c r="A4414" s="62">
        <v>44171</v>
      </c>
      <c r="B4414" s="63">
        <v>44171</v>
      </c>
      <c r="C4414" s="63" t="s">
        <v>751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 x14ac:dyDescent="0.2">
      <c r="A4415" s="62">
        <v>44171</v>
      </c>
      <c r="B4415" s="63">
        <v>44171</v>
      </c>
      <c r="C4415" s="63" t="s">
        <v>742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 x14ac:dyDescent="0.2">
      <c r="A4416" s="62">
        <v>44171</v>
      </c>
      <c r="B4416" s="63">
        <v>44171</v>
      </c>
      <c r="C4416" s="63" t="s">
        <v>758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 x14ac:dyDescent="0.2">
      <c r="A4417" s="62">
        <v>44171</v>
      </c>
      <c r="B4417" s="63">
        <v>44171</v>
      </c>
      <c r="C4417" s="63" t="s">
        <v>765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 x14ac:dyDescent="0.2">
      <c r="A4418" s="62">
        <v>44171</v>
      </c>
      <c r="B4418" s="63">
        <v>44171</v>
      </c>
      <c r="C4418" s="63" t="s">
        <v>767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 x14ac:dyDescent="0.2">
      <c r="A4419" s="62">
        <v>44171</v>
      </c>
      <c r="B4419" s="63">
        <v>44171</v>
      </c>
      <c r="C4419" s="63" t="s">
        <v>773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 x14ac:dyDescent="0.2">
      <c r="A4420" s="62">
        <v>44171</v>
      </c>
      <c r="B4420" s="63">
        <v>44171</v>
      </c>
      <c r="C4420" s="63" t="s">
        <v>754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 x14ac:dyDescent="0.2">
      <c r="A4421" s="62">
        <v>44171</v>
      </c>
      <c r="B4421" s="63">
        <v>44171</v>
      </c>
      <c r="C4421" s="63" t="s">
        <v>741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 x14ac:dyDescent="0.2">
      <c r="A4422" s="62">
        <v>44171</v>
      </c>
      <c r="B4422" s="63">
        <v>44171</v>
      </c>
      <c r="C4422" s="63" t="s">
        <v>756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 x14ac:dyDescent="0.2">
      <c r="A4423" s="62">
        <v>44171</v>
      </c>
      <c r="B4423" s="63">
        <v>44171</v>
      </c>
      <c r="C4423" s="63" t="s">
        <v>961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 x14ac:dyDescent="0.2">
      <c r="A4424" s="62">
        <v>44171</v>
      </c>
      <c r="B4424" s="63">
        <v>44171</v>
      </c>
      <c r="C4424" s="63" t="s">
        <v>808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 x14ac:dyDescent="0.2">
      <c r="A4425" s="62">
        <v>44171</v>
      </c>
      <c r="B4425" s="63">
        <v>44171</v>
      </c>
      <c r="C4425" s="63" t="s">
        <v>768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 x14ac:dyDescent="0.2">
      <c r="A4426" s="62">
        <v>44171</v>
      </c>
      <c r="B4426" s="63">
        <v>44171</v>
      </c>
      <c r="C4426" s="63" t="s">
        <v>785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 x14ac:dyDescent="0.2">
      <c r="A4427" s="62">
        <v>44171</v>
      </c>
      <c r="B4427" s="63">
        <v>44171</v>
      </c>
      <c r="C4427" s="63" t="s">
        <v>781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 x14ac:dyDescent="0.2">
      <c r="A4428" s="62">
        <v>44171</v>
      </c>
      <c r="B4428" s="63">
        <v>44171</v>
      </c>
      <c r="C4428" s="63" t="s">
        <v>800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 x14ac:dyDescent="0.2">
      <c r="A4429" s="62">
        <v>44171</v>
      </c>
      <c r="B4429" s="63">
        <v>44171</v>
      </c>
      <c r="C4429" s="63" t="s">
        <v>744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 x14ac:dyDescent="0.2">
      <c r="A4430" s="62">
        <v>44171</v>
      </c>
      <c r="B4430" s="63">
        <v>44171</v>
      </c>
      <c r="C4430" s="63" t="s">
        <v>770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 x14ac:dyDescent="0.2">
      <c r="A4431" s="62">
        <v>44171</v>
      </c>
      <c r="B4431" s="63">
        <v>44171</v>
      </c>
      <c r="C4431" s="63" t="s">
        <v>738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 x14ac:dyDescent="0.2">
      <c r="A4432" s="62">
        <v>44171</v>
      </c>
      <c r="B4432" s="63">
        <v>44171</v>
      </c>
      <c r="C4432" s="63" t="s">
        <v>783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 x14ac:dyDescent="0.2">
      <c r="A4433" s="62">
        <v>44171</v>
      </c>
      <c r="B4433" s="63">
        <v>44171</v>
      </c>
      <c r="C4433" s="63" t="s">
        <v>789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 x14ac:dyDescent="0.2">
      <c r="A4434" s="62">
        <v>44171</v>
      </c>
      <c r="B4434" s="63">
        <v>44171</v>
      </c>
      <c r="C4434" s="63" t="s">
        <v>788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 x14ac:dyDescent="0.2">
      <c r="A4435" s="62">
        <v>44171</v>
      </c>
      <c r="B4435" s="63">
        <v>44171</v>
      </c>
      <c r="C4435" s="63" t="s">
        <v>745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 x14ac:dyDescent="0.2">
      <c r="A4436" s="62">
        <v>44171</v>
      </c>
      <c r="B4436" s="63">
        <v>44171</v>
      </c>
      <c r="C4436" s="63" t="s">
        <v>766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 x14ac:dyDescent="0.2">
      <c r="A4437" s="62">
        <v>44171</v>
      </c>
      <c r="B4437" s="63">
        <v>44171</v>
      </c>
      <c r="C4437" s="63" t="s">
        <v>757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 x14ac:dyDescent="0.2">
      <c r="A4438" s="62">
        <v>44171</v>
      </c>
      <c r="B4438" s="63">
        <v>44171</v>
      </c>
      <c r="C4438" s="63" t="s">
        <v>772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 x14ac:dyDescent="0.2">
      <c r="A4439" s="62">
        <v>44171</v>
      </c>
      <c r="B4439" s="63">
        <v>44171</v>
      </c>
      <c r="C4439" s="63" t="s">
        <v>792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 x14ac:dyDescent="0.2">
      <c r="A4440" s="62">
        <v>44171</v>
      </c>
      <c r="B4440" s="63">
        <v>44171</v>
      </c>
      <c r="C4440" s="63" t="s">
        <v>747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 x14ac:dyDescent="0.2">
      <c r="A4441" s="62">
        <v>44171</v>
      </c>
      <c r="B4441" s="63">
        <v>44171</v>
      </c>
      <c r="C4441" s="63" t="s">
        <v>746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 x14ac:dyDescent="0.2">
      <c r="A4442" s="62">
        <v>44171</v>
      </c>
      <c r="B4442" s="63">
        <v>44171</v>
      </c>
      <c r="C4442" s="63" t="s">
        <v>729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 x14ac:dyDescent="0.2">
      <c r="A4443" s="62">
        <v>44171</v>
      </c>
      <c r="B4443" s="63">
        <v>44171</v>
      </c>
      <c r="C4443" s="63" t="s">
        <v>755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 x14ac:dyDescent="0.2">
      <c r="A4444" s="62">
        <v>44171</v>
      </c>
      <c r="B4444" s="63">
        <v>44171</v>
      </c>
      <c r="C4444" s="63" t="s">
        <v>786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 x14ac:dyDescent="0.2">
      <c r="A4445" s="62">
        <v>44171</v>
      </c>
      <c r="B4445" s="63">
        <v>44171</v>
      </c>
      <c r="C4445" s="63" t="s">
        <v>762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 x14ac:dyDescent="0.2">
      <c r="A4446" s="62">
        <v>44171</v>
      </c>
      <c r="B4446" s="63">
        <v>44171</v>
      </c>
      <c r="C4446" s="63" t="s">
        <v>774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 x14ac:dyDescent="0.2">
      <c r="A4447" s="62">
        <v>44171</v>
      </c>
      <c r="B4447" s="63">
        <v>44171</v>
      </c>
      <c r="C4447" s="63" t="s">
        <v>878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 x14ac:dyDescent="0.2">
      <c r="A4448" s="62">
        <v>44171</v>
      </c>
      <c r="B4448" s="63">
        <v>44171</v>
      </c>
      <c r="C4448" s="63" t="s">
        <v>816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 x14ac:dyDescent="0.2">
      <c r="A4449" s="62">
        <v>44171</v>
      </c>
      <c r="B4449" s="63">
        <v>44171</v>
      </c>
      <c r="C4449" s="63" t="s">
        <v>840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 x14ac:dyDescent="0.2">
      <c r="A4450" s="62">
        <v>44171</v>
      </c>
      <c r="B4450" s="63">
        <v>44171</v>
      </c>
      <c r="C4450" s="63" t="s">
        <v>752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 x14ac:dyDescent="0.2">
      <c r="A4451" s="59">
        <v>44172</v>
      </c>
      <c r="B4451" s="60">
        <v>44172</v>
      </c>
      <c r="C4451" s="60" t="s">
        <v>739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 x14ac:dyDescent="0.2">
      <c r="A4452" s="59">
        <v>44172</v>
      </c>
      <c r="B4452" s="60">
        <v>44172</v>
      </c>
      <c r="C4452" s="60" t="s">
        <v>737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 x14ac:dyDescent="0.2">
      <c r="A4453" s="59">
        <v>44172</v>
      </c>
      <c r="B4453" s="60">
        <v>44172</v>
      </c>
      <c r="C4453" s="60" t="s">
        <v>741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 x14ac:dyDescent="0.2">
      <c r="A4454" s="59">
        <v>44172</v>
      </c>
      <c r="B4454" s="60">
        <v>44172</v>
      </c>
      <c r="C4454" s="60" t="s">
        <v>782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 x14ac:dyDescent="0.2">
      <c r="A4455" s="59">
        <v>44172</v>
      </c>
      <c r="B4455" s="60">
        <v>44172</v>
      </c>
      <c r="C4455" s="60" t="s">
        <v>778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 x14ac:dyDescent="0.2">
      <c r="A4456" s="59">
        <v>44172</v>
      </c>
      <c r="B4456" s="60">
        <v>44172</v>
      </c>
      <c r="C4456" s="60" t="s">
        <v>756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 x14ac:dyDescent="0.2">
      <c r="A4457" s="59">
        <v>44172</v>
      </c>
      <c r="B4457" s="60">
        <v>44172</v>
      </c>
      <c r="C4457" s="60" t="s">
        <v>749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 x14ac:dyDescent="0.2">
      <c r="A4458" s="59">
        <v>44172</v>
      </c>
      <c r="B4458" s="60">
        <v>44172</v>
      </c>
      <c r="C4458" s="60" t="s">
        <v>754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 x14ac:dyDescent="0.2">
      <c r="A4459" s="59">
        <v>44172</v>
      </c>
      <c r="B4459" s="60">
        <v>44172</v>
      </c>
      <c r="C4459" s="60" t="s">
        <v>750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 x14ac:dyDescent="0.2">
      <c r="A4460" s="59">
        <v>44172</v>
      </c>
      <c r="B4460" s="60">
        <v>44172</v>
      </c>
      <c r="C4460" s="60" t="s">
        <v>781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 x14ac:dyDescent="0.2">
      <c r="A4461" s="59">
        <v>44172</v>
      </c>
      <c r="B4461" s="60">
        <v>44172</v>
      </c>
      <c r="C4461" s="60" t="s">
        <v>785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 x14ac:dyDescent="0.2">
      <c r="A4462" s="59">
        <v>44172</v>
      </c>
      <c r="B4462" s="60">
        <v>44172</v>
      </c>
      <c r="C4462" s="60" t="s">
        <v>744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 x14ac:dyDescent="0.2">
      <c r="A4463" s="59">
        <v>44172</v>
      </c>
      <c r="B4463" s="60">
        <v>44172</v>
      </c>
      <c r="C4463" s="60" t="s">
        <v>743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 x14ac:dyDescent="0.2">
      <c r="A4464" s="59">
        <v>44172</v>
      </c>
      <c r="B4464" s="60">
        <v>44172</v>
      </c>
      <c r="C4464" s="60" t="s">
        <v>748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 x14ac:dyDescent="0.2">
      <c r="A4465" s="59">
        <v>44172</v>
      </c>
      <c r="B4465" s="60">
        <v>44172</v>
      </c>
      <c r="C4465" s="60" t="s">
        <v>751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 x14ac:dyDescent="0.2">
      <c r="A4466" s="59">
        <v>44172</v>
      </c>
      <c r="B4466" s="60">
        <v>44172</v>
      </c>
      <c r="C4466" s="60" t="s">
        <v>746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 x14ac:dyDescent="0.2">
      <c r="A4467" s="59">
        <v>44172</v>
      </c>
      <c r="B4467" s="60">
        <v>44172</v>
      </c>
      <c r="C4467" s="60" t="s">
        <v>767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 x14ac:dyDescent="0.2">
      <c r="A4468" s="59">
        <v>44172</v>
      </c>
      <c r="B4468" s="60">
        <v>44172</v>
      </c>
      <c r="C4468" s="60" t="s">
        <v>765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 x14ac:dyDescent="0.2">
      <c r="A4469" s="59">
        <v>44172</v>
      </c>
      <c r="B4469" s="60">
        <v>44172</v>
      </c>
      <c r="C4469" s="60" t="s">
        <v>753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 x14ac:dyDescent="0.2">
      <c r="A4470" s="59">
        <v>44172</v>
      </c>
      <c r="B4470" s="60">
        <v>44172</v>
      </c>
      <c r="C4470" s="60" t="s">
        <v>788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 x14ac:dyDescent="0.2">
      <c r="A4471" s="59">
        <v>44172</v>
      </c>
      <c r="B4471" s="60">
        <v>44172</v>
      </c>
      <c r="C4471" s="60" t="s">
        <v>747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 x14ac:dyDescent="0.2">
      <c r="A4472" s="59">
        <v>44172</v>
      </c>
      <c r="B4472" s="60">
        <v>44172</v>
      </c>
      <c r="C4472" s="60" t="s">
        <v>772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 x14ac:dyDescent="0.2">
      <c r="A4473" s="59">
        <v>44172</v>
      </c>
      <c r="B4473" s="60">
        <v>44172</v>
      </c>
      <c r="C4473" s="60" t="s">
        <v>738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 x14ac:dyDescent="0.2">
      <c r="A4474" s="59">
        <v>44172</v>
      </c>
      <c r="B4474" s="60">
        <v>44172</v>
      </c>
      <c r="C4474" s="60" t="s">
        <v>758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 x14ac:dyDescent="0.2">
      <c r="A4475" s="59">
        <v>44172</v>
      </c>
      <c r="B4475" s="60">
        <v>44172</v>
      </c>
      <c r="C4475" s="60" t="s">
        <v>742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 x14ac:dyDescent="0.2">
      <c r="A4476" s="59">
        <v>44172</v>
      </c>
      <c r="B4476" s="60">
        <v>44172</v>
      </c>
      <c r="C4476" s="60" t="s">
        <v>776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 x14ac:dyDescent="0.2">
      <c r="A4477" s="59">
        <v>44172</v>
      </c>
      <c r="B4477" s="60">
        <v>44172</v>
      </c>
      <c r="C4477" s="60" t="s">
        <v>745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 x14ac:dyDescent="0.2">
      <c r="A4478" s="59">
        <v>44172</v>
      </c>
      <c r="B4478" s="60">
        <v>44172</v>
      </c>
      <c r="C4478" s="60" t="s">
        <v>800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 x14ac:dyDescent="0.2">
      <c r="A4479" s="59">
        <v>44172</v>
      </c>
      <c r="B4479" s="60">
        <v>44172</v>
      </c>
      <c r="C4479" s="60" t="s">
        <v>773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 x14ac:dyDescent="0.2">
      <c r="A4480" s="59">
        <v>44172</v>
      </c>
      <c r="B4480" s="60">
        <v>44172</v>
      </c>
      <c r="C4480" s="60" t="s">
        <v>768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 x14ac:dyDescent="0.2">
      <c r="A4481" s="59">
        <v>44172</v>
      </c>
      <c r="B4481" s="60">
        <v>44172</v>
      </c>
      <c r="C4481" s="60" t="s">
        <v>784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 x14ac:dyDescent="0.2">
      <c r="A4482" s="59">
        <v>44172</v>
      </c>
      <c r="B4482" s="60">
        <v>44172</v>
      </c>
      <c r="C4482" s="60" t="s">
        <v>904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 x14ac:dyDescent="0.2">
      <c r="A4483" s="59">
        <v>44172</v>
      </c>
      <c r="B4483" s="60">
        <v>44172</v>
      </c>
      <c r="C4483" s="60" t="s">
        <v>763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 x14ac:dyDescent="0.2">
      <c r="A4484" s="59">
        <v>44172</v>
      </c>
      <c r="B4484" s="60">
        <v>44172</v>
      </c>
      <c r="C4484" s="60" t="s">
        <v>962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 x14ac:dyDescent="0.2">
      <c r="A4485" s="59">
        <v>44172</v>
      </c>
      <c r="B4485" s="60">
        <v>44172</v>
      </c>
      <c r="C4485" s="60" t="s">
        <v>789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 x14ac:dyDescent="0.2">
      <c r="A4486" s="59">
        <v>44172</v>
      </c>
      <c r="B4486" s="60">
        <v>44172</v>
      </c>
      <c r="C4486" s="60" t="s">
        <v>783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 x14ac:dyDescent="0.2">
      <c r="A4487" s="59">
        <v>44172</v>
      </c>
      <c r="B4487" s="60">
        <v>44172</v>
      </c>
      <c r="C4487" s="60" t="s">
        <v>792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 x14ac:dyDescent="0.2">
      <c r="A4488" s="59">
        <v>44172</v>
      </c>
      <c r="B4488" s="60">
        <v>44172</v>
      </c>
      <c r="C4488" s="60" t="s">
        <v>752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 x14ac:dyDescent="0.2">
      <c r="A4489" s="59">
        <v>44172</v>
      </c>
      <c r="B4489" s="60">
        <v>44172</v>
      </c>
      <c r="C4489" s="60" t="s">
        <v>757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 x14ac:dyDescent="0.2">
      <c r="A4490" s="59">
        <v>44172</v>
      </c>
      <c r="B4490" s="60">
        <v>44172</v>
      </c>
      <c r="C4490" s="60" t="s">
        <v>760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 x14ac:dyDescent="0.2">
      <c r="A4491" s="59">
        <v>44172</v>
      </c>
      <c r="B4491" s="60">
        <v>44172</v>
      </c>
      <c r="C4491" s="60" t="s">
        <v>766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 x14ac:dyDescent="0.2">
      <c r="A4492" s="59">
        <v>44172</v>
      </c>
      <c r="B4492" s="60">
        <v>44172</v>
      </c>
      <c r="C4492" s="60" t="s">
        <v>805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 x14ac:dyDescent="0.2">
      <c r="A4493" s="59">
        <v>44172</v>
      </c>
      <c r="B4493" s="60">
        <v>44172</v>
      </c>
      <c r="C4493" s="60" t="s">
        <v>863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 x14ac:dyDescent="0.2">
      <c r="A4494" s="59">
        <v>44172</v>
      </c>
      <c r="B4494" s="60">
        <v>44172</v>
      </c>
      <c r="C4494" s="60" t="s">
        <v>755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 x14ac:dyDescent="0.2">
      <c r="A4495" s="59">
        <v>44172</v>
      </c>
      <c r="B4495" s="60">
        <v>44172</v>
      </c>
      <c r="C4495" s="60" t="s">
        <v>779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 x14ac:dyDescent="0.2">
      <c r="A4496" s="59">
        <v>44172</v>
      </c>
      <c r="B4496" s="60">
        <v>44172</v>
      </c>
      <c r="C4496" s="60" t="s">
        <v>729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 x14ac:dyDescent="0.2">
      <c r="A4497" s="59">
        <v>44172</v>
      </c>
      <c r="B4497" s="60">
        <v>44172</v>
      </c>
      <c r="C4497" s="60" t="s">
        <v>870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 x14ac:dyDescent="0.2">
      <c r="A4498" s="59">
        <v>44172</v>
      </c>
      <c r="B4498" s="60">
        <v>44172</v>
      </c>
      <c r="C4498" s="60" t="s">
        <v>774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 x14ac:dyDescent="0.2">
      <c r="A4499" s="59">
        <v>44172</v>
      </c>
      <c r="B4499" s="60">
        <v>44172</v>
      </c>
      <c r="C4499" s="60" t="s">
        <v>802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 x14ac:dyDescent="0.2">
      <c r="A4500" s="86">
        <v>44173</v>
      </c>
      <c r="B4500" s="87">
        <v>44173</v>
      </c>
      <c r="C4500" s="87" t="s">
        <v>753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 x14ac:dyDescent="0.2">
      <c r="A4501" s="86">
        <v>44173</v>
      </c>
      <c r="B4501" s="87">
        <v>44173</v>
      </c>
      <c r="C4501" s="87" t="s">
        <v>750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 x14ac:dyDescent="0.2">
      <c r="A4502" s="86">
        <v>44173</v>
      </c>
      <c r="B4502" s="87">
        <v>44173</v>
      </c>
      <c r="C4502" s="87" t="s">
        <v>768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 x14ac:dyDescent="0.2">
      <c r="A4503" s="86">
        <v>44173</v>
      </c>
      <c r="B4503" s="87">
        <v>44173</v>
      </c>
      <c r="C4503" s="87" t="s">
        <v>758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 x14ac:dyDescent="0.2">
      <c r="A4504" s="86">
        <v>44173</v>
      </c>
      <c r="B4504" s="87">
        <v>44173</v>
      </c>
      <c r="C4504" s="87" t="s">
        <v>747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 x14ac:dyDescent="0.2">
      <c r="A4505" s="86">
        <v>44173</v>
      </c>
      <c r="B4505" s="87">
        <v>44173</v>
      </c>
      <c r="C4505" s="87" t="s">
        <v>746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 x14ac:dyDescent="0.2">
      <c r="A4506" s="86">
        <v>44173</v>
      </c>
      <c r="B4506" s="87">
        <v>44173</v>
      </c>
      <c r="C4506" s="87" t="s">
        <v>739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 x14ac:dyDescent="0.2">
      <c r="A4507" s="86">
        <v>44173</v>
      </c>
      <c r="B4507" s="87">
        <v>44173</v>
      </c>
      <c r="C4507" s="87" t="s">
        <v>778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 x14ac:dyDescent="0.2">
      <c r="A4508" s="86">
        <v>44173</v>
      </c>
      <c r="B4508" s="87">
        <v>44173</v>
      </c>
      <c r="C4508" s="87" t="s">
        <v>788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 x14ac:dyDescent="0.2">
      <c r="A4509" s="86">
        <v>44173</v>
      </c>
      <c r="B4509" s="87">
        <v>44173</v>
      </c>
      <c r="C4509" s="87" t="s">
        <v>737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 x14ac:dyDescent="0.2">
      <c r="A4510" s="86">
        <v>44173</v>
      </c>
      <c r="B4510" s="87">
        <v>44173</v>
      </c>
      <c r="C4510" s="87" t="s">
        <v>742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 x14ac:dyDescent="0.2">
      <c r="A4511" s="86">
        <v>44173</v>
      </c>
      <c r="B4511" s="87">
        <v>44173</v>
      </c>
      <c r="C4511" s="87" t="s">
        <v>783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 x14ac:dyDescent="0.2">
      <c r="A4512" s="86">
        <v>44173</v>
      </c>
      <c r="B4512" s="87">
        <v>44173</v>
      </c>
      <c r="C4512" s="87" t="s">
        <v>743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 x14ac:dyDescent="0.2">
      <c r="A4513" s="86">
        <v>44173</v>
      </c>
      <c r="B4513" s="87">
        <v>44173</v>
      </c>
      <c r="C4513" s="87" t="s">
        <v>772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 x14ac:dyDescent="0.2">
      <c r="A4514" s="86">
        <v>44173</v>
      </c>
      <c r="B4514" s="87">
        <v>44173</v>
      </c>
      <c r="C4514" s="87" t="s">
        <v>756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 x14ac:dyDescent="0.2">
      <c r="A4515" s="86">
        <v>44173</v>
      </c>
      <c r="B4515" s="87">
        <v>44173</v>
      </c>
      <c r="C4515" s="87" t="s">
        <v>754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 x14ac:dyDescent="0.2">
      <c r="A4516" s="86">
        <v>44173</v>
      </c>
      <c r="B4516" s="87">
        <v>44173</v>
      </c>
      <c r="C4516" s="87" t="s">
        <v>748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 x14ac:dyDescent="0.2">
      <c r="A4517" s="86">
        <v>44173</v>
      </c>
      <c r="B4517" s="87">
        <v>44173</v>
      </c>
      <c r="C4517" s="87" t="s">
        <v>741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 x14ac:dyDescent="0.2">
      <c r="A4518" s="86">
        <v>44173</v>
      </c>
      <c r="B4518" s="87">
        <v>44173</v>
      </c>
      <c r="C4518" s="87" t="s">
        <v>745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 x14ac:dyDescent="0.2">
      <c r="A4519" s="86">
        <v>44173</v>
      </c>
      <c r="B4519" s="87">
        <v>44173</v>
      </c>
      <c r="C4519" s="87" t="s">
        <v>773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 x14ac:dyDescent="0.2">
      <c r="A4520" s="86">
        <v>44173</v>
      </c>
      <c r="B4520" s="87">
        <v>44173</v>
      </c>
      <c r="C4520" s="87" t="s">
        <v>749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 x14ac:dyDescent="0.2">
      <c r="A4521" s="86">
        <v>44173</v>
      </c>
      <c r="B4521" s="87">
        <v>44173</v>
      </c>
      <c r="C4521" s="87" t="s">
        <v>782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 x14ac:dyDescent="0.2">
      <c r="A4522" s="86">
        <v>44173</v>
      </c>
      <c r="B4522" s="87">
        <v>44173</v>
      </c>
      <c r="C4522" s="87" t="s">
        <v>763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 x14ac:dyDescent="0.2">
      <c r="A4523" s="86">
        <v>44173</v>
      </c>
      <c r="B4523" s="87">
        <v>44173</v>
      </c>
      <c r="C4523" s="87" t="s">
        <v>963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 x14ac:dyDescent="0.2">
      <c r="A4524" s="86">
        <v>44173</v>
      </c>
      <c r="B4524" s="87">
        <v>44173</v>
      </c>
      <c r="C4524" s="87" t="s">
        <v>781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 x14ac:dyDescent="0.2">
      <c r="A4525" s="86">
        <v>44173</v>
      </c>
      <c r="B4525" s="87">
        <v>44173</v>
      </c>
      <c r="C4525" s="87" t="s">
        <v>776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 x14ac:dyDescent="0.2">
      <c r="A4526" s="86">
        <v>44173</v>
      </c>
      <c r="B4526" s="87">
        <v>44173</v>
      </c>
      <c r="C4526" s="87" t="s">
        <v>785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 x14ac:dyDescent="0.2">
      <c r="A4527" s="86">
        <v>44173</v>
      </c>
      <c r="B4527" s="87">
        <v>44173</v>
      </c>
      <c r="C4527" s="87" t="s">
        <v>786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 x14ac:dyDescent="0.2">
      <c r="A4528" s="86">
        <v>44173</v>
      </c>
      <c r="B4528" s="87">
        <v>44173</v>
      </c>
      <c r="C4528" s="87" t="s">
        <v>755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 x14ac:dyDescent="0.2">
      <c r="A4529" s="86">
        <v>44173</v>
      </c>
      <c r="B4529" s="87">
        <v>44173</v>
      </c>
      <c r="C4529" s="87" t="s">
        <v>744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 x14ac:dyDescent="0.2">
      <c r="A4530" s="86">
        <v>44173</v>
      </c>
      <c r="B4530" s="87">
        <v>44173</v>
      </c>
      <c r="C4530" s="87" t="s">
        <v>797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 x14ac:dyDescent="0.2">
      <c r="A4531" s="86">
        <v>44173</v>
      </c>
      <c r="B4531" s="87">
        <v>44173</v>
      </c>
      <c r="C4531" s="87" t="s">
        <v>738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 x14ac:dyDescent="0.2">
      <c r="A4532" s="86">
        <v>44173</v>
      </c>
      <c r="B4532" s="87">
        <v>44173</v>
      </c>
      <c r="C4532" s="87" t="s">
        <v>770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 x14ac:dyDescent="0.2">
      <c r="A4533" s="86">
        <v>44173</v>
      </c>
      <c r="B4533" s="87">
        <v>44173</v>
      </c>
      <c r="C4533" s="87" t="s">
        <v>846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 x14ac:dyDescent="0.2">
      <c r="A4534" s="86">
        <v>44173</v>
      </c>
      <c r="B4534" s="87">
        <v>44173</v>
      </c>
      <c r="C4534" s="87" t="s">
        <v>789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 x14ac:dyDescent="0.2">
      <c r="A4535" s="86">
        <v>44173</v>
      </c>
      <c r="B4535" s="87">
        <v>44173</v>
      </c>
      <c r="C4535" s="87" t="s">
        <v>765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 x14ac:dyDescent="0.2">
      <c r="A4536" s="86">
        <v>44173</v>
      </c>
      <c r="B4536" s="87">
        <v>44173</v>
      </c>
      <c r="C4536" s="87" t="s">
        <v>759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 x14ac:dyDescent="0.2">
      <c r="A4537" s="86">
        <v>44173</v>
      </c>
      <c r="B4537" s="87">
        <v>44173</v>
      </c>
      <c r="C4537" s="87" t="s">
        <v>751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 x14ac:dyDescent="0.2">
      <c r="A4538" s="86">
        <v>44173</v>
      </c>
      <c r="B4538" s="87">
        <v>44173</v>
      </c>
      <c r="C4538" s="87" t="s">
        <v>766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 x14ac:dyDescent="0.2">
      <c r="A4539" s="86">
        <v>44173</v>
      </c>
      <c r="B4539" s="87">
        <v>44173</v>
      </c>
      <c r="C4539" s="87" t="s">
        <v>805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 x14ac:dyDescent="0.2">
      <c r="A4540" s="86">
        <v>44173</v>
      </c>
      <c r="B4540" s="87">
        <v>44173</v>
      </c>
      <c r="C4540" s="87" t="s">
        <v>808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 x14ac:dyDescent="0.2">
      <c r="A4541" s="86">
        <v>44173</v>
      </c>
      <c r="B4541" s="87">
        <v>44173</v>
      </c>
      <c r="C4541" s="87" t="s">
        <v>729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 x14ac:dyDescent="0.2">
      <c r="A4542" s="86">
        <v>44173</v>
      </c>
      <c r="B4542" s="87">
        <v>44173</v>
      </c>
      <c r="C4542" s="87" t="s">
        <v>752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 x14ac:dyDescent="0.2">
      <c r="A4543" s="86">
        <v>44173</v>
      </c>
      <c r="B4543" s="87">
        <v>44173</v>
      </c>
      <c r="C4543" s="87" t="s">
        <v>964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 x14ac:dyDescent="0.2">
      <c r="A4544" s="86">
        <v>44173</v>
      </c>
      <c r="B4544" s="87">
        <v>44173</v>
      </c>
      <c r="C4544" s="87" t="s">
        <v>863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 x14ac:dyDescent="0.2">
      <c r="A4545" s="86">
        <v>44173</v>
      </c>
      <c r="B4545" s="87">
        <v>44173</v>
      </c>
      <c r="C4545" s="87" t="s">
        <v>774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 x14ac:dyDescent="0.2">
      <c r="A4546" s="86">
        <v>44173</v>
      </c>
      <c r="B4546" s="87">
        <v>44173</v>
      </c>
      <c r="C4546" s="87" t="s">
        <v>793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 x14ac:dyDescent="0.2">
      <c r="A4547" s="86">
        <v>44173</v>
      </c>
      <c r="B4547" s="87">
        <v>44173</v>
      </c>
      <c r="C4547" s="87" t="s">
        <v>762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 x14ac:dyDescent="0.2">
      <c r="A4548" s="86">
        <v>44173</v>
      </c>
      <c r="B4548" s="87">
        <v>44173</v>
      </c>
      <c r="C4548" s="87" t="s">
        <v>792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 x14ac:dyDescent="0.2">
      <c r="A4549" s="86">
        <v>44173</v>
      </c>
      <c r="B4549" s="87">
        <v>44173</v>
      </c>
      <c r="C4549" s="87" t="s">
        <v>775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 x14ac:dyDescent="0.2">
      <c r="A4550" s="86">
        <v>44173</v>
      </c>
      <c r="B4550" s="87">
        <v>44173</v>
      </c>
      <c r="C4550" s="87" t="s">
        <v>800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 x14ac:dyDescent="0.2">
      <c r="A4551" s="99">
        <v>44174</v>
      </c>
      <c r="B4551" s="100">
        <v>44174</v>
      </c>
      <c r="C4551" s="100" t="s">
        <v>737</v>
      </c>
      <c r="D4551" s="101">
        <f>VLOOKUP(Pag_Inicio_Corr_mas_casos[[#This Row],[Corregimiento]],Hoja3!$A$2:$D$676,4,0)</f>
        <v>130101</v>
      </c>
      <c r="E4551" s="100">
        <v>91</v>
      </c>
    </row>
    <row r="4552" spans="1:6" x14ac:dyDescent="0.2">
      <c r="A4552" s="99">
        <v>44174</v>
      </c>
      <c r="B4552" s="100">
        <v>44174</v>
      </c>
      <c r="C4552" s="100" t="s">
        <v>753</v>
      </c>
      <c r="D4552" s="101">
        <f>VLOOKUP(Pag_Inicio_Corr_mas_casos[[#This Row],[Corregimiento]],Hoja3!$A$2:$D$676,4,0)</f>
        <v>80812</v>
      </c>
      <c r="E4552" s="100">
        <v>55</v>
      </c>
    </row>
    <row r="4553" spans="1:6" x14ac:dyDescent="0.2">
      <c r="A4553" s="99">
        <v>44174</v>
      </c>
      <c r="B4553" s="100">
        <v>44174</v>
      </c>
      <c r="C4553" s="100" t="s">
        <v>741</v>
      </c>
      <c r="D4553" s="101">
        <f>VLOOKUP(Pag_Inicio_Corr_mas_casos[[#This Row],[Corregimiento]],Hoja3!$A$2:$D$676,4,0)</f>
        <v>130102</v>
      </c>
      <c r="E4553" s="100">
        <v>48</v>
      </c>
    </row>
    <row r="4554" spans="1:6" x14ac:dyDescent="0.2">
      <c r="A4554" s="99">
        <v>44174</v>
      </c>
      <c r="B4554" s="100">
        <v>44174</v>
      </c>
      <c r="C4554" s="100" t="s">
        <v>739</v>
      </c>
      <c r="D4554" s="101">
        <f>VLOOKUP(Pag_Inicio_Corr_mas_casos[[#This Row],[Corregimiento]],Hoja3!$A$2:$D$676,4,0)</f>
        <v>130106</v>
      </c>
      <c r="E4554" s="100">
        <v>48</v>
      </c>
    </row>
    <row r="4555" spans="1:6" x14ac:dyDescent="0.2">
      <c r="A4555" s="99">
        <v>44174</v>
      </c>
      <c r="B4555" s="100">
        <v>44174</v>
      </c>
      <c r="C4555" s="100" t="s">
        <v>751</v>
      </c>
      <c r="D4555" s="101">
        <f>VLOOKUP(Pag_Inicio_Corr_mas_casos[[#This Row],[Corregimiento]],Hoja3!$A$2:$D$676,4,0)</f>
        <v>130107</v>
      </c>
      <c r="E4555" s="100">
        <v>48</v>
      </c>
    </row>
    <row r="4556" spans="1:6" x14ac:dyDescent="0.2">
      <c r="A4556" s="99">
        <v>44174</v>
      </c>
      <c r="B4556" s="100">
        <v>44174</v>
      </c>
      <c r="C4556" s="100" t="s">
        <v>754</v>
      </c>
      <c r="D4556" s="101">
        <f>VLOOKUP(Pag_Inicio_Corr_mas_casos[[#This Row],[Corregimiento]],Hoja3!$A$2:$D$676,4,0)</f>
        <v>130702</v>
      </c>
      <c r="E4556" s="100">
        <v>42</v>
      </c>
    </row>
    <row r="4557" spans="1:6" x14ac:dyDescent="0.2">
      <c r="A4557" s="99">
        <v>44174</v>
      </c>
      <c r="B4557" s="100">
        <v>44174</v>
      </c>
      <c r="C4557" s="100" t="s">
        <v>756</v>
      </c>
      <c r="D4557" s="101">
        <f>VLOOKUP(Pag_Inicio_Corr_mas_casos[[#This Row],[Corregimiento]],Hoja3!$A$2:$D$676,4,0)</f>
        <v>80806</v>
      </c>
      <c r="E4557" s="100">
        <v>41</v>
      </c>
    </row>
    <row r="4558" spans="1:6" x14ac:dyDescent="0.2">
      <c r="A4558" s="99">
        <v>44174</v>
      </c>
      <c r="B4558" s="100">
        <v>44174</v>
      </c>
      <c r="C4558" s="100" t="s">
        <v>783</v>
      </c>
      <c r="D4558" s="101">
        <f>VLOOKUP(Pag_Inicio_Corr_mas_casos[[#This Row],[Corregimiento]],Hoja3!$A$2:$D$676,4,0)</f>
        <v>81009</v>
      </c>
      <c r="E4558" s="100">
        <v>39</v>
      </c>
    </row>
    <row r="4559" spans="1:6" x14ac:dyDescent="0.2">
      <c r="A4559" s="99">
        <v>44174</v>
      </c>
      <c r="B4559" s="100">
        <v>44174</v>
      </c>
      <c r="C4559" s="100" t="s">
        <v>750</v>
      </c>
      <c r="D4559" s="101">
        <f>VLOOKUP(Pag_Inicio_Corr_mas_casos[[#This Row],[Corregimiento]],Hoja3!$A$2:$D$676,4,0)</f>
        <v>80819</v>
      </c>
      <c r="E4559" s="100">
        <v>39</v>
      </c>
    </row>
    <row r="4560" spans="1:6" x14ac:dyDescent="0.2">
      <c r="A4560" s="99">
        <v>44174</v>
      </c>
      <c r="B4560" s="100">
        <v>44174</v>
      </c>
      <c r="C4560" s="100" t="s">
        <v>778</v>
      </c>
      <c r="D4560" s="101">
        <f>VLOOKUP(Pag_Inicio_Corr_mas_casos[[#This Row],[Corregimiento]],Hoja3!$A$2:$D$676,4,0)</f>
        <v>80809</v>
      </c>
      <c r="E4560" s="100">
        <v>38</v>
      </c>
    </row>
    <row r="4561" spans="1:5" x14ac:dyDescent="0.2">
      <c r="A4561" s="99">
        <v>44174</v>
      </c>
      <c r="B4561" s="100">
        <v>44174</v>
      </c>
      <c r="C4561" s="100" t="s">
        <v>767</v>
      </c>
      <c r="D4561" s="101">
        <f>VLOOKUP(Pag_Inicio_Corr_mas_casos[[#This Row],[Corregimiento]],Hoja3!$A$2:$D$676,4,0)</f>
        <v>80820</v>
      </c>
      <c r="E4561" s="100">
        <v>38</v>
      </c>
    </row>
    <row r="4562" spans="1:5" x14ac:dyDescent="0.2">
      <c r="A4562" s="99">
        <v>44174</v>
      </c>
      <c r="B4562" s="100">
        <v>44174</v>
      </c>
      <c r="C4562" s="100" t="s">
        <v>788</v>
      </c>
      <c r="D4562" s="101">
        <f>VLOOKUP(Pag_Inicio_Corr_mas_casos[[#This Row],[Corregimiento]],Hoja3!$A$2:$D$676,4,0)</f>
        <v>80807</v>
      </c>
      <c r="E4562" s="100">
        <v>36</v>
      </c>
    </row>
    <row r="4563" spans="1:5" x14ac:dyDescent="0.2">
      <c r="A4563" s="99">
        <v>44174</v>
      </c>
      <c r="B4563" s="100">
        <v>44174</v>
      </c>
      <c r="C4563" s="100" t="s">
        <v>773</v>
      </c>
      <c r="D4563" s="101">
        <f>VLOOKUP(Pag_Inicio_Corr_mas_casos[[#This Row],[Corregimiento]],Hoja3!$A$2:$D$676,4,0)</f>
        <v>80826</v>
      </c>
      <c r="E4563" s="100">
        <v>35</v>
      </c>
    </row>
    <row r="4564" spans="1:5" x14ac:dyDescent="0.2">
      <c r="A4564" s="99">
        <v>44174</v>
      </c>
      <c r="B4564" s="100">
        <v>44174</v>
      </c>
      <c r="C4564" s="100" t="s">
        <v>743</v>
      </c>
      <c r="D4564" s="101">
        <f>VLOOKUP(Pag_Inicio_Corr_mas_casos[[#This Row],[Corregimiento]],Hoja3!$A$2:$D$676,4,0)</f>
        <v>81007</v>
      </c>
      <c r="E4564" s="100">
        <v>35</v>
      </c>
    </row>
    <row r="4565" spans="1:5" x14ac:dyDescent="0.2">
      <c r="A4565" s="99">
        <v>44174</v>
      </c>
      <c r="B4565" s="100">
        <v>44174</v>
      </c>
      <c r="C4565" s="100" t="s">
        <v>745</v>
      </c>
      <c r="D4565" s="101">
        <f>VLOOKUP(Pag_Inicio_Corr_mas_casos[[#This Row],[Corregimiento]],Hoja3!$A$2:$D$676,4,0)</f>
        <v>80816</v>
      </c>
      <c r="E4565" s="100">
        <v>35</v>
      </c>
    </row>
    <row r="4566" spans="1:5" x14ac:dyDescent="0.2">
      <c r="A4566" s="99">
        <v>44174</v>
      </c>
      <c r="B4566" s="100">
        <v>44174</v>
      </c>
      <c r="C4566" s="100" t="s">
        <v>748</v>
      </c>
      <c r="D4566" s="101">
        <f>VLOOKUP(Pag_Inicio_Corr_mas_casos[[#This Row],[Corregimiento]],Hoja3!$A$2:$D$676,4,0)</f>
        <v>80823</v>
      </c>
      <c r="E4566" s="100">
        <v>32</v>
      </c>
    </row>
    <row r="4567" spans="1:5" x14ac:dyDescent="0.2">
      <c r="A4567" s="99">
        <v>44174</v>
      </c>
      <c r="B4567" s="100">
        <v>44174</v>
      </c>
      <c r="C4567" s="100" t="s">
        <v>763</v>
      </c>
      <c r="D4567" s="101">
        <f>VLOOKUP(Pag_Inicio_Corr_mas_casos[[#This Row],[Corregimiento]],Hoja3!$A$2:$D$676,4,0)</f>
        <v>80813</v>
      </c>
      <c r="E4567" s="100">
        <v>31</v>
      </c>
    </row>
    <row r="4568" spans="1:5" x14ac:dyDescent="0.2">
      <c r="A4568" s="99">
        <v>44174</v>
      </c>
      <c r="B4568" s="100">
        <v>44174</v>
      </c>
      <c r="C4568" s="100" t="s">
        <v>768</v>
      </c>
      <c r="D4568" s="101">
        <f>VLOOKUP(Pag_Inicio_Corr_mas_casos[[#This Row],[Corregimiento]],Hoja3!$A$2:$D$676,4,0)</f>
        <v>80815</v>
      </c>
      <c r="E4568" s="100">
        <v>43</v>
      </c>
    </row>
    <row r="4569" spans="1:5" x14ac:dyDescent="0.2">
      <c r="A4569" s="99">
        <v>44174</v>
      </c>
      <c r="B4569" s="100">
        <v>44174</v>
      </c>
      <c r="C4569" s="100" t="s">
        <v>742</v>
      </c>
      <c r="D4569" s="101">
        <f>VLOOKUP(Pag_Inicio_Corr_mas_casos[[#This Row],[Corregimiento]],Hoja3!$A$2:$D$676,4,0)</f>
        <v>80821</v>
      </c>
      <c r="E4569" s="100">
        <v>29</v>
      </c>
    </row>
    <row r="4570" spans="1:5" x14ac:dyDescent="0.2">
      <c r="A4570" s="99">
        <v>44174</v>
      </c>
      <c r="B4570" s="100">
        <v>44174</v>
      </c>
      <c r="C4570" s="100" t="s">
        <v>757</v>
      </c>
      <c r="D4570" s="101">
        <f>VLOOKUP(Pag_Inicio_Corr_mas_casos[[#This Row],[Corregimiento]],Hoja3!$A$2:$D$676,4,0)</f>
        <v>130108</v>
      </c>
      <c r="E4570" s="100">
        <v>29</v>
      </c>
    </row>
    <row r="4571" spans="1:5" x14ac:dyDescent="0.2">
      <c r="A4571" s="99">
        <v>44174</v>
      </c>
      <c r="B4571" s="100">
        <v>44174</v>
      </c>
      <c r="C4571" s="100" t="s">
        <v>770</v>
      </c>
      <c r="D4571" s="101">
        <f>VLOOKUP(Pag_Inicio_Corr_mas_casos[[#This Row],[Corregimiento]],Hoja3!$A$2:$D$676,4,0)</f>
        <v>80811</v>
      </c>
      <c r="E4571" s="100">
        <v>29</v>
      </c>
    </row>
    <row r="4572" spans="1:5" x14ac:dyDescent="0.2">
      <c r="A4572" s="99">
        <v>44174</v>
      </c>
      <c r="B4572" s="100">
        <v>44174</v>
      </c>
      <c r="C4572" s="100" t="s">
        <v>749</v>
      </c>
      <c r="D4572" s="101">
        <f>VLOOKUP(Pag_Inicio_Corr_mas_casos[[#This Row],[Corregimiento]],Hoja3!$A$2:$D$676,4,0)</f>
        <v>81001</v>
      </c>
      <c r="E4572" s="100">
        <v>28</v>
      </c>
    </row>
    <row r="4573" spans="1:5" x14ac:dyDescent="0.2">
      <c r="A4573" s="99">
        <v>44174</v>
      </c>
      <c r="B4573" s="100">
        <v>44174</v>
      </c>
      <c r="C4573" s="100" t="s">
        <v>781</v>
      </c>
      <c r="D4573" s="101">
        <f>VLOOKUP(Pag_Inicio_Corr_mas_casos[[#This Row],[Corregimiento]],Hoja3!$A$2:$D$676,4,0)</f>
        <v>130717</v>
      </c>
      <c r="E4573" s="100">
        <v>26</v>
      </c>
    </row>
    <row r="4574" spans="1:5" x14ac:dyDescent="0.2">
      <c r="A4574" s="99">
        <v>44174</v>
      </c>
      <c r="B4574" s="100">
        <v>44174</v>
      </c>
      <c r="C4574" s="100" t="s">
        <v>758</v>
      </c>
      <c r="D4574" s="101">
        <f>VLOOKUP(Pag_Inicio_Corr_mas_casos[[#This Row],[Corregimiento]],Hoja3!$A$2:$D$676,4,0)</f>
        <v>80810</v>
      </c>
      <c r="E4574" s="100">
        <v>25</v>
      </c>
    </row>
    <row r="4575" spans="1:5" x14ac:dyDescent="0.2">
      <c r="A4575" s="99">
        <v>44174</v>
      </c>
      <c r="B4575" s="100">
        <v>44174</v>
      </c>
      <c r="C4575" s="100" t="s">
        <v>746</v>
      </c>
      <c r="D4575" s="101">
        <f>VLOOKUP(Pag_Inicio_Corr_mas_casos[[#This Row],[Corregimiento]],Hoja3!$A$2:$D$676,4,0)</f>
        <v>80817</v>
      </c>
      <c r="E4575" s="100">
        <v>24</v>
      </c>
    </row>
    <row r="4576" spans="1:5" x14ac:dyDescent="0.2">
      <c r="A4576" s="99">
        <v>44174</v>
      </c>
      <c r="B4576" s="100">
        <v>44174</v>
      </c>
      <c r="C4576" s="100" t="s">
        <v>785</v>
      </c>
      <c r="D4576" s="101">
        <f>VLOOKUP(Pag_Inicio_Corr_mas_casos[[#This Row],[Corregimiento]],Hoja3!$A$2:$D$676,4,0)</f>
        <v>130701</v>
      </c>
      <c r="E4576" s="100">
        <v>23</v>
      </c>
    </row>
    <row r="4577" spans="1:5" x14ac:dyDescent="0.2">
      <c r="A4577" s="99">
        <v>44174</v>
      </c>
      <c r="B4577" s="100">
        <v>44174</v>
      </c>
      <c r="C4577" s="100" t="s">
        <v>782</v>
      </c>
      <c r="D4577" s="101">
        <f>VLOOKUP(Pag_Inicio_Corr_mas_casos[[#This Row],[Corregimiento]],Hoja3!$A$2:$D$676,4,0)</f>
        <v>81003</v>
      </c>
      <c r="E4577" s="100">
        <v>22</v>
      </c>
    </row>
    <row r="4578" spans="1:5" x14ac:dyDescent="0.2">
      <c r="A4578" s="99">
        <v>44174</v>
      </c>
      <c r="B4578" s="100">
        <v>44174</v>
      </c>
      <c r="C4578" s="100" t="s">
        <v>789</v>
      </c>
      <c r="D4578" s="101">
        <f>VLOOKUP(Pag_Inicio_Corr_mas_casos[[#This Row],[Corregimiento]],Hoja3!$A$2:$D$676,4,0)</f>
        <v>80814</v>
      </c>
      <c r="E4578" s="100">
        <v>21</v>
      </c>
    </row>
    <row r="4579" spans="1:5" x14ac:dyDescent="0.2">
      <c r="A4579" s="99">
        <v>44174</v>
      </c>
      <c r="B4579" s="100">
        <v>44174</v>
      </c>
      <c r="C4579" s="100" t="s">
        <v>759</v>
      </c>
      <c r="D4579" s="101">
        <f>VLOOKUP(Pag_Inicio_Corr_mas_casos[[#This Row],[Corregimiento]],Hoja3!$A$2:$D$676,4,0)</f>
        <v>30107</v>
      </c>
      <c r="E4579" s="100">
        <v>21</v>
      </c>
    </row>
    <row r="4580" spans="1:5" x14ac:dyDescent="0.2">
      <c r="A4580" s="99">
        <v>44174</v>
      </c>
      <c r="B4580" s="100">
        <v>44174</v>
      </c>
      <c r="C4580" s="100" t="s">
        <v>774</v>
      </c>
      <c r="D4580" s="101">
        <f>VLOOKUP(Pag_Inicio_Corr_mas_casos[[#This Row],[Corregimiento]],Hoja3!$A$2:$D$676,4,0)</f>
        <v>50208</v>
      </c>
      <c r="E4580" s="100">
        <v>21</v>
      </c>
    </row>
    <row r="4581" spans="1:5" x14ac:dyDescent="0.2">
      <c r="A4581" s="99">
        <v>44174</v>
      </c>
      <c r="B4581" s="100">
        <v>44174</v>
      </c>
      <c r="C4581" s="100" t="s">
        <v>904</v>
      </c>
      <c r="D4581" s="101">
        <f>VLOOKUP(Pag_Inicio_Corr_mas_casos[[#This Row],[Corregimiento]],Hoja3!$A$2:$D$676,4,0)</f>
        <v>130103</v>
      </c>
      <c r="E4581" s="100">
        <v>20</v>
      </c>
    </row>
    <row r="4582" spans="1:5" x14ac:dyDescent="0.2">
      <c r="A4582" s="99">
        <v>44174</v>
      </c>
      <c r="B4582" s="100">
        <v>44174</v>
      </c>
      <c r="C4582" s="100" t="s">
        <v>747</v>
      </c>
      <c r="D4582" s="101">
        <f>VLOOKUP(Pag_Inicio_Corr_mas_casos[[#This Row],[Corregimiento]],Hoja3!$A$2:$D$676,4,0)</f>
        <v>80822</v>
      </c>
      <c r="E4582" s="100">
        <v>18</v>
      </c>
    </row>
    <row r="4583" spans="1:5" x14ac:dyDescent="0.2">
      <c r="A4583" s="99">
        <v>44174</v>
      </c>
      <c r="B4583" s="100">
        <v>44174</v>
      </c>
      <c r="C4583" s="100" t="s">
        <v>812</v>
      </c>
      <c r="D4583" s="101">
        <f>VLOOKUP(Pag_Inicio_Corr_mas_casos[[#This Row],[Corregimiento]],Hoja3!$A$2:$D$676,4,0)</f>
        <v>81004</v>
      </c>
      <c r="E4583" s="100">
        <v>17</v>
      </c>
    </row>
    <row r="4584" spans="1:5" x14ac:dyDescent="0.2">
      <c r="A4584" s="99">
        <v>44174</v>
      </c>
      <c r="B4584" s="100">
        <v>44174</v>
      </c>
      <c r="C4584" s="100" t="s">
        <v>792</v>
      </c>
      <c r="D4584" s="101">
        <f>VLOOKUP(Pag_Inicio_Corr_mas_casos[[#This Row],[Corregimiento]],Hoja3!$A$2:$D$676,4,0)</f>
        <v>130706</v>
      </c>
      <c r="E4584" s="100">
        <v>17</v>
      </c>
    </row>
    <row r="4585" spans="1:5" x14ac:dyDescent="0.2">
      <c r="A4585" s="99">
        <v>44174</v>
      </c>
      <c r="B4585" s="100">
        <v>44174</v>
      </c>
      <c r="C4585" s="100" t="s">
        <v>744</v>
      </c>
      <c r="D4585" s="101">
        <f>VLOOKUP(Pag_Inicio_Corr_mas_casos[[#This Row],[Corregimiento]],Hoja3!$A$2:$D$676,4,0)</f>
        <v>81008</v>
      </c>
      <c r="E4585" s="100">
        <v>16</v>
      </c>
    </row>
    <row r="4586" spans="1:5" x14ac:dyDescent="0.2">
      <c r="A4586" s="99">
        <v>44174</v>
      </c>
      <c r="B4586" s="100">
        <v>44174</v>
      </c>
      <c r="C4586" s="100" t="s">
        <v>766</v>
      </c>
      <c r="D4586" s="101">
        <f>VLOOKUP(Pag_Inicio_Corr_mas_casos[[#This Row],[Corregimiento]],Hoja3!$A$2:$D$676,4,0)</f>
        <v>80808</v>
      </c>
      <c r="E4586" s="100">
        <v>15</v>
      </c>
    </row>
    <row r="4587" spans="1:5" x14ac:dyDescent="0.2">
      <c r="A4587" s="99">
        <v>44174</v>
      </c>
      <c r="B4587" s="100">
        <v>44174</v>
      </c>
      <c r="C4587" s="100" t="s">
        <v>940</v>
      </c>
      <c r="D4587" s="101">
        <f>VLOOKUP(Pag_Inicio_Corr_mas_casos[[#This Row],[Corregimiento]],Hoja3!$A$2:$D$676,4,0)</f>
        <v>40608</v>
      </c>
      <c r="E4587" s="100">
        <v>15</v>
      </c>
    </row>
    <row r="4588" spans="1:5" x14ac:dyDescent="0.2">
      <c r="A4588" s="99">
        <v>44174</v>
      </c>
      <c r="B4588" s="100">
        <v>44174</v>
      </c>
      <c r="C4588" s="100" t="s">
        <v>772</v>
      </c>
      <c r="D4588" s="101">
        <f>VLOOKUP(Pag_Inicio_Corr_mas_casos[[#This Row],[Corregimiento]],Hoja3!$A$2:$D$676,4,0)</f>
        <v>130708</v>
      </c>
      <c r="E4588" s="100">
        <v>15</v>
      </c>
    </row>
    <row r="4589" spans="1:5" x14ac:dyDescent="0.2">
      <c r="A4589" s="99">
        <v>44174</v>
      </c>
      <c r="B4589" s="100">
        <v>44174</v>
      </c>
      <c r="C4589" s="100" t="s">
        <v>752</v>
      </c>
      <c r="D4589" s="101">
        <f>VLOOKUP(Pag_Inicio_Corr_mas_casos[[#This Row],[Corregimiento]],Hoja3!$A$2:$D$676,4,0)</f>
        <v>81006</v>
      </c>
      <c r="E4589" s="100">
        <v>15</v>
      </c>
    </row>
    <row r="4590" spans="1:5" x14ac:dyDescent="0.2">
      <c r="A4590" s="99">
        <v>44174</v>
      </c>
      <c r="B4590" s="100">
        <v>44174</v>
      </c>
      <c r="C4590" s="100" t="s">
        <v>784</v>
      </c>
      <c r="D4590" s="101">
        <f>VLOOKUP(Pag_Inicio_Corr_mas_casos[[#This Row],[Corregimiento]],Hoja3!$A$2:$D$676,4,0)</f>
        <v>30104</v>
      </c>
      <c r="E4590" s="100">
        <v>15</v>
      </c>
    </row>
    <row r="4591" spans="1:5" x14ac:dyDescent="0.2">
      <c r="A4591" s="99">
        <v>44174</v>
      </c>
      <c r="B4591" s="100">
        <v>44174</v>
      </c>
      <c r="C4591" s="100" t="s">
        <v>738</v>
      </c>
      <c r="D4591" s="101">
        <f>VLOOKUP(Pag_Inicio_Corr_mas_casos[[#This Row],[Corregimiento]],Hoja3!$A$2:$D$676,4,0)</f>
        <v>81002</v>
      </c>
      <c r="E4591" s="100">
        <v>15</v>
      </c>
    </row>
    <row r="4592" spans="1:5" x14ac:dyDescent="0.2">
      <c r="A4592" s="99">
        <v>44174</v>
      </c>
      <c r="B4592" s="100">
        <v>44174</v>
      </c>
      <c r="C4592" s="100" t="s">
        <v>906</v>
      </c>
      <c r="D4592" s="101">
        <f>VLOOKUP(Pag_Inicio_Corr_mas_casos[[#This Row],[Corregimiento]],Hoja3!$A$2:$D$676,4,0)</f>
        <v>90101</v>
      </c>
      <c r="E4592" s="100">
        <v>14</v>
      </c>
    </row>
    <row r="4593" spans="1:5" x14ac:dyDescent="0.2">
      <c r="A4593" s="99">
        <v>44174</v>
      </c>
      <c r="B4593" s="100">
        <v>44174</v>
      </c>
      <c r="C4593" s="100" t="s">
        <v>729</v>
      </c>
      <c r="D4593" s="101">
        <f>VLOOKUP(Pag_Inicio_Corr_mas_casos[[#This Row],[Corregimiento]],Hoja3!$A$2:$D$676,4,0)</f>
        <v>130709</v>
      </c>
      <c r="E4593" s="100">
        <v>13</v>
      </c>
    </row>
    <row r="4594" spans="1:5" x14ac:dyDescent="0.2">
      <c r="A4594" s="99">
        <v>44174</v>
      </c>
      <c r="B4594" s="100">
        <v>44174</v>
      </c>
      <c r="C4594" s="100" t="s">
        <v>755</v>
      </c>
      <c r="D4594" s="101">
        <f>VLOOKUP(Pag_Inicio_Corr_mas_casos[[#This Row],[Corregimiento]],Hoja3!$A$2:$D$676,4,0)</f>
        <v>40601</v>
      </c>
      <c r="E4594" s="100">
        <v>13</v>
      </c>
    </row>
    <row r="4595" spans="1:5" x14ac:dyDescent="0.2">
      <c r="A4595" s="99">
        <v>44174</v>
      </c>
      <c r="B4595" s="100">
        <v>44174</v>
      </c>
      <c r="C4595" s="100" t="s">
        <v>797</v>
      </c>
      <c r="D4595" s="101">
        <f>VLOOKUP(Pag_Inicio_Corr_mas_casos[[#This Row],[Corregimiento]],Hoja3!$A$2:$D$676,4,0)</f>
        <v>100101</v>
      </c>
      <c r="E4595" s="100">
        <v>13</v>
      </c>
    </row>
    <row r="4596" spans="1:5" x14ac:dyDescent="0.2">
      <c r="A4596" s="99">
        <v>44174</v>
      </c>
      <c r="B4596" s="100">
        <v>44174</v>
      </c>
      <c r="C4596" s="100" t="s">
        <v>762</v>
      </c>
      <c r="D4596" s="101">
        <f>VLOOKUP(Pag_Inicio_Corr_mas_casos[[#This Row],[Corregimiento]],Hoja3!$A$2:$D$676,4,0)</f>
        <v>50207</v>
      </c>
      <c r="E4596" s="100">
        <v>12</v>
      </c>
    </row>
    <row r="4597" spans="1:5" x14ac:dyDescent="0.2">
      <c r="A4597" s="99">
        <v>44174</v>
      </c>
      <c r="B4597" s="100">
        <v>44174</v>
      </c>
      <c r="C4597" s="100" t="s">
        <v>965</v>
      </c>
      <c r="D4597" s="101">
        <f>VLOOKUP(Pag_Inicio_Corr_mas_casos[[#This Row],[Corregimiento]],Hoja3!$A$2:$D$676,4,0)</f>
        <v>60401</v>
      </c>
      <c r="E4597" s="100">
        <v>11</v>
      </c>
    </row>
    <row r="4598" spans="1:5" x14ac:dyDescent="0.2">
      <c r="A4598" s="53">
        <v>44175</v>
      </c>
      <c r="B4598" s="54">
        <v>44175</v>
      </c>
      <c r="C4598" s="54" t="s">
        <v>750</v>
      </c>
      <c r="D4598" s="55">
        <f>VLOOKUP(Pag_Inicio_Corr_mas_casos[[#This Row],[Corregimiento]],Hoja3!$A$2:$D$676,4,0)</f>
        <v>80819</v>
      </c>
      <c r="E4598" s="54">
        <v>89</v>
      </c>
    </row>
    <row r="4599" spans="1:5" x14ac:dyDescent="0.2">
      <c r="A4599" s="53">
        <v>44175</v>
      </c>
      <c r="B4599" s="54">
        <v>44175</v>
      </c>
      <c r="C4599" s="54" t="s">
        <v>746</v>
      </c>
      <c r="D4599" s="55">
        <f>VLOOKUP(Pag_Inicio_Corr_mas_casos[[#This Row],[Corregimiento]],Hoja3!$A$2:$D$676,4,0)</f>
        <v>80817</v>
      </c>
      <c r="E4599" s="54">
        <v>103</v>
      </c>
    </row>
    <row r="4600" spans="1:5" x14ac:dyDescent="0.2">
      <c r="A4600" s="53">
        <v>44175</v>
      </c>
      <c r="B4600" s="54">
        <v>44175</v>
      </c>
      <c r="C4600" s="54" t="s">
        <v>737</v>
      </c>
      <c r="D4600" s="55">
        <f>VLOOKUP(Pag_Inicio_Corr_mas_casos[[#This Row],[Corregimiento]],Hoja3!$A$2:$D$676,4,0)</f>
        <v>130101</v>
      </c>
      <c r="E4600" s="54">
        <v>74</v>
      </c>
    </row>
    <row r="4601" spans="1:5" x14ac:dyDescent="0.2">
      <c r="A4601" s="53">
        <v>44175</v>
      </c>
      <c r="B4601" s="54">
        <v>44175</v>
      </c>
      <c r="C4601" s="54" t="s">
        <v>739</v>
      </c>
      <c r="D4601" s="55">
        <f>VLOOKUP(Pag_Inicio_Corr_mas_casos[[#This Row],[Corregimiento]],Hoja3!$A$2:$D$676,4,0)</f>
        <v>130106</v>
      </c>
      <c r="E4601" s="54">
        <v>70</v>
      </c>
    </row>
    <row r="4602" spans="1:5" x14ac:dyDescent="0.2">
      <c r="A4602" s="53">
        <v>44175</v>
      </c>
      <c r="B4602" s="54">
        <v>44175</v>
      </c>
      <c r="C4602" s="54" t="s">
        <v>756</v>
      </c>
      <c r="D4602" s="55">
        <f>VLOOKUP(Pag_Inicio_Corr_mas_casos[[#This Row],[Corregimiento]],Hoja3!$A$2:$D$676,4,0)</f>
        <v>80806</v>
      </c>
      <c r="E4602" s="54">
        <v>62</v>
      </c>
    </row>
    <row r="4603" spans="1:5" x14ac:dyDescent="0.2">
      <c r="A4603" s="53">
        <v>44175</v>
      </c>
      <c r="B4603" s="54">
        <v>44175</v>
      </c>
      <c r="C4603" s="54" t="s">
        <v>753</v>
      </c>
      <c r="D4603" s="55">
        <f>VLOOKUP(Pag_Inicio_Corr_mas_casos[[#This Row],[Corregimiento]],Hoja3!$A$2:$D$676,4,0)</f>
        <v>80812</v>
      </c>
      <c r="E4603" s="54">
        <v>62</v>
      </c>
    </row>
    <row r="4604" spans="1:5" x14ac:dyDescent="0.2">
      <c r="A4604" s="53">
        <v>44175</v>
      </c>
      <c r="B4604" s="54">
        <v>44175</v>
      </c>
      <c r="C4604" s="54" t="s">
        <v>778</v>
      </c>
      <c r="D4604" s="55">
        <f>VLOOKUP(Pag_Inicio_Corr_mas_casos[[#This Row],[Corregimiento]],Hoja3!$A$2:$D$676,4,0)</f>
        <v>80809</v>
      </c>
      <c r="E4604" s="54">
        <v>61</v>
      </c>
    </row>
    <row r="4605" spans="1:5" x14ac:dyDescent="0.2">
      <c r="A4605" s="53">
        <v>44175</v>
      </c>
      <c r="B4605" s="54">
        <v>44175</v>
      </c>
      <c r="C4605" s="54" t="s">
        <v>742</v>
      </c>
      <c r="D4605" s="55">
        <f>VLOOKUP(Pag_Inicio_Corr_mas_casos[[#This Row],[Corregimiento]],Hoja3!$A$2:$D$676,4,0)</f>
        <v>80821</v>
      </c>
      <c r="E4605" s="54">
        <v>60</v>
      </c>
    </row>
    <row r="4606" spans="1:5" x14ac:dyDescent="0.2">
      <c r="A4606" s="53">
        <v>44175</v>
      </c>
      <c r="B4606" s="54">
        <v>44175</v>
      </c>
      <c r="C4606" s="54" t="s">
        <v>741</v>
      </c>
      <c r="D4606" s="55">
        <f>VLOOKUP(Pag_Inicio_Corr_mas_casos[[#This Row],[Corregimiento]],Hoja3!$A$2:$D$676,4,0)</f>
        <v>130102</v>
      </c>
      <c r="E4606" s="54">
        <v>59</v>
      </c>
    </row>
    <row r="4607" spans="1:5" x14ac:dyDescent="0.2">
      <c r="A4607" s="53">
        <v>44175</v>
      </c>
      <c r="B4607" s="54">
        <v>44175</v>
      </c>
      <c r="C4607" s="54" t="s">
        <v>782</v>
      </c>
      <c r="D4607" s="55">
        <f>VLOOKUP(Pag_Inicio_Corr_mas_casos[[#This Row],[Corregimiento]],Hoja3!$A$2:$D$676,4,0)</f>
        <v>81003</v>
      </c>
      <c r="E4607" s="54">
        <v>57</v>
      </c>
    </row>
    <row r="4608" spans="1:5" x14ac:dyDescent="0.2">
      <c r="A4608" s="53">
        <v>44175</v>
      </c>
      <c r="B4608" s="54">
        <v>44175</v>
      </c>
      <c r="C4608" s="54" t="s">
        <v>747</v>
      </c>
      <c r="D4608" s="55">
        <f>VLOOKUP(Pag_Inicio_Corr_mas_casos[[#This Row],[Corregimiento]],Hoja3!$A$2:$D$676,4,0)</f>
        <v>80822</v>
      </c>
      <c r="E4608" s="54">
        <v>55</v>
      </c>
    </row>
    <row r="4609" spans="1:6" x14ac:dyDescent="0.2">
      <c r="A4609" s="53">
        <v>44175</v>
      </c>
      <c r="B4609" s="54">
        <v>44175</v>
      </c>
      <c r="C4609" s="54" t="s">
        <v>788</v>
      </c>
      <c r="D4609" s="55">
        <f>VLOOKUP(Pag_Inicio_Corr_mas_casos[[#This Row],[Corregimiento]],Hoja3!$A$2:$D$676,4,0)</f>
        <v>80807</v>
      </c>
      <c r="E4609" s="54">
        <v>55</v>
      </c>
    </row>
    <row r="4610" spans="1:6" x14ac:dyDescent="0.2">
      <c r="A4610" s="53">
        <v>44175</v>
      </c>
      <c r="B4610" s="54">
        <v>44175</v>
      </c>
      <c r="C4610" s="54" t="s">
        <v>758</v>
      </c>
      <c r="D4610" s="55">
        <f>VLOOKUP(Pag_Inicio_Corr_mas_casos[[#This Row],[Corregimiento]],Hoja3!$A$2:$D$676,4,0)</f>
        <v>80810</v>
      </c>
      <c r="E4610" s="54">
        <v>53</v>
      </c>
    </row>
    <row r="4611" spans="1:6" x14ac:dyDescent="0.2">
      <c r="A4611" s="53">
        <v>44175</v>
      </c>
      <c r="B4611" s="54">
        <v>44175</v>
      </c>
      <c r="C4611" s="54" t="s">
        <v>745</v>
      </c>
      <c r="D4611" s="55">
        <f>VLOOKUP(Pag_Inicio_Corr_mas_casos[[#This Row],[Corregimiento]],Hoja3!$A$2:$D$676,4,0)</f>
        <v>80816</v>
      </c>
      <c r="E4611" s="54">
        <v>52</v>
      </c>
    </row>
    <row r="4612" spans="1:6" x14ac:dyDescent="0.2">
      <c r="A4612" s="53">
        <v>44175</v>
      </c>
      <c r="B4612" s="54">
        <v>44175</v>
      </c>
      <c r="C4612" s="54" t="s">
        <v>754</v>
      </c>
      <c r="D4612" s="55">
        <f>VLOOKUP(Pag_Inicio_Corr_mas_casos[[#This Row],[Corregimiento]],Hoja3!$A$2:$D$676,4,0)</f>
        <v>130702</v>
      </c>
      <c r="E4612" s="54">
        <v>46</v>
      </c>
    </row>
    <row r="4613" spans="1:6" x14ac:dyDescent="0.2">
      <c r="A4613" s="53">
        <v>44175</v>
      </c>
      <c r="B4613" s="54">
        <v>44175</v>
      </c>
      <c r="C4613" s="54" t="s">
        <v>749</v>
      </c>
      <c r="D4613" s="55">
        <f>VLOOKUP(Pag_Inicio_Corr_mas_casos[[#This Row],[Corregimiento]],Hoja3!$A$2:$D$676,4,0)</f>
        <v>81001</v>
      </c>
      <c r="E4613" s="54">
        <v>44</v>
      </c>
    </row>
    <row r="4614" spans="1:6" x14ac:dyDescent="0.2">
      <c r="A4614" s="53">
        <v>44175</v>
      </c>
      <c r="B4614" s="54">
        <v>44175</v>
      </c>
      <c r="C4614" s="54" t="s">
        <v>768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 x14ac:dyDescent="0.2">
      <c r="A4615" s="53">
        <v>44175</v>
      </c>
      <c r="B4615" s="54">
        <v>44175</v>
      </c>
      <c r="C4615" s="54" t="s">
        <v>763</v>
      </c>
      <c r="D4615" s="55">
        <f>VLOOKUP(Pag_Inicio_Corr_mas_casos[[#This Row],[Corregimiento]],Hoja3!$A$2:$D$676,4,0)</f>
        <v>80813</v>
      </c>
      <c r="E4615" s="54">
        <v>40</v>
      </c>
    </row>
    <row r="4616" spans="1:6" x14ac:dyDescent="0.2">
      <c r="A4616" s="53">
        <v>44175</v>
      </c>
      <c r="B4616" s="54">
        <v>44175</v>
      </c>
      <c r="C4616" s="54" t="s">
        <v>751</v>
      </c>
      <c r="D4616" s="55">
        <f>VLOOKUP(Pag_Inicio_Corr_mas_casos[[#This Row],[Corregimiento]],Hoja3!$A$2:$D$676,4,0)</f>
        <v>130107</v>
      </c>
      <c r="E4616" s="54">
        <v>39</v>
      </c>
    </row>
    <row r="4617" spans="1:6" x14ac:dyDescent="0.2">
      <c r="A4617" s="53">
        <v>44175</v>
      </c>
      <c r="B4617" s="54">
        <v>44175</v>
      </c>
      <c r="C4617" s="54" t="s">
        <v>772</v>
      </c>
      <c r="D4617" s="55">
        <f>VLOOKUP(Pag_Inicio_Corr_mas_casos[[#This Row],[Corregimiento]],Hoja3!$A$2:$D$676,4,0)</f>
        <v>130708</v>
      </c>
      <c r="E4617" s="54">
        <v>39</v>
      </c>
    </row>
    <row r="4618" spans="1:6" x14ac:dyDescent="0.2">
      <c r="A4618" s="53">
        <v>44175</v>
      </c>
      <c r="B4618" s="54">
        <v>44175</v>
      </c>
      <c r="C4618" s="54" t="s">
        <v>743</v>
      </c>
      <c r="D4618" s="55">
        <f>VLOOKUP(Pag_Inicio_Corr_mas_casos[[#This Row],[Corregimiento]],Hoja3!$A$2:$D$676,4,0)</f>
        <v>81007</v>
      </c>
      <c r="E4618" s="54">
        <v>37</v>
      </c>
    </row>
    <row r="4619" spans="1:6" x14ac:dyDescent="0.2">
      <c r="A4619" s="53">
        <v>44175</v>
      </c>
      <c r="B4619" s="54">
        <v>44175</v>
      </c>
      <c r="C4619" s="54" t="s">
        <v>773</v>
      </c>
      <c r="D4619" s="55">
        <f>VLOOKUP(Pag_Inicio_Corr_mas_casos[[#This Row],[Corregimiento]],Hoja3!$A$2:$D$676,4,0)</f>
        <v>80826</v>
      </c>
      <c r="E4619" s="54">
        <v>37</v>
      </c>
    </row>
    <row r="4620" spans="1:6" x14ac:dyDescent="0.2">
      <c r="A4620" s="53">
        <v>44175</v>
      </c>
      <c r="B4620" s="54">
        <v>44175</v>
      </c>
      <c r="C4620" s="54" t="s">
        <v>748</v>
      </c>
      <c r="D4620" s="55">
        <f>VLOOKUP(Pag_Inicio_Corr_mas_casos[[#This Row],[Corregimiento]],Hoja3!$A$2:$D$676,4,0)</f>
        <v>80823</v>
      </c>
      <c r="E4620" s="54">
        <v>37</v>
      </c>
    </row>
    <row r="4621" spans="1:6" x14ac:dyDescent="0.2">
      <c r="A4621" s="53">
        <v>44175</v>
      </c>
      <c r="B4621" s="54">
        <v>44175</v>
      </c>
      <c r="C4621" s="54" t="s">
        <v>775</v>
      </c>
      <c r="D4621" s="55">
        <f>VLOOKUP(Pag_Inicio_Corr_mas_casos[[#This Row],[Corregimiento]],Hoja3!$A$2:$D$676,4,0)</f>
        <v>80803</v>
      </c>
      <c r="E4621" s="54">
        <v>35</v>
      </c>
    </row>
    <row r="4622" spans="1:6" x14ac:dyDescent="0.2">
      <c r="A4622" s="53">
        <v>44175</v>
      </c>
      <c r="B4622" s="54">
        <v>44175</v>
      </c>
      <c r="C4622" s="54" t="s">
        <v>783</v>
      </c>
      <c r="D4622" s="55">
        <f>VLOOKUP(Pag_Inicio_Corr_mas_casos[[#This Row],[Corregimiento]],Hoja3!$A$2:$D$676,4,0)</f>
        <v>81009</v>
      </c>
      <c r="E4622" s="54">
        <v>33</v>
      </c>
    </row>
    <row r="4623" spans="1:6" x14ac:dyDescent="0.2">
      <c r="A4623" s="53">
        <v>44175</v>
      </c>
      <c r="B4623" s="54">
        <v>44175</v>
      </c>
      <c r="C4623" s="54" t="s">
        <v>755</v>
      </c>
      <c r="D4623" s="55">
        <f>VLOOKUP(Pag_Inicio_Corr_mas_casos[[#This Row],[Corregimiento]],Hoja3!$A$2:$D$676,4,0)</f>
        <v>40601</v>
      </c>
      <c r="E4623" s="54">
        <v>32</v>
      </c>
    </row>
    <row r="4624" spans="1:6" x14ac:dyDescent="0.2">
      <c r="A4624" s="53">
        <v>44175</v>
      </c>
      <c r="B4624" s="54">
        <v>44175</v>
      </c>
      <c r="C4624" s="54" t="s">
        <v>770</v>
      </c>
      <c r="D4624" s="55">
        <f>VLOOKUP(Pag_Inicio_Corr_mas_casos[[#This Row],[Corregimiento]],Hoja3!$A$2:$D$676,4,0)</f>
        <v>80811</v>
      </c>
      <c r="E4624" s="54">
        <v>31</v>
      </c>
    </row>
    <row r="4625" spans="1:5" x14ac:dyDescent="0.2">
      <c r="A4625" s="53">
        <v>44175</v>
      </c>
      <c r="B4625" s="54">
        <v>44175</v>
      </c>
      <c r="C4625" s="54" t="s">
        <v>785</v>
      </c>
      <c r="D4625" s="55">
        <f>VLOOKUP(Pag_Inicio_Corr_mas_casos[[#This Row],[Corregimiento]],Hoja3!$A$2:$D$676,4,0)</f>
        <v>130701</v>
      </c>
      <c r="E4625" s="54">
        <v>29</v>
      </c>
    </row>
    <row r="4626" spans="1:5" x14ac:dyDescent="0.2">
      <c r="A4626" s="53">
        <v>44175</v>
      </c>
      <c r="B4626" s="54">
        <v>44175</v>
      </c>
      <c r="C4626" s="54" t="s">
        <v>765</v>
      </c>
      <c r="D4626" s="55">
        <f>VLOOKUP(Pag_Inicio_Corr_mas_casos[[#This Row],[Corregimiento]],Hoja3!$A$2:$D$676,4,0)</f>
        <v>80501</v>
      </c>
      <c r="E4626" s="54">
        <v>27</v>
      </c>
    </row>
    <row r="4627" spans="1:5" x14ac:dyDescent="0.2">
      <c r="A4627" s="53">
        <v>44175</v>
      </c>
      <c r="B4627" s="54">
        <v>44175</v>
      </c>
      <c r="C4627" s="54" t="s">
        <v>752</v>
      </c>
      <c r="D4627" s="55">
        <f>VLOOKUP(Pag_Inicio_Corr_mas_casos[[#This Row],[Corregimiento]],Hoja3!$A$2:$D$676,4,0)</f>
        <v>81006</v>
      </c>
      <c r="E4627" s="54">
        <v>26</v>
      </c>
    </row>
    <row r="4628" spans="1:5" x14ac:dyDescent="0.2">
      <c r="A4628" s="53">
        <v>44175</v>
      </c>
      <c r="B4628" s="54">
        <v>44175</v>
      </c>
      <c r="C4628" s="54" t="s">
        <v>757</v>
      </c>
      <c r="D4628" s="55">
        <f>VLOOKUP(Pag_Inicio_Corr_mas_casos[[#This Row],[Corregimiento]],Hoja3!$A$2:$D$676,4,0)</f>
        <v>130108</v>
      </c>
      <c r="E4628" s="54">
        <v>25</v>
      </c>
    </row>
    <row r="4629" spans="1:5" x14ac:dyDescent="0.2">
      <c r="A4629" s="53">
        <v>44175</v>
      </c>
      <c r="B4629" s="54">
        <v>44175</v>
      </c>
      <c r="C4629" s="54" t="s">
        <v>744</v>
      </c>
      <c r="D4629" s="55">
        <f>VLOOKUP(Pag_Inicio_Corr_mas_casos[[#This Row],[Corregimiento]],Hoja3!$A$2:$D$676,4,0)</f>
        <v>81008</v>
      </c>
      <c r="E4629" s="54">
        <v>25</v>
      </c>
    </row>
    <row r="4630" spans="1:5" x14ac:dyDescent="0.2">
      <c r="A4630" s="53">
        <v>44175</v>
      </c>
      <c r="B4630" s="54">
        <v>44175</v>
      </c>
      <c r="C4630" s="54" t="s">
        <v>781</v>
      </c>
      <c r="D4630" s="55">
        <f>VLOOKUP(Pag_Inicio_Corr_mas_casos[[#This Row],[Corregimiento]],Hoja3!$A$2:$D$676,4,0)</f>
        <v>130717</v>
      </c>
      <c r="E4630" s="54">
        <v>24</v>
      </c>
    </row>
    <row r="4631" spans="1:5" x14ac:dyDescent="0.2">
      <c r="A4631" s="53">
        <v>44175</v>
      </c>
      <c r="B4631" s="54">
        <v>44175</v>
      </c>
      <c r="C4631" s="54" t="s">
        <v>776</v>
      </c>
      <c r="D4631" s="55">
        <f>VLOOKUP(Pag_Inicio_Corr_mas_casos[[#This Row],[Corregimiento]],Hoja3!$A$2:$D$676,4,0)</f>
        <v>130105</v>
      </c>
      <c r="E4631" s="54">
        <v>24</v>
      </c>
    </row>
    <row r="4632" spans="1:5" x14ac:dyDescent="0.2">
      <c r="A4632" s="53">
        <v>44175</v>
      </c>
      <c r="B4632" s="54">
        <v>44175</v>
      </c>
      <c r="C4632" s="54" t="s">
        <v>789</v>
      </c>
      <c r="D4632" s="55">
        <f>VLOOKUP(Pag_Inicio_Corr_mas_casos[[#This Row],[Corregimiento]],Hoja3!$A$2:$D$676,4,0)</f>
        <v>80814</v>
      </c>
      <c r="E4632" s="54">
        <v>23</v>
      </c>
    </row>
    <row r="4633" spans="1:5" x14ac:dyDescent="0.2">
      <c r="A4633" s="53">
        <v>44175</v>
      </c>
      <c r="B4633" s="54">
        <v>44175</v>
      </c>
      <c r="C4633" s="54" t="s">
        <v>767</v>
      </c>
      <c r="D4633" s="55">
        <f>VLOOKUP(Pag_Inicio_Corr_mas_casos[[#This Row],[Corregimiento]],Hoja3!$A$2:$D$676,4,0)</f>
        <v>80820</v>
      </c>
      <c r="E4633" s="54">
        <v>23</v>
      </c>
    </row>
    <row r="4634" spans="1:5" x14ac:dyDescent="0.2">
      <c r="A4634" s="53">
        <v>44175</v>
      </c>
      <c r="B4634" s="54">
        <v>44175</v>
      </c>
      <c r="C4634" s="54" t="s">
        <v>793</v>
      </c>
      <c r="D4634" s="55">
        <f>VLOOKUP(Pag_Inicio_Corr_mas_casos[[#This Row],[Corregimiento]],Hoja3!$A$2:$D$676,4,0)</f>
        <v>91001</v>
      </c>
      <c r="E4634" s="54">
        <v>22</v>
      </c>
    </row>
    <row r="4635" spans="1:5" x14ac:dyDescent="0.2">
      <c r="A4635" s="53">
        <v>44175</v>
      </c>
      <c r="B4635" s="54">
        <v>44175</v>
      </c>
      <c r="C4635" s="54" t="s">
        <v>738</v>
      </c>
      <c r="D4635" s="55">
        <f>VLOOKUP(Pag_Inicio_Corr_mas_casos[[#This Row],[Corregimiento]],Hoja3!$A$2:$D$676,4,0)</f>
        <v>81002</v>
      </c>
      <c r="E4635" s="54">
        <v>21</v>
      </c>
    </row>
    <row r="4636" spans="1:5" x14ac:dyDescent="0.2">
      <c r="A4636" s="53">
        <v>44175</v>
      </c>
      <c r="B4636" s="54">
        <v>44175</v>
      </c>
      <c r="C4636" s="54" t="s">
        <v>766</v>
      </c>
      <c r="D4636" s="55">
        <f>VLOOKUP(Pag_Inicio_Corr_mas_casos[[#This Row],[Corregimiento]],Hoja3!$A$2:$D$676,4,0)</f>
        <v>80808</v>
      </c>
      <c r="E4636" s="54">
        <v>21</v>
      </c>
    </row>
    <row r="4637" spans="1:5" x14ac:dyDescent="0.2">
      <c r="A4637" s="53">
        <v>44175</v>
      </c>
      <c r="B4637" s="54">
        <v>44175</v>
      </c>
      <c r="C4637" s="54" t="s">
        <v>786</v>
      </c>
      <c r="D4637" s="55">
        <f>VLOOKUP(Pag_Inicio_Corr_mas_casos[[#This Row],[Corregimiento]],Hoja3!$A$2:$D$676,4,0)</f>
        <v>80804</v>
      </c>
      <c r="E4637" s="54">
        <v>20</v>
      </c>
    </row>
    <row r="4638" spans="1:5" x14ac:dyDescent="0.2">
      <c r="A4638" s="53">
        <v>44175</v>
      </c>
      <c r="B4638" s="54">
        <v>44175</v>
      </c>
      <c r="C4638" s="54" t="s">
        <v>784</v>
      </c>
      <c r="D4638" s="55">
        <f>VLOOKUP(Pag_Inicio_Corr_mas_casos[[#This Row],[Corregimiento]],Hoja3!$A$2:$D$676,4,0)</f>
        <v>30104</v>
      </c>
      <c r="E4638" s="54">
        <v>20</v>
      </c>
    </row>
    <row r="4639" spans="1:5" x14ac:dyDescent="0.2">
      <c r="A4639" s="53">
        <v>44175</v>
      </c>
      <c r="B4639" s="54">
        <v>44175</v>
      </c>
      <c r="C4639" s="54" t="s">
        <v>729</v>
      </c>
      <c r="D4639" s="55">
        <f>VLOOKUP(Pag_Inicio_Corr_mas_casos[[#This Row],[Corregimiento]],Hoja3!$A$2:$D$676,4,0)</f>
        <v>130709</v>
      </c>
      <c r="E4639" s="54">
        <v>19</v>
      </c>
    </row>
    <row r="4640" spans="1:5" x14ac:dyDescent="0.2">
      <c r="A4640" s="53">
        <v>44175</v>
      </c>
      <c r="B4640" s="54">
        <v>44175</v>
      </c>
      <c r="C4640" s="54" t="s">
        <v>808</v>
      </c>
      <c r="D4640" s="55">
        <f>VLOOKUP(Pag_Inicio_Corr_mas_casos[[#This Row],[Corregimiento]],Hoja3!$A$2:$D$676,4,0)</f>
        <v>20601</v>
      </c>
      <c r="E4640" s="54">
        <v>19</v>
      </c>
    </row>
    <row r="4641" spans="1:5" x14ac:dyDescent="0.2">
      <c r="A4641" s="53">
        <v>44175</v>
      </c>
      <c r="B4641" s="54">
        <v>44175</v>
      </c>
      <c r="C4641" s="54" t="s">
        <v>800</v>
      </c>
      <c r="D4641" s="55">
        <f>VLOOKUP(Pag_Inicio_Corr_mas_casos[[#This Row],[Corregimiento]],Hoja3!$A$2:$D$676,4,0)</f>
        <v>130716</v>
      </c>
      <c r="E4641" s="54">
        <v>19</v>
      </c>
    </row>
    <row r="4642" spans="1:5" x14ac:dyDescent="0.2">
      <c r="A4642" s="53">
        <v>44175</v>
      </c>
      <c r="B4642" s="54">
        <v>44175</v>
      </c>
      <c r="C4642" s="54" t="s">
        <v>740</v>
      </c>
      <c r="D4642" s="55">
        <f>VLOOKUP(Pag_Inicio_Corr_mas_casos[[#This Row],[Corregimiento]],Hoja3!$A$2:$D$676,4,0)</f>
        <v>80802</v>
      </c>
      <c r="E4642" s="54">
        <v>18</v>
      </c>
    </row>
    <row r="4643" spans="1:5" x14ac:dyDescent="0.2">
      <c r="A4643" s="53">
        <v>44175</v>
      </c>
      <c r="B4643" s="54">
        <v>44175</v>
      </c>
      <c r="C4643" s="54" t="s">
        <v>792</v>
      </c>
      <c r="D4643" s="55">
        <f>VLOOKUP(Pag_Inicio_Corr_mas_casos[[#This Row],[Corregimiento]],Hoja3!$A$2:$D$676,4,0)</f>
        <v>130706</v>
      </c>
      <c r="E4643" s="54">
        <v>17</v>
      </c>
    </row>
    <row r="4644" spans="1:5" x14ac:dyDescent="0.2">
      <c r="A4644" s="53">
        <v>44175</v>
      </c>
      <c r="B4644" s="54">
        <v>44175</v>
      </c>
      <c r="C4644" s="54" t="s">
        <v>774</v>
      </c>
      <c r="D4644" s="55">
        <f>VLOOKUP(Pag_Inicio_Corr_mas_casos[[#This Row],[Corregimiento]],Hoja3!$A$2:$D$676,4,0)</f>
        <v>50208</v>
      </c>
      <c r="E4644" s="54">
        <v>17</v>
      </c>
    </row>
    <row r="4645" spans="1:5" x14ac:dyDescent="0.2">
      <c r="A4645" s="53">
        <v>44175</v>
      </c>
      <c r="B4645" s="54">
        <v>44175</v>
      </c>
      <c r="C4645" s="54" t="s">
        <v>759</v>
      </c>
      <c r="D4645" s="55">
        <f>VLOOKUP(Pag_Inicio_Corr_mas_casos[[#This Row],[Corregimiento]],Hoja3!$A$2:$D$676,4,0)</f>
        <v>30107</v>
      </c>
      <c r="E4645" s="54">
        <v>15</v>
      </c>
    </row>
    <row r="4646" spans="1:5" x14ac:dyDescent="0.2">
      <c r="A4646" s="53">
        <v>44175</v>
      </c>
      <c r="B4646" s="54">
        <v>44175</v>
      </c>
      <c r="C4646" s="54" t="s">
        <v>827</v>
      </c>
      <c r="D4646" s="55">
        <f>VLOOKUP(Pag_Inicio_Corr_mas_casos[[#This Row],[Corregimiento]],Hoja3!$A$2:$D$676,4,0)</f>
        <v>30110</v>
      </c>
      <c r="E4646" s="54">
        <v>14</v>
      </c>
    </row>
    <row r="4647" spans="1:5" x14ac:dyDescent="0.2">
      <c r="A4647" s="53">
        <v>44175</v>
      </c>
      <c r="B4647" s="54">
        <v>44175</v>
      </c>
      <c r="C4647" s="54" t="s">
        <v>801</v>
      </c>
      <c r="D4647" s="55">
        <f>VLOOKUP(Pag_Inicio_Corr_mas_casos[[#This Row],[Corregimiento]],Hoja3!$A$2:$D$676,4,0)</f>
        <v>20207</v>
      </c>
      <c r="E4647" s="54">
        <v>12</v>
      </c>
    </row>
    <row r="4648" spans="1:5" x14ac:dyDescent="0.2">
      <c r="A4648" s="53">
        <v>44175</v>
      </c>
      <c r="B4648" s="54">
        <v>44175</v>
      </c>
      <c r="C4648" s="54" t="s">
        <v>787</v>
      </c>
      <c r="D4648" s="55">
        <f>VLOOKUP(Pag_Inicio_Corr_mas_casos[[#This Row],[Corregimiento]],Hoja3!$A$2:$D$676,4,0)</f>
        <v>80508</v>
      </c>
      <c r="E4648" s="54">
        <v>12</v>
      </c>
    </row>
    <row r="4649" spans="1:5" x14ac:dyDescent="0.2">
      <c r="A4649" s="53">
        <v>44175</v>
      </c>
      <c r="B4649" s="54">
        <v>44175</v>
      </c>
      <c r="C4649" s="54" t="s">
        <v>966</v>
      </c>
      <c r="D4649" s="55">
        <f>VLOOKUP(Pag_Inicio_Corr_mas_casos[[#This Row],[Corregimiento]],Hoja3!$A$2:$D$676,4,0)</f>
        <v>30101</v>
      </c>
      <c r="E4649" s="54">
        <v>11</v>
      </c>
    </row>
    <row r="4650" spans="1:5" x14ac:dyDescent="0.2">
      <c r="A4650" s="53">
        <v>44175</v>
      </c>
      <c r="B4650" s="54">
        <v>44175</v>
      </c>
      <c r="C4650" s="54" t="s">
        <v>802</v>
      </c>
      <c r="D4650" s="55">
        <f>VLOOKUP(Pag_Inicio_Corr_mas_casos[[#This Row],[Corregimiento]],Hoja3!$A$2:$D$676,4,0)</f>
        <v>130301</v>
      </c>
      <c r="E4650" s="54">
        <v>11</v>
      </c>
    </row>
    <row r="4651" spans="1:5" x14ac:dyDescent="0.2">
      <c r="A4651" s="53">
        <v>44175</v>
      </c>
      <c r="B4651" s="54">
        <v>44175</v>
      </c>
      <c r="C4651" s="54" t="s">
        <v>797</v>
      </c>
      <c r="D4651" s="55">
        <f>VLOOKUP(Pag_Inicio_Corr_mas_casos[[#This Row],[Corregimiento]],Hoja3!$A$2:$D$676,4,0)</f>
        <v>100101</v>
      </c>
      <c r="E4651" s="54">
        <v>11</v>
      </c>
    </row>
    <row r="4652" spans="1:5" x14ac:dyDescent="0.2">
      <c r="A4652" s="53">
        <v>44175</v>
      </c>
      <c r="B4652" s="54">
        <v>44175</v>
      </c>
      <c r="C4652" s="54" t="s">
        <v>799</v>
      </c>
      <c r="D4652" s="55">
        <f>VLOOKUP(Pag_Inicio_Corr_mas_casos[[#This Row],[Corregimiento]],Hoja3!$A$2:$D$676,4,0)</f>
        <v>81005</v>
      </c>
      <c r="E4652" s="54">
        <v>11</v>
      </c>
    </row>
    <row r="4653" spans="1:5" x14ac:dyDescent="0.2">
      <c r="A4653" s="83">
        <v>44176</v>
      </c>
      <c r="B4653" s="84">
        <v>44176</v>
      </c>
      <c r="C4653" s="84" t="s">
        <v>750</v>
      </c>
      <c r="D4653" s="85">
        <f>VLOOKUP(Pag_Inicio_Corr_mas_casos[[#This Row],[Corregimiento]],Hoja3!$A$2:$D$676,4,0)</f>
        <v>80819</v>
      </c>
      <c r="E4653" s="84">
        <v>84</v>
      </c>
    </row>
    <row r="4654" spans="1:5" x14ac:dyDescent="0.2">
      <c r="A4654" s="83">
        <v>44176</v>
      </c>
      <c r="B4654" s="84">
        <v>44176</v>
      </c>
      <c r="C4654" s="84" t="s">
        <v>753</v>
      </c>
      <c r="D4654" s="85">
        <f>VLOOKUP(Pag_Inicio_Corr_mas_casos[[#This Row],[Corregimiento]],Hoja3!$A$2:$D$676,4,0)</f>
        <v>80812</v>
      </c>
      <c r="E4654" s="84">
        <v>83</v>
      </c>
    </row>
    <row r="4655" spans="1:5" x14ac:dyDescent="0.2">
      <c r="A4655" s="83">
        <v>44176</v>
      </c>
      <c r="B4655" s="84">
        <v>44176</v>
      </c>
      <c r="C4655" s="84" t="s">
        <v>778</v>
      </c>
      <c r="D4655" s="85">
        <f>VLOOKUP(Pag_Inicio_Corr_mas_casos[[#This Row],[Corregimiento]],Hoja3!$A$2:$D$676,4,0)</f>
        <v>80809</v>
      </c>
      <c r="E4655" s="84">
        <v>65</v>
      </c>
    </row>
    <row r="4656" spans="1:5" x14ac:dyDescent="0.2">
      <c r="A4656" s="83">
        <v>44176</v>
      </c>
      <c r="B4656" s="84">
        <v>44176</v>
      </c>
      <c r="C4656" s="84" t="s">
        <v>758</v>
      </c>
      <c r="D4656" s="85">
        <f>VLOOKUP(Pag_Inicio_Corr_mas_casos[[#This Row],[Corregimiento]],Hoja3!$A$2:$D$676,4,0)</f>
        <v>80810</v>
      </c>
      <c r="E4656" s="84">
        <v>56</v>
      </c>
    </row>
    <row r="4657" spans="1:5" x14ac:dyDescent="0.2">
      <c r="A4657" s="83">
        <v>44176</v>
      </c>
      <c r="B4657" s="84">
        <v>44176</v>
      </c>
      <c r="C4657" s="84" t="s">
        <v>737</v>
      </c>
      <c r="D4657" s="85">
        <f>VLOOKUP(Pag_Inicio_Corr_mas_casos[[#This Row],[Corregimiento]],Hoja3!$A$2:$D$676,4,0)</f>
        <v>130101</v>
      </c>
      <c r="E4657" s="84">
        <v>51</v>
      </c>
    </row>
    <row r="4658" spans="1:5" x14ac:dyDescent="0.2">
      <c r="A4658" s="83">
        <v>44176</v>
      </c>
      <c r="B4658" s="84">
        <v>44176</v>
      </c>
      <c r="C4658" s="84" t="s">
        <v>788</v>
      </c>
      <c r="D4658" s="85">
        <f>VLOOKUP(Pag_Inicio_Corr_mas_casos[[#This Row],[Corregimiento]],Hoja3!$A$2:$D$676,4,0)</f>
        <v>80807</v>
      </c>
      <c r="E4658" s="84">
        <v>51</v>
      </c>
    </row>
    <row r="4659" spans="1:5" x14ac:dyDescent="0.2">
      <c r="A4659" s="83">
        <v>44176</v>
      </c>
      <c r="B4659" s="84">
        <v>44176</v>
      </c>
      <c r="C4659" s="84" t="s">
        <v>756</v>
      </c>
      <c r="D4659" s="85">
        <f>VLOOKUP(Pag_Inicio_Corr_mas_casos[[#This Row],[Corregimiento]],Hoja3!$A$2:$D$676,4,0)</f>
        <v>80806</v>
      </c>
      <c r="E4659" s="84">
        <v>51</v>
      </c>
    </row>
    <row r="4660" spans="1:5" x14ac:dyDescent="0.2">
      <c r="A4660" s="83">
        <v>44176</v>
      </c>
      <c r="B4660" s="84">
        <v>44176</v>
      </c>
      <c r="C4660" s="84" t="s">
        <v>739</v>
      </c>
      <c r="D4660" s="85">
        <f>VLOOKUP(Pag_Inicio_Corr_mas_casos[[#This Row],[Corregimiento]],Hoja3!$A$2:$D$676,4,0)</f>
        <v>130106</v>
      </c>
      <c r="E4660" s="84">
        <v>51</v>
      </c>
    </row>
    <row r="4661" spans="1:5" x14ac:dyDescent="0.2">
      <c r="A4661" s="83">
        <v>44176</v>
      </c>
      <c r="B4661" s="84">
        <v>44176</v>
      </c>
      <c r="C4661" s="84" t="s">
        <v>738</v>
      </c>
      <c r="D4661" s="85">
        <f>VLOOKUP(Pag_Inicio_Corr_mas_casos[[#This Row],[Corregimiento]],Hoja3!$A$2:$D$676,4,0)</f>
        <v>81002</v>
      </c>
      <c r="E4661" s="84">
        <v>50</v>
      </c>
    </row>
    <row r="4662" spans="1:5" x14ac:dyDescent="0.2">
      <c r="A4662" s="83">
        <v>44176</v>
      </c>
      <c r="B4662" s="84">
        <v>44176</v>
      </c>
      <c r="C4662" s="84" t="s">
        <v>773</v>
      </c>
      <c r="D4662" s="85">
        <f>VLOOKUP(Pag_Inicio_Corr_mas_casos[[#This Row],[Corregimiento]],Hoja3!$A$2:$D$676,4,0)</f>
        <v>80826</v>
      </c>
      <c r="E4662" s="84">
        <v>49</v>
      </c>
    </row>
    <row r="4663" spans="1:5" x14ac:dyDescent="0.2">
      <c r="A4663" s="83">
        <v>44176</v>
      </c>
      <c r="B4663" s="84">
        <v>44176</v>
      </c>
      <c r="C4663" s="84" t="s">
        <v>768</v>
      </c>
      <c r="D4663" s="85">
        <f>VLOOKUP(Pag_Inicio_Corr_mas_casos[[#This Row],[Corregimiento]],Hoja3!$A$2:$D$676,4,0)</f>
        <v>80815</v>
      </c>
      <c r="E4663" s="84">
        <v>6</v>
      </c>
    </row>
    <row r="4664" spans="1:5" x14ac:dyDescent="0.2">
      <c r="A4664" s="83">
        <v>44176</v>
      </c>
      <c r="B4664" s="84">
        <v>44176</v>
      </c>
      <c r="C4664" s="84" t="s">
        <v>742</v>
      </c>
      <c r="D4664" s="85">
        <f>VLOOKUP(Pag_Inicio_Corr_mas_casos[[#This Row],[Corregimiento]],Hoja3!$A$2:$D$676,4,0)</f>
        <v>80821</v>
      </c>
      <c r="E4664" s="84">
        <v>65</v>
      </c>
    </row>
    <row r="4665" spans="1:5" x14ac:dyDescent="0.2">
      <c r="A4665" s="83">
        <v>44176</v>
      </c>
      <c r="B4665" s="84">
        <v>44176</v>
      </c>
      <c r="C4665" s="84" t="s">
        <v>783</v>
      </c>
      <c r="D4665" s="85">
        <f>VLOOKUP(Pag_Inicio_Corr_mas_casos[[#This Row],[Corregimiento]],Hoja3!$A$2:$D$676,4,0)</f>
        <v>81009</v>
      </c>
      <c r="E4665" s="84">
        <v>47</v>
      </c>
    </row>
    <row r="4666" spans="1:5" x14ac:dyDescent="0.2">
      <c r="A4666" s="83">
        <v>44176</v>
      </c>
      <c r="B4666" s="84">
        <v>44176</v>
      </c>
      <c r="C4666" s="84" t="s">
        <v>748</v>
      </c>
      <c r="D4666" s="85">
        <f>VLOOKUP(Pag_Inicio_Corr_mas_casos[[#This Row],[Corregimiento]],Hoja3!$A$2:$D$676,4,0)</f>
        <v>80823</v>
      </c>
      <c r="E4666" s="84">
        <v>46</v>
      </c>
    </row>
    <row r="4667" spans="1:5" x14ac:dyDescent="0.2">
      <c r="A4667" s="83">
        <v>44176</v>
      </c>
      <c r="B4667" s="84">
        <v>44176</v>
      </c>
      <c r="C4667" s="84" t="s">
        <v>754</v>
      </c>
      <c r="D4667" s="85">
        <f>VLOOKUP(Pag_Inicio_Corr_mas_casos[[#This Row],[Corregimiento]],Hoja3!$A$2:$D$676,4,0)</f>
        <v>130702</v>
      </c>
      <c r="E4667" s="84">
        <v>45</v>
      </c>
    </row>
    <row r="4668" spans="1:5" x14ac:dyDescent="0.2">
      <c r="A4668" s="83">
        <v>44176</v>
      </c>
      <c r="B4668" s="84">
        <v>44176</v>
      </c>
      <c r="C4668" s="84" t="s">
        <v>743</v>
      </c>
      <c r="D4668" s="85">
        <f>VLOOKUP(Pag_Inicio_Corr_mas_casos[[#This Row],[Corregimiento]],Hoja3!$A$2:$D$676,4,0)</f>
        <v>81007</v>
      </c>
      <c r="E4668" s="84">
        <v>45</v>
      </c>
    </row>
    <row r="4669" spans="1:5" x14ac:dyDescent="0.2">
      <c r="A4669" s="83">
        <v>44176</v>
      </c>
      <c r="B4669" s="84">
        <v>44176</v>
      </c>
      <c r="C4669" s="84" t="s">
        <v>782</v>
      </c>
      <c r="D4669" s="85">
        <f>VLOOKUP(Pag_Inicio_Corr_mas_casos[[#This Row],[Corregimiento]],Hoja3!$A$2:$D$676,4,0)</f>
        <v>81003</v>
      </c>
      <c r="E4669" s="84">
        <v>45</v>
      </c>
    </row>
    <row r="4670" spans="1:5" x14ac:dyDescent="0.2">
      <c r="A4670" s="83">
        <v>44176</v>
      </c>
      <c r="B4670" s="84">
        <v>44176</v>
      </c>
      <c r="C4670" s="84" t="s">
        <v>749</v>
      </c>
      <c r="D4670" s="85">
        <f>VLOOKUP(Pag_Inicio_Corr_mas_casos[[#This Row],[Corregimiento]],Hoja3!$A$2:$D$676,4,0)</f>
        <v>81001</v>
      </c>
      <c r="E4670" s="84">
        <v>44</v>
      </c>
    </row>
    <row r="4671" spans="1:5" x14ac:dyDescent="0.2">
      <c r="A4671" s="83">
        <v>44176</v>
      </c>
      <c r="B4671" s="84">
        <v>44176</v>
      </c>
      <c r="C4671" s="84" t="s">
        <v>741</v>
      </c>
      <c r="D4671" s="85">
        <f>VLOOKUP(Pag_Inicio_Corr_mas_casos[[#This Row],[Corregimiento]],Hoja3!$A$2:$D$676,4,0)</f>
        <v>130102</v>
      </c>
      <c r="E4671" s="84">
        <v>42</v>
      </c>
    </row>
    <row r="4672" spans="1:5" x14ac:dyDescent="0.2">
      <c r="A4672" s="83">
        <v>44176</v>
      </c>
      <c r="B4672" s="84">
        <v>44176</v>
      </c>
      <c r="C4672" s="84" t="s">
        <v>745</v>
      </c>
      <c r="D4672" s="85">
        <f>VLOOKUP(Pag_Inicio_Corr_mas_casos[[#This Row],[Corregimiento]],Hoja3!$A$2:$D$676,4,0)</f>
        <v>80816</v>
      </c>
      <c r="E4672" s="84">
        <v>42</v>
      </c>
    </row>
    <row r="4673" spans="1:5" x14ac:dyDescent="0.2">
      <c r="A4673" s="83">
        <v>44176</v>
      </c>
      <c r="B4673" s="84">
        <v>44176</v>
      </c>
      <c r="C4673" s="84" t="s">
        <v>746</v>
      </c>
      <c r="D4673" s="85">
        <f>VLOOKUP(Pag_Inicio_Corr_mas_casos[[#This Row],[Corregimiento]],Hoja3!$A$2:$D$676,4,0)</f>
        <v>80817</v>
      </c>
      <c r="E4673" s="84">
        <v>41</v>
      </c>
    </row>
    <row r="4674" spans="1:5" x14ac:dyDescent="0.2">
      <c r="A4674" s="83">
        <v>44176</v>
      </c>
      <c r="B4674" s="84">
        <v>44176</v>
      </c>
      <c r="C4674" s="84" t="s">
        <v>789</v>
      </c>
      <c r="D4674" s="85">
        <f>VLOOKUP(Pag_Inicio_Corr_mas_casos[[#This Row],[Corregimiento]],Hoja3!$A$2:$D$676,4,0)</f>
        <v>80814</v>
      </c>
      <c r="E4674" s="84">
        <v>40</v>
      </c>
    </row>
    <row r="4675" spans="1:5" x14ac:dyDescent="0.2">
      <c r="A4675" s="83">
        <v>44176</v>
      </c>
      <c r="B4675" s="84">
        <v>44176</v>
      </c>
      <c r="C4675" s="84" t="s">
        <v>763</v>
      </c>
      <c r="D4675" s="85">
        <f>VLOOKUP(Pag_Inicio_Corr_mas_casos[[#This Row],[Corregimiento]],Hoja3!$A$2:$D$676,4,0)</f>
        <v>80813</v>
      </c>
      <c r="E4675" s="84">
        <v>37</v>
      </c>
    </row>
    <row r="4676" spans="1:5" x14ac:dyDescent="0.2">
      <c r="A4676" s="83">
        <v>44176</v>
      </c>
      <c r="B4676" s="84">
        <v>44176</v>
      </c>
      <c r="C4676" s="84" t="s">
        <v>767</v>
      </c>
      <c r="D4676" s="85">
        <f>VLOOKUP(Pag_Inicio_Corr_mas_casos[[#This Row],[Corregimiento]],Hoja3!$A$2:$D$676,4,0)</f>
        <v>80820</v>
      </c>
      <c r="E4676" s="84">
        <v>36</v>
      </c>
    </row>
    <row r="4677" spans="1:5" x14ac:dyDescent="0.2">
      <c r="A4677" s="83">
        <v>44176</v>
      </c>
      <c r="B4677" s="84">
        <v>44176</v>
      </c>
      <c r="C4677" s="84" t="s">
        <v>747</v>
      </c>
      <c r="D4677" s="85">
        <f>VLOOKUP(Pag_Inicio_Corr_mas_casos[[#This Row],[Corregimiento]],Hoja3!$A$2:$D$676,4,0)</f>
        <v>80822</v>
      </c>
      <c r="E4677" s="84">
        <v>34</v>
      </c>
    </row>
    <row r="4678" spans="1:5" x14ac:dyDescent="0.2">
      <c r="A4678" s="83">
        <v>44176</v>
      </c>
      <c r="B4678" s="84">
        <v>44176</v>
      </c>
      <c r="C4678" s="84" t="s">
        <v>967</v>
      </c>
      <c r="D4678" s="85">
        <f>VLOOKUP(Pag_Inicio_Corr_mas_casos[[#This Row],[Corregimiento]],Hoja3!$A$2:$D$676,4,0)</f>
        <v>90304</v>
      </c>
      <c r="E4678" s="84">
        <v>32</v>
      </c>
    </row>
    <row r="4679" spans="1:5" x14ac:dyDescent="0.2">
      <c r="A4679" s="83">
        <v>44176</v>
      </c>
      <c r="B4679" s="84">
        <v>44176</v>
      </c>
      <c r="C4679" s="84" t="s">
        <v>800</v>
      </c>
      <c r="D4679" s="85">
        <f>VLOOKUP(Pag_Inicio_Corr_mas_casos[[#This Row],[Corregimiento]],Hoja3!$A$2:$D$676,4,0)</f>
        <v>130716</v>
      </c>
      <c r="E4679" s="84">
        <v>32</v>
      </c>
    </row>
    <row r="4680" spans="1:5" x14ac:dyDescent="0.2">
      <c r="A4680" s="83">
        <v>44176</v>
      </c>
      <c r="B4680" s="84">
        <v>44176</v>
      </c>
      <c r="C4680" s="84" t="s">
        <v>770</v>
      </c>
      <c r="D4680" s="85">
        <f>VLOOKUP(Pag_Inicio_Corr_mas_casos[[#This Row],[Corregimiento]],Hoja3!$A$2:$D$676,4,0)</f>
        <v>80811</v>
      </c>
      <c r="E4680" s="84">
        <v>30</v>
      </c>
    </row>
    <row r="4681" spans="1:5" x14ac:dyDescent="0.2">
      <c r="A4681" s="83">
        <v>44176</v>
      </c>
      <c r="B4681" s="84">
        <v>44176</v>
      </c>
      <c r="C4681" s="84" t="s">
        <v>957</v>
      </c>
      <c r="D4681" s="85">
        <f>VLOOKUP(Pag_Inicio_Corr_mas_casos[[#This Row],[Corregimiento]],Hoja3!$A$2:$D$676,4,0)</f>
        <v>20105</v>
      </c>
      <c r="E4681" s="84">
        <v>29</v>
      </c>
    </row>
    <row r="4682" spans="1:5" x14ac:dyDescent="0.2">
      <c r="A4682" s="83">
        <v>44176</v>
      </c>
      <c r="B4682" s="84">
        <v>44176</v>
      </c>
      <c r="C4682" s="84" t="s">
        <v>776</v>
      </c>
      <c r="D4682" s="85">
        <f>VLOOKUP(Pag_Inicio_Corr_mas_casos[[#This Row],[Corregimiento]],Hoja3!$A$2:$D$676,4,0)</f>
        <v>130105</v>
      </c>
      <c r="E4682" s="84">
        <v>29</v>
      </c>
    </row>
    <row r="4683" spans="1:5" x14ac:dyDescent="0.2">
      <c r="A4683" s="83">
        <v>44176</v>
      </c>
      <c r="B4683" s="84">
        <v>44176</v>
      </c>
      <c r="C4683" s="84" t="s">
        <v>774</v>
      </c>
      <c r="D4683" s="85">
        <f>VLOOKUP(Pag_Inicio_Corr_mas_casos[[#This Row],[Corregimiento]],Hoja3!$A$2:$D$676,4,0)</f>
        <v>50208</v>
      </c>
      <c r="E4683" s="84">
        <v>28</v>
      </c>
    </row>
    <row r="4684" spans="1:5" x14ac:dyDescent="0.2">
      <c r="A4684" s="83">
        <v>44176</v>
      </c>
      <c r="B4684" s="84">
        <v>44176</v>
      </c>
      <c r="C4684" s="84" t="s">
        <v>740</v>
      </c>
      <c r="D4684" s="85">
        <f>VLOOKUP(Pag_Inicio_Corr_mas_casos[[#This Row],[Corregimiento]],Hoja3!$A$2:$D$676,4,0)</f>
        <v>80802</v>
      </c>
      <c r="E4684" s="84">
        <v>27</v>
      </c>
    </row>
    <row r="4685" spans="1:5" x14ac:dyDescent="0.2">
      <c r="A4685" s="83">
        <v>44176</v>
      </c>
      <c r="B4685" s="84">
        <v>44176</v>
      </c>
      <c r="C4685" s="84" t="s">
        <v>781</v>
      </c>
      <c r="D4685" s="85">
        <f>VLOOKUP(Pag_Inicio_Corr_mas_casos[[#This Row],[Corregimiento]],Hoja3!$A$2:$D$676,4,0)</f>
        <v>130717</v>
      </c>
      <c r="E4685" s="84">
        <v>27</v>
      </c>
    </row>
    <row r="4686" spans="1:5" x14ac:dyDescent="0.2">
      <c r="A4686" s="83">
        <v>44176</v>
      </c>
      <c r="B4686" s="84">
        <v>44176</v>
      </c>
      <c r="C4686" s="84" t="s">
        <v>766</v>
      </c>
      <c r="D4686" s="85">
        <f>VLOOKUP(Pag_Inicio_Corr_mas_casos[[#This Row],[Corregimiento]],Hoja3!$A$2:$D$676,4,0)</f>
        <v>80808</v>
      </c>
      <c r="E4686" s="84">
        <v>26</v>
      </c>
    </row>
    <row r="4687" spans="1:5" x14ac:dyDescent="0.2">
      <c r="A4687" s="83">
        <v>44176</v>
      </c>
      <c r="B4687" s="84">
        <v>44176</v>
      </c>
      <c r="C4687" s="84" t="s">
        <v>744</v>
      </c>
      <c r="D4687" s="85">
        <f>VLOOKUP(Pag_Inicio_Corr_mas_casos[[#This Row],[Corregimiento]],Hoja3!$A$2:$D$676,4,0)</f>
        <v>81008</v>
      </c>
      <c r="E4687" s="84">
        <v>25</v>
      </c>
    </row>
    <row r="4688" spans="1:5" x14ac:dyDescent="0.2">
      <c r="A4688" s="83">
        <v>44176</v>
      </c>
      <c r="B4688" s="84">
        <v>44176</v>
      </c>
      <c r="C4688" s="84" t="s">
        <v>751</v>
      </c>
      <c r="D4688" s="85">
        <f>VLOOKUP(Pag_Inicio_Corr_mas_casos[[#This Row],[Corregimiento]],Hoja3!$A$2:$D$676,4,0)</f>
        <v>130107</v>
      </c>
      <c r="E4688" s="84">
        <v>24</v>
      </c>
    </row>
    <row r="4689" spans="1:5" x14ac:dyDescent="0.2">
      <c r="A4689" s="83">
        <v>44176</v>
      </c>
      <c r="B4689" s="84">
        <v>44176</v>
      </c>
      <c r="C4689" s="84" t="s">
        <v>799</v>
      </c>
      <c r="D4689" s="85">
        <f>VLOOKUP(Pag_Inicio_Corr_mas_casos[[#This Row],[Corregimiento]],Hoja3!$A$2:$D$676,4,0)</f>
        <v>81005</v>
      </c>
      <c r="E4689" s="84">
        <v>24</v>
      </c>
    </row>
    <row r="4690" spans="1:5" x14ac:dyDescent="0.2">
      <c r="A4690" s="83">
        <v>44176</v>
      </c>
      <c r="B4690" s="84">
        <v>44176</v>
      </c>
      <c r="C4690" s="84" t="s">
        <v>775</v>
      </c>
      <c r="D4690" s="85">
        <f>VLOOKUP(Pag_Inicio_Corr_mas_casos[[#This Row],[Corregimiento]],Hoja3!$A$2:$D$676,4,0)</f>
        <v>80803</v>
      </c>
      <c r="E4690" s="84">
        <v>22</v>
      </c>
    </row>
    <row r="4691" spans="1:5" x14ac:dyDescent="0.2">
      <c r="A4691" s="83">
        <v>44176</v>
      </c>
      <c r="B4691" s="84">
        <v>44176</v>
      </c>
      <c r="C4691" s="84" t="s">
        <v>785</v>
      </c>
      <c r="D4691" s="85">
        <f>VLOOKUP(Pag_Inicio_Corr_mas_casos[[#This Row],[Corregimiento]],Hoja3!$A$2:$D$676,4,0)</f>
        <v>130701</v>
      </c>
      <c r="E4691" s="84">
        <v>21</v>
      </c>
    </row>
    <row r="4692" spans="1:5" x14ac:dyDescent="0.2">
      <c r="A4692" s="83">
        <v>44176</v>
      </c>
      <c r="B4692" s="84">
        <v>44176</v>
      </c>
      <c r="C4692" s="84" t="s">
        <v>793</v>
      </c>
      <c r="D4692" s="85">
        <f>VLOOKUP(Pag_Inicio_Corr_mas_casos[[#This Row],[Corregimiento]],Hoja3!$A$2:$D$676,4,0)</f>
        <v>91001</v>
      </c>
      <c r="E4692" s="84">
        <v>21</v>
      </c>
    </row>
    <row r="4693" spans="1:5" x14ac:dyDescent="0.2">
      <c r="A4693" s="83">
        <v>44176</v>
      </c>
      <c r="B4693" s="84">
        <v>44176</v>
      </c>
      <c r="C4693" s="84" t="s">
        <v>755</v>
      </c>
      <c r="D4693" s="85">
        <f>VLOOKUP(Pag_Inicio_Corr_mas_casos[[#This Row],[Corregimiento]],Hoja3!$A$2:$D$676,4,0)</f>
        <v>40601</v>
      </c>
      <c r="E4693" s="84">
        <v>20</v>
      </c>
    </row>
    <row r="4694" spans="1:5" x14ac:dyDescent="0.2">
      <c r="A4694" s="83">
        <v>44176</v>
      </c>
      <c r="B4694" s="84">
        <v>44176</v>
      </c>
      <c r="C4694" s="84" t="s">
        <v>812</v>
      </c>
      <c r="D4694" s="85">
        <f>VLOOKUP(Pag_Inicio_Corr_mas_casos[[#This Row],[Corregimiento]],Hoja3!$A$2:$D$676,4,0)</f>
        <v>81004</v>
      </c>
      <c r="E4694" s="84">
        <v>20</v>
      </c>
    </row>
    <row r="4695" spans="1:5" x14ac:dyDescent="0.2">
      <c r="A4695" s="83">
        <v>44176</v>
      </c>
      <c r="B4695" s="84">
        <v>44176</v>
      </c>
      <c r="C4695" s="84" t="s">
        <v>808</v>
      </c>
      <c r="D4695" s="85">
        <f>VLOOKUP(Pag_Inicio_Corr_mas_casos[[#This Row],[Corregimiento]],Hoja3!$A$2:$D$676,4,0)</f>
        <v>20601</v>
      </c>
      <c r="E4695" s="84">
        <v>20</v>
      </c>
    </row>
    <row r="4696" spans="1:5" x14ac:dyDescent="0.2">
      <c r="A4696" s="83">
        <v>44176</v>
      </c>
      <c r="B4696" s="84">
        <v>44176</v>
      </c>
      <c r="C4696" s="84" t="s">
        <v>772</v>
      </c>
      <c r="D4696" s="85">
        <f>VLOOKUP(Pag_Inicio_Corr_mas_casos[[#This Row],[Corregimiento]],Hoja3!$A$2:$D$676,4,0)</f>
        <v>130708</v>
      </c>
      <c r="E4696" s="84">
        <v>18</v>
      </c>
    </row>
    <row r="4697" spans="1:5" x14ac:dyDescent="0.2">
      <c r="A4697" s="83">
        <v>44176</v>
      </c>
      <c r="B4697" s="84">
        <v>44176</v>
      </c>
      <c r="C4697" s="84" t="s">
        <v>786</v>
      </c>
      <c r="D4697" s="85">
        <f>VLOOKUP(Pag_Inicio_Corr_mas_casos[[#This Row],[Corregimiento]],Hoja3!$A$2:$D$676,4,0)</f>
        <v>80804</v>
      </c>
      <c r="E4697" s="84">
        <v>17</v>
      </c>
    </row>
    <row r="4698" spans="1:5" x14ac:dyDescent="0.2">
      <c r="A4698" s="83">
        <v>44176</v>
      </c>
      <c r="B4698" s="84">
        <v>44176</v>
      </c>
      <c r="C4698" s="84" t="s">
        <v>752</v>
      </c>
      <c r="D4698" s="85">
        <f>VLOOKUP(Pag_Inicio_Corr_mas_casos[[#This Row],[Corregimiento]],Hoja3!$A$2:$D$676,4,0)</f>
        <v>81006</v>
      </c>
      <c r="E4698" s="84">
        <v>16</v>
      </c>
    </row>
    <row r="4699" spans="1:5" x14ac:dyDescent="0.2">
      <c r="A4699" s="83">
        <v>44176</v>
      </c>
      <c r="B4699" s="84">
        <v>44176</v>
      </c>
      <c r="C4699" s="84" t="s">
        <v>757</v>
      </c>
      <c r="D4699" s="85">
        <f>VLOOKUP(Pag_Inicio_Corr_mas_casos[[#This Row],[Corregimiento]],Hoja3!$A$2:$D$676,4,0)</f>
        <v>130108</v>
      </c>
      <c r="E4699" s="84">
        <v>16</v>
      </c>
    </row>
    <row r="4700" spans="1:5" x14ac:dyDescent="0.2">
      <c r="A4700" s="83">
        <v>44176</v>
      </c>
      <c r="B4700" s="84">
        <v>44176</v>
      </c>
      <c r="C4700" s="84" t="s">
        <v>729</v>
      </c>
      <c r="D4700" s="85">
        <f>VLOOKUP(Pag_Inicio_Corr_mas_casos[[#This Row],[Corregimiento]],Hoja3!$A$2:$D$676,4,0)</f>
        <v>130709</v>
      </c>
      <c r="E4700" s="84">
        <v>15</v>
      </c>
    </row>
    <row r="4701" spans="1:5" x14ac:dyDescent="0.2">
      <c r="A4701" s="83">
        <v>44176</v>
      </c>
      <c r="B4701" s="84">
        <v>44176</v>
      </c>
      <c r="C4701" s="84" t="s">
        <v>907</v>
      </c>
      <c r="D4701" s="85">
        <f>VLOOKUP(Pag_Inicio_Corr_mas_casos[[#This Row],[Corregimiento]],Hoja3!$A$2:$D$676,4,0)</f>
        <v>20401</v>
      </c>
      <c r="E4701" s="84">
        <v>15</v>
      </c>
    </row>
    <row r="4702" spans="1:5" x14ac:dyDescent="0.2">
      <c r="A4702" s="83">
        <v>44176</v>
      </c>
      <c r="B4702" s="84">
        <v>44176</v>
      </c>
      <c r="C4702" s="84" t="s">
        <v>780</v>
      </c>
      <c r="D4702" s="85">
        <f>VLOOKUP(Pag_Inicio_Corr_mas_casos[[#This Row],[Corregimiento]],Hoja3!$A$2:$D$676,4,0)</f>
        <v>80805</v>
      </c>
      <c r="E4702" s="84">
        <v>14</v>
      </c>
    </row>
    <row r="4703" spans="1:5" x14ac:dyDescent="0.2">
      <c r="A4703" s="83">
        <v>44176</v>
      </c>
      <c r="B4703" s="84">
        <v>44176</v>
      </c>
      <c r="C4703" s="84" t="s">
        <v>968</v>
      </c>
      <c r="D4703" s="85">
        <f>VLOOKUP(Pag_Inicio_Corr_mas_casos[[#This Row],[Corregimiento]],Hoja3!$A$2:$D$676,4,0)</f>
        <v>20103</v>
      </c>
      <c r="E4703" s="84">
        <v>14</v>
      </c>
    </row>
    <row r="4704" spans="1:5" x14ac:dyDescent="0.2">
      <c r="A4704" s="83">
        <v>44176</v>
      </c>
      <c r="B4704" s="84">
        <v>44176</v>
      </c>
      <c r="C4704" s="84" t="s">
        <v>813</v>
      </c>
      <c r="D4704" s="85">
        <f>VLOOKUP(Pag_Inicio_Corr_mas_casos[[#This Row],[Corregimiento]],Hoja3!$A$2:$D$676,4,0)</f>
        <v>30115</v>
      </c>
      <c r="E4704" s="84">
        <v>13</v>
      </c>
    </row>
    <row r="4705" spans="1:5" x14ac:dyDescent="0.2">
      <c r="A4705" s="83">
        <v>44176</v>
      </c>
      <c r="B4705" s="84">
        <v>44176</v>
      </c>
      <c r="C4705" s="84" t="s">
        <v>870</v>
      </c>
      <c r="D4705" s="85">
        <f>VLOOKUP(Pag_Inicio_Corr_mas_casos[[#This Row],[Corregimiento]],Hoja3!$A$2:$D$676,4,0)</f>
        <v>91101</v>
      </c>
      <c r="E4705" s="84">
        <v>12</v>
      </c>
    </row>
    <row r="4706" spans="1:5" x14ac:dyDescent="0.2">
      <c r="A4706" s="83">
        <v>44176</v>
      </c>
      <c r="B4706" s="84">
        <v>44176</v>
      </c>
      <c r="C4706" s="84" t="s">
        <v>805</v>
      </c>
      <c r="D4706" s="85">
        <f>VLOOKUP(Pag_Inicio_Corr_mas_casos[[#This Row],[Corregimiento]],Hoja3!$A$2:$D$676,4,0)</f>
        <v>20101</v>
      </c>
      <c r="E4706" s="84">
        <v>11</v>
      </c>
    </row>
    <row r="4707" spans="1:5" x14ac:dyDescent="0.2">
      <c r="A4707" s="83">
        <v>44176</v>
      </c>
      <c r="B4707" s="84">
        <v>44176</v>
      </c>
      <c r="C4707" s="84" t="s">
        <v>969</v>
      </c>
      <c r="D4707" s="85">
        <f>VLOOKUP(Pag_Inicio_Corr_mas_casos[[#This Row],[Corregimiento]],Hoja3!$A$2:$D$676,4,0)</f>
        <v>90705</v>
      </c>
      <c r="E4707" s="84">
        <v>11</v>
      </c>
    </row>
    <row r="4708" spans="1:5" x14ac:dyDescent="0.2">
      <c r="A4708" s="77">
        <v>44177</v>
      </c>
      <c r="B4708" s="78">
        <v>44177</v>
      </c>
      <c r="C4708" s="78" t="s">
        <v>742</v>
      </c>
      <c r="D4708" s="79">
        <f>VLOOKUP(Pag_Inicio_Corr_mas_casos[[#This Row],[Corregimiento]],Hoja3!$A$2:$D$676,4,0)</f>
        <v>80821</v>
      </c>
      <c r="E4708" s="78">
        <v>107</v>
      </c>
    </row>
    <row r="4709" spans="1:5" x14ac:dyDescent="0.2">
      <c r="A4709" s="77">
        <v>44177</v>
      </c>
      <c r="B4709" s="78">
        <v>44177</v>
      </c>
      <c r="C4709" s="78" t="s">
        <v>778</v>
      </c>
      <c r="D4709" s="79">
        <f>VLOOKUP(Pag_Inicio_Corr_mas_casos[[#This Row],[Corregimiento]],Hoja3!$A$2:$D$676,4,0)</f>
        <v>80809</v>
      </c>
      <c r="E4709" s="78">
        <v>106</v>
      </c>
    </row>
    <row r="4710" spans="1:5" x14ac:dyDescent="0.2">
      <c r="A4710" s="77">
        <v>44177</v>
      </c>
      <c r="B4710" s="78">
        <v>44177</v>
      </c>
      <c r="C4710" s="78" t="s">
        <v>739</v>
      </c>
      <c r="D4710" s="79">
        <f>VLOOKUP(Pag_Inicio_Corr_mas_casos[[#This Row],[Corregimiento]],Hoja3!$A$2:$D$676,4,0)</f>
        <v>130106</v>
      </c>
      <c r="E4710" s="78">
        <v>106</v>
      </c>
    </row>
    <row r="4711" spans="1:5" x14ac:dyDescent="0.2">
      <c r="A4711" s="77">
        <v>44177</v>
      </c>
      <c r="B4711" s="78">
        <v>44177</v>
      </c>
      <c r="C4711" s="78" t="s">
        <v>737</v>
      </c>
      <c r="D4711" s="79">
        <f>VLOOKUP(Pag_Inicio_Corr_mas_casos[[#This Row],[Corregimiento]],Hoja3!$A$2:$D$676,4,0)</f>
        <v>130101</v>
      </c>
      <c r="E4711" s="78">
        <v>100</v>
      </c>
    </row>
    <row r="4712" spans="1:5" x14ac:dyDescent="0.2">
      <c r="A4712" s="77">
        <v>44177</v>
      </c>
      <c r="B4712" s="78">
        <v>44177</v>
      </c>
      <c r="C4712" s="78" t="s">
        <v>753</v>
      </c>
      <c r="D4712" s="79">
        <f>VLOOKUP(Pag_Inicio_Corr_mas_casos[[#This Row],[Corregimiento]],Hoja3!$A$2:$D$676,4,0)</f>
        <v>80812</v>
      </c>
      <c r="E4712" s="78">
        <v>81</v>
      </c>
    </row>
    <row r="4713" spans="1:5" x14ac:dyDescent="0.2">
      <c r="A4713" s="77">
        <v>44177</v>
      </c>
      <c r="B4713" s="78">
        <v>44177</v>
      </c>
      <c r="C4713" s="78" t="s">
        <v>741</v>
      </c>
      <c r="D4713" s="79">
        <f>VLOOKUP(Pag_Inicio_Corr_mas_casos[[#This Row],[Corregimiento]],Hoja3!$A$2:$D$676,4,0)</f>
        <v>130102</v>
      </c>
      <c r="E4713" s="78">
        <v>78</v>
      </c>
    </row>
    <row r="4714" spans="1:5" x14ac:dyDescent="0.2">
      <c r="A4714" s="77">
        <v>44177</v>
      </c>
      <c r="B4714" s="78">
        <v>44177</v>
      </c>
      <c r="C4714" s="78" t="s">
        <v>746</v>
      </c>
      <c r="D4714" s="79">
        <f>VLOOKUP(Pag_Inicio_Corr_mas_casos[[#This Row],[Corregimiento]],Hoja3!$A$2:$D$676,4,0)</f>
        <v>80817</v>
      </c>
      <c r="E4714" s="78">
        <v>77</v>
      </c>
    </row>
    <row r="4715" spans="1:5" x14ac:dyDescent="0.2">
      <c r="A4715" s="77">
        <v>44177</v>
      </c>
      <c r="B4715" s="78">
        <v>44177</v>
      </c>
      <c r="C4715" s="78" t="s">
        <v>750</v>
      </c>
      <c r="D4715" s="79">
        <f>VLOOKUP(Pag_Inicio_Corr_mas_casos[[#This Row],[Corregimiento]],Hoja3!$A$2:$D$676,4,0)</f>
        <v>80819</v>
      </c>
      <c r="E4715" s="78">
        <v>74</v>
      </c>
    </row>
    <row r="4716" spans="1:5" x14ac:dyDescent="0.2">
      <c r="A4716" s="77">
        <v>44177</v>
      </c>
      <c r="B4716" s="78">
        <v>44177</v>
      </c>
      <c r="C4716" s="78" t="s">
        <v>751</v>
      </c>
      <c r="D4716" s="79">
        <f>VLOOKUP(Pag_Inicio_Corr_mas_casos[[#This Row],[Corregimiento]],Hoja3!$A$2:$D$676,4,0)</f>
        <v>130107</v>
      </c>
      <c r="E4716" s="78">
        <v>70</v>
      </c>
    </row>
    <row r="4717" spans="1:5" x14ac:dyDescent="0.2">
      <c r="A4717" s="77">
        <v>44177</v>
      </c>
      <c r="B4717" s="78">
        <v>44177</v>
      </c>
      <c r="C4717" s="78" t="s">
        <v>781</v>
      </c>
      <c r="D4717" s="79">
        <f>VLOOKUP(Pag_Inicio_Corr_mas_casos[[#This Row],[Corregimiento]],Hoja3!$A$2:$D$676,4,0)</f>
        <v>130717</v>
      </c>
      <c r="E4717" s="78">
        <v>70</v>
      </c>
    </row>
    <row r="4718" spans="1:5" x14ac:dyDescent="0.2">
      <c r="A4718" s="77">
        <v>44177</v>
      </c>
      <c r="B4718" s="78">
        <v>44177</v>
      </c>
      <c r="C4718" s="78" t="s">
        <v>748</v>
      </c>
      <c r="D4718" s="79">
        <f>VLOOKUP(Pag_Inicio_Corr_mas_casos[[#This Row],[Corregimiento]],Hoja3!$A$2:$D$676,4,0)</f>
        <v>80823</v>
      </c>
      <c r="E4718" s="78">
        <v>60</v>
      </c>
    </row>
    <row r="4719" spans="1:5" x14ac:dyDescent="0.2">
      <c r="A4719" s="77">
        <v>44177</v>
      </c>
      <c r="B4719" s="78">
        <v>44177</v>
      </c>
      <c r="C4719" s="78" t="s">
        <v>772</v>
      </c>
      <c r="D4719" s="79">
        <f>VLOOKUP(Pag_Inicio_Corr_mas_casos[[#This Row],[Corregimiento]],Hoja3!$A$2:$D$676,4,0)</f>
        <v>130708</v>
      </c>
      <c r="E4719" s="78">
        <v>59</v>
      </c>
    </row>
    <row r="4720" spans="1:5" x14ac:dyDescent="0.2">
      <c r="A4720" s="77">
        <v>44177</v>
      </c>
      <c r="B4720" s="78">
        <v>44177</v>
      </c>
      <c r="C4720" s="78" t="s">
        <v>747</v>
      </c>
      <c r="D4720" s="79">
        <f>VLOOKUP(Pag_Inicio_Corr_mas_casos[[#This Row],[Corregimiento]],Hoja3!$A$2:$D$676,4,0)</f>
        <v>80822</v>
      </c>
      <c r="E4720" s="78">
        <v>57</v>
      </c>
    </row>
    <row r="4721" spans="1:5" x14ac:dyDescent="0.2">
      <c r="A4721" s="77">
        <v>44177</v>
      </c>
      <c r="B4721" s="78">
        <v>44177</v>
      </c>
      <c r="C4721" s="78" t="s">
        <v>756</v>
      </c>
      <c r="D4721" s="79">
        <f>VLOOKUP(Pag_Inicio_Corr_mas_casos[[#This Row],[Corregimiento]],Hoja3!$A$2:$D$676,4,0)</f>
        <v>80806</v>
      </c>
      <c r="E4721" s="78">
        <v>55</v>
      </c>
    </row>
    <row r="4722" spans="1:5" x14ac:dyDescent="0.2">
      <c r="A4722" s="77">
        <v>44177</v>
      </c>
      <c r="B4722" s="78">
        <v>44177</v>
      </c>
      <c r="C4722" s="78" t="s">
        <v>758</v>
      </c>
      <c r="D4722" s="79">
        <f>VLOOKUP(Pag_Inicio_Corr_mas_casos[[#This Row],[Corregimiento]],Hoja3!$A$2:$D$676,4,0)</f>
        <v>80810</v>
      </c>
      <c r="E4722" s="78">
        <v>53</v>
      </c>
    </row>
    <row r="4723" spans="1:5" x14ac:dyDescent="0.2">
      <c r="A4723" s="77">
        <v>44177</v>
      </c>
      <c r="B4723" s="78">
        <v>44177</v>
      </c>
      <c r="C4723" s="78" t="s">
        <v>754</v>
      </c>
      <c r="D4723" s="79">
        <f>VLOOKUP(Pag_Inicio_Corr_mas_casos[[#This Row],[Corregimiento]],Hoja3!$A$2:$D$676,4,0)</f>
        <v>130702</v>
      </c>
      <c r="E4723" s="78">
        <v>52</v>
      </c>
    </row>
    <row r="4724" spans="1:5" x14ac:dyDescent="0.2">
      <c r="A4724" s="77">
        <v>44177</v>
      </c>
      <c r="B4724" s="78">
        <v>44177</v>
      </c>
      <c r="C4724" s="78" t="s">
        <v>773</v>
      </c>
      <c r="D4724" s="79">
        <f>VLOOKUP(Pag_Inicio_Corr_mas_casos[[#This Row],[Corregimiento]],Hoja3!$A$2:$D$676,4,0)</f>
        <v>80826</v>
      </c>
      <c r="E4724" s="78">
        <v>51</v>
      </c>
    </row>
    <row r="4725" spans="1:5" x14ac:dyDescent="0.2">
      <c r="A4725" s="77">
        <v>44177</v>
      </c>
      <c r="B4725" s="78">
        <v>44177</v>
      </c>
      <c r="C4725" s="78" t="s">
        <v>783</v>
      </c>
      <c r="D4725" s="79">
        <f>VLOOKUP(Pag_Inicio_Corr_mas_casos[[#This Row],[Corregimiento]],Hoja3!$A$2:$D$676,4,0)</f>
        <v>81009</v>
      </c>
      <c r="E4725" s="78">
        <v>49</v>
      </c>
    </row>
    <row r="4726" spans="1:5" x14ac:dyDescent="0.2">
      <c r="A4726" s="77">
        <v>44177</v>
      </c>
      <c r="B4726" s="78">
        <v>44177</v>
      </c>
      <c r="C4726" s="78" t="s">
        <v>767</v>
      </c>
      <c r="D4726" s="79">
        <f>VLOOKUP(Pag_Inicio_Corr_mas_casos[[#This Row],[Corregimiento]],Hoja3!$A$2:$D$676,4,0)</f>
        <v>80820</v>
      </c>
      <c r="E4726" s="78">
        <v>45</v>
      </c>
    </row>
    <row r="4727" spans="1:5" x14ac:dyDescent="0.2">
      <c r="A4727" s="77">
        <v>44177</v>
      </c>
      <c r="B4727" s="78">
        <v>44177</v>
      </c>
      <c r="C4727" s="78" t="s">
        <v>745</v>
      </c>
      <c r="D4727" s="79">
        <f>VLOOKUP(Pag_Inicio_Corr_mas_casos[[#This Row],[Corregimiento]],Hoja3!$A$2:$D$676,4,0)</f>
        <v>80816</v>
      </c>
      <c r="E4727" s="78">
        <v>43</v>
      </c>
    </row>
    <row r="4728" spans="1:5" x14ac:dyDescent="0.2">
      <c r="A4728" s="77">
        <v>44177</v>
      </c>
      <c r="B4728" s="78">
        <v>44177</v>
      </c>
      <c r="C4728" s="78" t="s">
        <v>743</v>
      </c>
      <c r="D4728" s="79">
        <f>VLOOKUP(Pag_Inicio_Corr_mas_casos[[#This Row],[Corregimiento]],Hoja3!$A$2:$D$676,4,0)</f>
        <v>81007</v>
      </c>
      <c r="E4728" s="78">
        <v>42</v>
      </c>
    </row>
    <row r="4729" spans="1:5" x14ac:dyDescent="0.2">
      <c r="A4729" s="77">
        <v>44177</v>
      </c>
      <c r="B4729" s="78">
        <v>44177</v>
      </c>
      <c r="C4729" s="78" t="s">
        <v>770</v>
      </c>
      <c r="D4729" s="79">
        <f>VLOOKUP(Pag_Inicio_Corr_mas_casos[[#This Row],[Corregimiento]],Hoja3!$A$2:$D$676,4,0)</f>
        <v>80811</v>
      </c>
      <c r="E4729" s="78">
        <v>40</v>
      </c>
    </row>
    <row r="4730" spans="1:5" x14ac:dyDescent="0.2">
      <c r="A4730" s="77">
        <v>44177</v>
      </c>
      <c r="B4730" s="78">
        <v>44177</v>
      </c>
      <c r="C4730" s="78" t="s">
        <v>738</v>
      </c>
      <c r="D4730" s="79">
        <f>VLOOKUP(Pag_Inicio_Corr_mas_casos[[#This Row],[Corregimiento]],Hoja3!$A$2:$D$676,4,0)</f>
        <v>81002</v>
      </c>
      <c r="E4730" s="78">
        <v>40</v>
      </c>
    </row>
    <row r="4731" spans="1:5" x14ac:dyDescent="0.2">
      <c r="A4731" s="77">
        <v>44177</v>
      </c>
      <c r="B4731" s="78">
        <v>44177</v>
      </c>
      <c r="C4731" s="78" t="s">
        <v>744</v>
      </c>
      <c r="D4731" s="79">
        <f>VLOOKUP(Pag_Inicio_Corr_mas_casos[[#This Row],[Corregimiento]],Hoja3!$A$2:$D$676,4,0)</f>
        <v>81008</v>
      </c>
      <c r="E4731" s="78">
        <v>39</v>
      </c>
    </row>
    <row r="4732" spans="1:5" x14ac:dyDescent="0.2">
      <c r="A4732" s="77">
        <v>44177</v>
      </c>
      <c r="B4732" s="78">
        <v>44177</v>
      </c>
      <c r="C4732" s="78" t="s">
        <v>763</v>
      </c>
      <c r="D4732" s="79">
        <f>VLOOKUP(Pag_Inicio_Corr_mas_casos[[#This Row],[Corregimiento]],Hoja3!$A$2:$D$676,4,0)</f>
        <v>80813</v>
      </c>
      <c r="E4732" s="78">
        <v>38</v>
      </c>
    </row>
    <row r="4733" spans="1:5" x14ac:dyDescent="0.2">
      <c r="A4733" s="77">
        <v>44177</v>
      </c>
      <c r="B4733" s="78">
        <v>44177</v>
      </c>
      <c r="C4733" s="78" t="s">
        <v>774</v>
      </c>
      <c r="D4733" s="79">
        <f>VLOOKUP(Pag_Inicio_Corr_mas_casos[[#This Row],[Corregimiento]],Hoja3!$A$2:$D$676,4,0)</f>
        <v>50208</v>
      </c>
      <c r="E4733" s="78">
        <v>38</v>
      </c>
    </row>
    <row r="4734" spans="1:5" x14ac:dyDescent="0.2">
      <c r="A4734" s="77">
        <v>44177</v>
      </c>
      <c r="B4734" s="78">
        <v>44177</v>
      </c>
      <c r="C4734" s="78" t="s">
        <v>768</v>
      </c>
      <c r="D4734" s="79">
        <f>VLOOKUP(Pag_Inicio_Corr_mas_casos[[#This Row],[Corregimiento]],Hoja3!$A$2:$D$676,4,0)</f>
        <v>80815</v>
      </c>
      <c r="E4734" s="78">
        <v>56</v>
      </c>
    </row>
    <row r="4735" spans="1:5" x14ac:dyDescent="0.2">
      <c r="A4735" s="77">
        <v>44177</v>
      </c>
      <c r="B4735" s="78">
        <v>44177</v>
      </c>
      <c r="C4735" s="78" t="s">
        <v>789</v>
      </c>
      <c r="D4735" s="79">
        <f>VLOOKUP(Pag_Inicio_Corr_mas_casos[[#This Row],[Corregimiento]],Hoja3!$A$2:$D$676,4,0)</f>
        <v>80814</v>
      </c>
      <c r="E4735" s="78">
        <v>31</v>
      </c>
    </row>
    <row r="4736" spans="1:5" x14ac:dyDescent="0.2">
      <c r="A4736" s="77">
        <v>44177</v>
      </c>
      <c r="B4736" s="78">
        <v>44177</v>
      </c>
      <c r="C4736" s="78" t="s">
        <v>757</v>
      </c>
      <c r="D4736" s="79">
        <f>VLOOKUP(Pag_Inicio_Corr_mas_casos[[#This Row],[Corregimiento]],Hoja3!$A$2:$D$676,4,0)</f>
        <v>130108</v>
      </c>
      <c r="E4736" s="78">
        <v>31</v>
      </c>
    </row>
    <row r="4737" spans="1:5" x14ac:dyDescent="0.2">
      <c r="A4737" s="77">
        <v>44177</v>
      </c>
      <c r="B4737" s="78">
        <v>44177</v>
      </c>
      <c r="C4737" s="78" t="s">
        <v>782</v>
      </c>
      <c r="D4737" s="79">
        <f>VLOOKUP(Pag_Inicio_Corr_mas_casos[[#This Row],[Corregimiento]],Hoja3!$A$2:$D$676,4,0)</f>
        <v>81003</v>
      </c>
      <c r="E4737" s="78">
        <v>31</v>
      </c>
    </row>
    <row r="4738" spans="1:5" x14ac:dyDescent="0.2">
      <c r="A4738" s="77">
        <v>44177</v>
      </c>
      <c r="B4738" s="78">
        <v>44177</v>
      </c>
      <c r="C4738" s="78" t="s">
        <v>765</v>
      </c>
      <c r="D4738" s="79">
        <f>VLOOKUP(Pag_Inicio_Corr_mas_casos[[#This Row],[Corregimiento]],Hoja3!$A$2:$D$676,4,0)</f>
        <v>80501</v>
      </c>
      <c r="E4738" s="78">
        <v>30</v>
      </c>
    </row>
    <row r="4739" spans="1:5" x14ac:dyDescent="0.2">
      <c r="A4739" s="77">
        <v>44177</v>
      </c>
      <c r="B4739" s="78">
        <v>44177</v>
      </c>
      <c r="C4739" s="78" t="s">
        <v>785</v>
      </c>
      <c r="D4739" s="79">
        <f>VLOOKUP(Pag_Inicio_Corr_mas_casos[[#This Row],[Corregimiento]],Hoja3!$A$2:$D$676,4,0)</f>
        <v>130701</v>
      </c>
      <c r="E4739" s="78">
        <v>30</v>
      </c>
    </row>
    <row r="4740" spans="1:5" x14ac:dyDescent="0.2">
      <c r="A4740" s="77">
        <v>44177</v>
      </c>
      <c r="B4740" s="78">
        <v>44177</v>
      </c>
      <c r="C4740" s="78" t="s">
        <v>788</v>
      </c>
      <c r="D4740" s="79">
        <f>VLOOKUP(Pag_Inicio_Corr_mas_casos[[#This Row],[Corregimiento]],Hoja3!$A$2:$D$676,4,0)</f>
        <v>80807</v>
      </c>
      <c r="E4740" s="78">
        <v>29</v>
      </c>
    </row>
    <row r="4741" spans="1:5" x14ac:dyDescent="0.2">
      <c r="A4741" s="77">
        <v>44177</v>
      </c>
      <c r="B4741" s="78">
        <v>44177</v>
      </c>
      <c r="C4741" s="78" t="s">
        <v>749</v>
      </c>
      <c r="D4741" s="79">
        <f>VLOOKUP(Pag_Inicio_Corr_mas_casos[[#This Row],[Corregimiento]],Hoja3!$A$2:$D$676,4,0)</f>
        <v>81001</v>
      </c>
      <c r="E4741" s="78">
        <v>28</v>
      </c>
    </row>
    <row r="4742" spans="1:5" x14ac:dyDescent="0.2">
      <c r="A4742" s="77">
        <v>44177</v>
      </c>
      <c r="B4742" s="78">
        <v>44177</v>
      </c>
      <c r="C4742" s="78" t="s">
        <v>755</v>
      </c>
      <c r="D4742" s="79">
        <f>VLOOKUP(Pag_Inicio_Corr_mas_casos[[#This Row],[Corregimiento]],Hoja3!$A$2:$D$676,4,0)</f>
        <v>40601</v>
      </c>
      <c r="E4742" s="78">
        <v>26</v>
      </c>
    </row>
    <row r="4743" spans="1:5" x14ac:dyDescent="0.2">
      <c r="A4743" s="77">
        <v>44177</v>
      </c>
      <c r="B4743" s="78">
        <v>44177</v>
      </c>
      <c r="C4743" s="78" t="s">
        <v>792</v>
      </c>
      <c r="D4743" s="79">
        <f>VLOOKUP(Pag_Inicio_Corr_mas_casos[[#This Row],[Corregimiento]],Hoja3!$A$2:$D$676,4,0)</f>
        <v>130706</v>
      </c>
      <c r="E4743" s="78">
        <v>25</v>
      </c>
    </row>
    <row r="4744" spans="1:5" x14ac:dyDescent="0.2">
      <c r="A4744" s="77">
        <v>44177</v>
      </c>
      <c r="B4744" s="78">
        <v>44177</v>
      </c>
      <c r="C4744" s="78" t="s">
        <v>799</v>
      </c>
      <c r="D4744" s="79">
        <f>VLOOKUP(Pag_Inicio_Corr_mas_casos[[#This Row],[Corregimiento]],Hoja3!$A$2:$D$676,4,0)</f>
        <v>81005</v>
      </c>
      <c r="E4744" s="78">
        <v>22</v>
      </c>
    </row>
    <row r="4745" spans="1:5" x14ac:dyDescent="0.2">
      <c r="A4745" s="77">
        <v>44177</v>
      </c>
      <c r="B4745" s="78">
        <v>44177</v>
      </c>
      <c r="C4745" s="78" t="s">
        <v>729</v>
      </c>
      <c r="D4745" s="79">
        <f>VLOOKUP(Pag_Inicio_Corr_mas_casos[[#This Row],[Corregimiento]],Hoja3!$A$2:$D$676,4,0)</f>
        <v>130709</v>
      </c>
      <c r="E4745" s="78">
        <v>22</v>
      </c>
    </row>
    <row r="4746" spans="1:5" x14ac:dyDescent="0.2">
      <c r="A4746" s="77">
        <v>44177</v>
      </c>
      <c r="B4746" s="78">
        <v>44177</v>
      </c>
      <c r="C4746" s="78" t="s">
        <v>784</v>
      </c>
      <c r="D4746" s="79">
        <f>VLOOKUP(Pag_Inicio_Corr_mas_casos[[#This Row],[Corregimiento]],Hoja3!$A$2:$D$676,4,0)</f>
        <v>30104</v>
      </c>
      <c r="E4746" s="78">
        <v>21</v>
      </c>
    </row>
    <row r="4747" spans="1:5" x14ac:dyDescent="0.2">
      <c r="A4747" s="77">
        <v>44177</v>
      </c>
      <c r="B4747" s="78">
        <v>44177</v>
      </c>
      <c r="C4747" s="78" t="s">
        <v>775</v>
      </c>
      <c r="D4747" s="79">
        <f>VLOOKUP(Pag_Inicio_Corr_mas_casos[[#This Row],[Corregimiento]],Hoja3!$A$2:$D$676,4,0)</f>
        <v>80803</v>
      </c>
      <c r="E4747" s="78">
        <v>20</v>
      </c>
    </row>
    <row r="4748" spans="1:5" x14ac:dyDescent="0.2">
      <c r="A4748" s="77">
        <v>44177</v>
      </c>
      <c r="B4748" s="78">
        <v>44177</v>
      </c>
      <c r="C4748" s="78" t="s">
        <v>800</v>
      </c>
      <c r="D4748" s="79">
        <f>VLOOKUP(Pag_Inicio_Corr_mas_casos[[#This Row],[Corregimiento]],Hoja3!$A$2:$D$676,4,0)</f>
        <v>130716</v>
      </c>
      <c r="E4748" s="78">
        <v>20</v>
      </c>
    </row>
    <row r="4749" spans="1:5" x14ac:dyDescent="0.2">
      <c r="A4749" s="77">
        <v>44177</v>
      </c>
      <c r="B4749" s="78">
        <v>44177</v>
      </c>
      <c r="C4749" s="78" t="s">
        <v>793</v>
      </c>
      <c r="D4749" s="79">
        <f>VLOOKUP(Pag_Inicio_Corr_mas_casos[[#This Row],[Corregimiento]],Hoja3!$A$2:$D$676,4,0)</f>
        <v>91001</v>
      </c>
      <c r="E4749" s="78">
        <v>20</v>
      </c>
    </row>
    <row r="4750" spans="1:5" x14ac:dyDescent="0.2">
      <c r="A4750" s="77">
        <v>44177</v>
      </c>
      <c r="B4750" s="78">
        <v>44177</v>
      </c>
      <c r="C4750" s="78" t="s">
        <v>776</v>
      </c>
      <c r="D4750" s="79">
        <f>VLOOKUP(Pag_Inicio_Corr_mas_casos[[#This Row],[Corregimiento]],Hoja3!$A$2:$D$676,4,0)</f>
        <v>130105</v>
      </c>
      <c r="E4750" s="78">
        <v>20</v>
      </c>
    </row>
    <row r="4751" spans="1:5" x14ac:dyDescent="0.2">
      <c r="A4751" s="77">
        <v>44177</v>
      </c>
      <c r="B4751" s="78">
        <v>44177</v>
      </c>
      <c r="C4751" s="78" t="s">
        <v>904</v>
      </c>
      <c r="D4751" s="79">
        <f>VLOOKUP(Pag_Inicio_Corr_mas_casos[[#This Row],[Corregimiento]],Hoja3!$A$2:$D$676,4,0)</f>
        <v>130103</v>
      </c>
      <c r="E4751" s="78">
        <v>18</v>
      </c>
    </row>
    <row r="4752" spans="1:5" x14ac:dyDescent="0.2">
      <c r="A4752" s="77">
        <v>44177</v>
      </c>
      <c r="B4752" s="78">
        <v>44177</v>
      </c>
      <c r="C4752" s="78" t="s">
        <v>907</v>
      </c>
      <c r="D4752" s="79">
        <f>VLOOKUP(Pag_Inicio_Corr_mas_casos[[#This Row],[Corregimiento]],Hoja3!$A$2:$D$676,4,0)</f>
        <v>20401</v>
      </c>
      <c r="E4752" s="78">
        <v>18</v>
      </c>
    </row>
    <row r="4753" spans="1:6" x14ac:dyDescent="0.2">
      <c r="A4753" s="77">
        <v>44177</v>
      </c>
      <c r="B4753" s="78">
        <v>44177</v>
      </c>
      <c r="C4753" s="78" t="s">
        <v>740</v>
      </c>
      <c r="D4753" s="79">
        <f>VLOOKUP(Pag_Inicio_Corr_mas_casos[[#This Row],[Corregimiento]],Hoja3!$A$2:$D$676,4,0)</f>
        <v>80802</v>
      </c>
      <c r="E4753" s="78">
        <v>16</v>
      </c>
    </row>
    <row r="4754" spans="1:6" x14ac:dyDescent="0.2">
      <c r="A4754" s="77">
        <v>44177</v>
      </c>
      <c r="B4754" s="78">
        <v>44177</v>
      </c>
      <c r="C4754" s="78" t="s">
        <v>766</v>
      </c>
      <c r="D4754" s="79">
        <f>VLOOKUP(Pag_Inicio_Corr_mas_casos[[#This Row],[Corregimiento]],Hoja3!$A$2:$D$676,4,0)</f>
        <v>80808</v>
      </c>
      <c r="E4754" s="78">
        <v>16</v>
      </c>
    </row>
    <row r="4755" spans="1:6" x14ac:dyDescent="0.2">
      <c r="A4755" s="77">
        <v>44177</v>
      </c>
      <c r="B4755" s="78">
        <v>44177</v>
      </c>
      <c r="C4755" s="78" t="s">
        <v>812</v>
      </c>
      <c r="D4755" s="79">
        <f>VLOOKUP(Pag_Inicio_Corr_mas_casos[[#This Row],[Corregimiento]],Hoja3!$A$2:$D$676,4,0)</f>
        <v>81004</v>
      </c>
      <c r="E4755" s="78">
        <v>16</v>
      </c>
    </row>
    <row r="4756" spans="1:6" x14ac:dyDescent="0.2">
      <c r="A4756" s="77">
        <v>44177</v>
      </c>
      <c r="B4756" s="78">
        <v>44177</v>
      </c>
      <c r="C4756" s="78" t="s">
        <v>839</v>
      </c>
      <c r="D4756" s="79">
        <f>VLOOKUP(Pag_Inicio_Corr_mas_casos[[#This Row],[Corregimiento]],Hoja3!$A$2:$D$676,4,0)</f>
        <v>90301</v>
      </c>
      <c r="E4756" s="78">
        <v>15</v>
      </c>
    </row>
    <row r="4757" spans="1:6" x14ac:dyDescent="0.2">
      <c r="A4757" s="77">
        <v>44177</v>
      </c>
      <c r="B4757" s="78">
        <v>44177</v>
      </c>
      <c r="C4757" s="78" t="s">
        <v>759</v>
      </c>
      <c r="D4757" s="79">
        <f>VLOOKUP(Pag_Inicio_Corr_mas_casos[[#This Row],[Corregimiento]],Hoja3!$A$2:$D$676,4,0)</f>
        <v>30107</v>
      </c>
      <c r="E4757" s="78">
        <v>14</v>
      </c>
    </row>
    <row r="4758" spans="1:6" x14ac:dyDescent="0.2">
      <c r="A4758" s="77">
        <v>44177</v>
      </c>
      <c r="B4758" s="78">
        <v>44177</v>
      </c>
      <c r="C4758" s="78" t="s">
        <v>940</v>
      </c>
      <c r="D4758" s="79">
        <f>VLOOKUP(Pag_Inicio_Corr_mas_casos[[#This Row],[Corregimiento]],Hoja3!$A$2:$D$676,4,0)</f>
        <v>40608</v>
      </c>
      <c r="E4758" s="78">
        <v>12</v>
      </c>
    </row>
    <row r="4759" spans="1:6" x14ac:dyDescent="0.2">
      <c r="A4759" s="77">
        <v>44177</v>
      </c>
      <c r="B4759" s="78">
        <v>44177</v>
      </c>
      <c r="C4759" s="78" t="s">
        <v>970</v>
      </c>
      <c r="D4759" s="79">
        <f>VLOOKUP(Pag_Inicio_Corr_mas_casos[[#This Row],[Corregimiento]],Hoja3!$A$2:$D$676,4,0)</f>
        <v>20604</v>
      </c>
      <c r="E4759" s="78">
        <v>12</v>
      </c>
    </row>
    <row r="4760" spans="1:6" x14ac:dyDescent="0.2">
      <c r="A4760" s="77">
        <v>44177</v>
      </c>
      <c r="B4760" s="78">
        <v>44177</v>
      </c>
      <c r="C4760" s="78" t="s">
        <v>830</v>
      </c>
      <c r="D4760" s="79">
        <f>VLOOKUP(Pag_Inicio_Corr_mas_casos[[#This Row],[Corregimiento]],Hoja3!$A$2:$D$676,4,0)</f>
        <v>40801</v>
      </c>
      <c r="E4760" s="78">
        <v>12</v>
      </c>
    </row>
    <row r="4761" spans="1:6" x14ac:dyDescent="0.2">
      <c r="A4761" s="77">
        <v>44177</v>
      </c>
      <c r="B4761" s="78">
        <v>44177</v>
      </c>
      <c r="C4761" s="78" t="s">
        <v>820</v>
      </c>
      <c r="D4761" s="79">
        <f>VLOOKUP(Pag_Inicio_Corr_mas_casos[[#This Row],[Corregimiento]],Hoja3!$A$2:$D$676,4,0)</f>
        <v>30103</v>
      </c>
      <c r="E4761" s="78">
        <v>12</v>
      </c>
    </row>
    <row r="4762" spans="1:6" x14ac:dyDescent="0.2">
      <c r="A4762" s="77">
        <v>44177</v>
      </c>
      <c r="B4762" s="78">
        <v>44177</v>
      </c>
      <c r="C4762" s="78" t="s">
        <v>808</v>
      </c>
      <c r="D4762" s="79">
        <f>VLOOKUP(Pag_Inicio_Corr_mas_casos[[#This Row],[Corregimiento]],Hoja3!$A$2:$D$676,4,0)</f>
        <v>20601</v>
      </c>
      <c r="E4762" s="78">
        <v>12</v>
      </c>
    </row>
    <row r="4763" spans="1:6" x14ac:dyDescent="0.2">
      <c r="A4763" s="77">
        <v>44177</v>
      </c>
      <c r="B4763" s="78">
        <v>44177</v>
      </c>
      <c r="C4763" s="78" t="s">
        <v>760</v>
      </c>
      <c r="D4763" s="79">
        <f>VLOOKUP(Pag_Inicio_Corr_mas_casos[[#This Row],[Corregimiento]],Hoja3!$A$2:$D$676,4,0)</f>
        <v>30113</v>
      </c>
      <c r="E4763" s="78">
        <v>11</v>
      </c>
    </row>
    <row r="4764" spans="1:6" x14ac:dyDescent="0.2">
      <c r="A4764" s="77">
        <v>44177</v>
      </c>
      <c r="B4764" s="78">
        <v>44177</v>
      </c>
      <c r="C4764" s="78" t="s">
        <v>786</v>
      </c>
      <c r="D4764" s="79">
        <f>VLOOKUP(Pag_Inicio_Corr_mas_casos[[#This Row],[Corregimiento]],Hoja3!$A$2:$D$676,4,0)</f>
        <v>80804</v>
      </c>
      <c r="E4764" s="78">
        <v>11</v>
      </c>
    </row>
    <row r="4765" spans="1:6" x14ac:dyDescent="0.2">
      <c r="A4765" s="59">
        <v>44178</v>
      </c>
      <c r="B4765" s="60">
        <v>44178</v>
      </c>
      <c r="C4765" s="60" t="s">
        <v>739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 x14ac:dyDescent="0.2">
      <c r="A4766" s="59">
        <v>44178</v>
      </c>
      <c r="B4766" s="60">
        <v>44178</v>
      </c>
      <c r="C4766" s="60" t="s">
        <v>737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 x14ac:dyDescent="0.2">
      <c r="A4767" s="59">
        <v>44178</v>
      </c>
      <c r="B4767" s="60">
        <v>44178</v>
      </c>
      <c r="C4767" s="60" t="s">
        <v>753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 x14ac:dyDescent="0.2">
      <c r="A4768" s="59">
        <v>44178</v>
      </c>
      <c r="B4768" s="60">
        <v>44178</v>
      </c>
      <c r="C4768" s="60" t="s">
        <v>750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 x14ac:dyDescent="0.2">
      <c r="A4769" s="59">
        <v>44178</v>
      </c>
      <c r="B4769" s="60">
        <v>44178</v>
      </c>
      <c r="C4769" s="60" t="s">
        <v>758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 x14ac:dyDescent="0.2">
      <c r="A4770" s="59">
        <v>44178</v>
      </c>
      <c r="B4770" s="60">
        <v>44178</v>
      </c>
      <c r="C4770" s="60" t="s">
        <v>741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 x14ac:dyDescent="0.2">
      <c r="A4771" s="59">
        <v>44178</v>
      </c>
      <c r="B4771" s="60">
        <v>44178</v>
      </c>
      <c r="C4771" s="60" t="s">
        <v>748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 x14ac:dyDescent="0.2">
      <c r="A4772" s="59">
        <v>44178</v>
      </c>
      <c r="B4772" s="60">
        <v>44178</v>
      </c>
      <c r="C4772" s="60" t="s">
        <v>743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 x14ac:dyDescent="0.2">
      <c r="A4773" s="59">
        <v>44178</v>
      </c>
      <c r="B4773" s="60">
        <v>44178</v>
      </c>
      <c r="C4773" s="60" t="s">
        <v>751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 x14ac:dyDescent="0.2">
      <c r="A4774" s="59">
        <v>44178</v>
      </c>
      <c r="B4774" s="60">
        <v>44178</v>
      </c>
      <c r="C4774" s="60" t="s">
        <v>782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 x14ac:dyDescent="0.2">
      <c r="A4775" s="59">
        <v>44178</v>
      </c>
      <c r="B4775" s="60">
        <v>44178</v>
      </c>
      <c r="C4775" s="60" t="s">
        <v>749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 x14ac:dyDescent="0.2">
      <c r="A4776" s="59">
        <v>44178</v>
      </c>
      <c r="B4776" s="60">
        <v>44178</v>
      </c>
      <c r="C4776" s="60" t="s">
        <v>765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 x14ac:dyDescent="0.2">
      <c r="A4777" s="59">
        <v>44178</v>
      </c>
      <c r="B4777" s="60">
        <v>44178</v>
      </c>
      <c r="C4777" s="60" t="s">
        <v>738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 x14ac:dyDescent="0.2">
      <c r="A4778" s="59">
        <v>44178</v>
      </c>
      <c r="B4778" s="60">
        <v>44178</v>
      </c>
      <c r="C4778" s="60" t="s">
        <v>788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 x14ac:dyDescent="0.2">
      <c r="A4779" s="59">
        <v>44178</v>
      </c>
      <c r="B4779" s="60">
        <v>44178</v>
      </c>
      <c r="C4779" s="60" t="s">
        <v>773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 x14ac:dyDescent="0.2">
      <c r="A4780" s="59">
        <v>44178</v>
      </c>
      <c r="B4780" s="60">
        <v>44178</v>
      </c>
      <c r="C4780" s="60" t="s">
        <v>778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 x14ac:dyDescent="0.2">
      <c r="A4781" s="59">
        <v>44178</v>
      </c>
      <c r="B4781" s="60">
        <v>44178</v>
      </c>
      <c r="C4781" s="60" t="s">
        <v>781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 x14ac:dyDescent="0.2">
      <c r="A4782" s="59">
        <v>44178</v>
      </c>
      <c r="B4782" s="60">
        <v>44178</v>
      </c>
      <c r="C4782" s="60" t="s">
        <v>745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 x14ac:dyDescent="0.2">
      <c r="A4783" s="59">
        <v>44178</v>
      </c>
      <c r="B4783" s="60">
        <v>44178</v>
      </c>
      <c r="C4783" s="60" t="s">
        <v>763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 x14ac:dyDescent="0.2">
      <c r="A4784" s="59">
        <v>44178</v>
      </c>
      <c r="B4784" s="60">
        <v>44178</v>
      </c>
      <c r="C4784" s="60" t="s">
        <v>756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 x14ac:dyDescent="0.2">
      <c r="A4785" s="59">
        <v>44178</v>
      </c>
      <c r="B4785" s="60">
        <v>44178</v>
      </c>
      <c r="C4785" s="60" t="s">
        <v>746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 x14ac:dyDescent="0.2">
      <c r="A4786" s="59">
        <v>44178</v>
      </c>
      <c r="B4786" s="60">
        <v>44178</v>
      </c>
      <c r="C4786" s="60" t="s">
        <v>742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 x14ac:dyDescent="0.2">
      <c r="A4787" s="59">
        <v>44178</v>
      </c>
      <c r="B4787" s="60">
        <v>44178</v>
      </c>
      <c r="C4787" s="60" t="s">
        <v>755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 x14ac:dyDescent="0.2">
      <c r="A4788" s="59">
        <v>44178</v>
      </c>
      <c r="B4788" s="60">
        <v>44178</v>
      </c>
      <c r="C4788" s="60" t="s">
        <v>768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 x14ac:dyDescent="0.2">
      <c r="A4789" s="59">
        <v>44178</v>
      </c>
      <c r="B4789" s="60">
        <v>44178</v>
      </c>
      <c r="C4789" s="60" t="s">
        <v>754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 x14ac:dyDescent="0.2">
      <c r="A4790" s="59">
        <v>44178</v>
      </c>
      <c r="B4790" s="60">
        <v>44178</v>
      </c>
      <c r="C4790" s="60" t="s">
        <v>770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 x14ac:dyDescent="0.2">
      <c r="A4791" s="59">
        <v>44178</v>
      </c>
      <c r="B4791" s="60">
        <v>44178</v>
      </c>
      <c r="C4791" s="60" t="s">
        <v>744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 x14ac:dyDescent="0.2">
      <c r="A4792" s="59">
        <v>44178</v>
      </c>
      <c r="B4792" s="60">
        <v>44178</v>
      </c>
      <c r="C4792" s="60" t="s">
        <v>785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 x14ac:dyDescent="0.2">
      <c r="A4793" s="59">
        <v>44178</v>
      </c>
      <c r="B4793" s="60">
        <v>44178</v>
      </c>
      <c r="C4793" s="60" t="s">
        <v>772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 x14ac:dyDescent="0.2">
      <c r="A4794" s="59">
        <v>44178</v>
      </c>
      <c r="B4794" s="60">
        <v>44178</v>
      </c>
      <c r="C4794" s="60" t="s">
        <v>783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 x14ac:dyDescent="0.2">
      <c r="A4795" s="59">
        <v>44178</v>
      </c>
      <c r="B4795" s="60">
        <v>44178</v>
      </c>
      <c r="C4795" s="60" t="s">
        <v>800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 x14ac:dyDescent="0.2">
      <c r="A4796" s="59">
        <v>44178</v>
      </c>
      <c r="B4796" s="60">
        <v>44178</v>
      </c>
      <c r="C4796" s="60" t="s">
        <v>757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 x14ac:dyDescent="0.2">
      <c r="A4797" s="59">
        <v>44178</v>
      </c>
      <c r="B4797" s="60">
        <v>44178</v>
      </c>
      <c r="C4797" s="60" t="s">
        <v>789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 x14ac:dyDescent="0.2">
      <c r="A4798" s="59">
        <v>44178</v>
      </c>
      <c r="B4798" s="60">
        <v>44178</v>
      </c>
      <c r="C4798" s="60" t="s">
        <v>766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 x14ac:dyDescent="0.2">
      <c r="A4799" s="59">
        <v>44178</v>
      </c>
      <c r="B4799" s="60">
        <v>44178</v>
      </c>
      <c r="C4799" s="60" t="s">
        <v>792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 x14ac:dyDescent="0.2">
      <c r="A4800" s="59">
        <v>44178</v>
      </c>
      <c r="B4800" s="60">
        <v>44178</v>
      </c>
      <c r="C4800" s="60" t="s">
        <v>775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 x14ac:dyDescent="0.2">
      <c r="A4801" s="59">
        <v>44178</v>
      </c>
      <c r="B4801" s="60">
        <v>44178</v>
      </c>
      <c r="C4801" s="60" t="s">
        <v>799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 x14ac:dyDescent="0.2">
      <c r="A4802" s="59">
        <v>44178</v>
      </c>
      <c r="B4802" s="60">
        <v>44178</v>
      </c>
      <c r="C4802" s="60" t="s">
        <v>729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 x14ac:dyDescent="0.2">
      <c r="A4803" s="59">
        <v>44178</v>
      </c>
      <c r="B4803" s="60">
        <v>44178</v>
      </c>
      <c r="C4803" s="60" t="s">
        <v>752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 x14ac:dyDescent="0.2">
      <c r="A4804" s="59">
        <v>44178</v>
      </c>
      <c r="B4804" s="60">
        <v>44178</v>
      </c>
      <c r="C4804" s="60" t="s">
        <v>767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 x14ac:dyDescent="0.2">
      <c r="A4805" s="59">
        <v>44178</v>
      </c>
      <c r="B4805" s="60">
        <v>44178</v>
      </c>
      <c r="C4805" s="60" t="s">
        <v>816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 x14ac:dyDescent="0.2">
      <c r="A4806" s="59">
        <v>44178</v>
      </c>
      <c r="B4806" s="60">
        <v>44178</v>
      </c>
      <c r="C4806" s="60" t="s">
        <v>747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 x14ac:dyDescent="0.2">
      <c r="A4807" s="59">
        <v>44178</v>
      </c>
      <c r="B4807" s="60">
        <v>44178</v>
      </c>
      <c r="C4807" s="60" t="s">
        <v>774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 x14ac:dyDescent="0.2">
      <c r="A4808" s="59">
        <v>44178</v>
      </c>
      <c r="B4808" s="60">
        <v>44178</v>
      </c>
      <c r="C4808" s="60" t="s">
        <v>759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 x14ac:dyDescent="0.2">
      <c r="A4809" s="59">
        <v>44178</v>
      </c>
      <c r="B4809" s="60">
        <v>44178</v>
      </c>
      <c r="C4809" s="60" t="s">
        <v>812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 x14ac:dyDescent="0.2">
      <c r="A4810" s="59">
        <v>44178</v>
      </c>
      <c r="B4810" s="60">
        <v>44178</v>
      </c>
      <c r="C4810" s="60" t="s">
        <v>808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 x14ac:dyDescent="0.2">
      <c r="A4811" s="59">
        <v>44178</v>
      </c>
      <c r="B4811" s="60">
        <v>44178</v>
      </c>
      <c r="C4811" s="60" t="s">
        <v>786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 x14ac:dyDescent="0.2">
      <c r="A4812" s="59">
        <v>44178</v>
      </c>
      <c r="B4812" s="60">
        <v>44178</v>
      </c>
      <c r="C4812" s="60" t="s">
        <v>957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 x14ac:dyDescent="0.2">
      <c r="A4813" s="59">
        <v>44178</v>
      </c>
      <c r="B4813" s="60">
        <v>44178</v>
      </c>
      <c r="C4813" s="60" t="s">
        <v>793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 x14ac:dyDescent="0.2">
      <c r="A4814" s="59">
        <v>44178</v>
      </c>
      <c r="B4814" s="60">
        <v>44178</v>
      </c>
      <c r="C4814" s="60" t="s">
        <v>805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 x14ac:dyDescent="0.2">
      <c r="A4815" s="59">
        <v>44178</v>
      </c>
      <c r="B4815" s="60">
        <v>44178</v>
      </c>
      <c r="C4815" s="60" t="s">
        <v>878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 x14ac:dyDescent="0.2">
      <c r="A4816" s="59">
        <v>44178</v>
      </c>
      <c r="B4816" s="60">
        <v>44178</v>
      </c>
      <c r="C4816" s="60" t="s">
        <v>971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 x14ac:dyDescent="0.2">
      <c r="A4817" s="59">
        <v>44178</v>
      </c>
      <c r="B4817" s="60">
        <v>44178</v>
      </c>
      <c r="C4817" s="60" t="s">
        <v>771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 x14ac:dyDescent="0.2">
      <c r="A4818" s="77">
        <v>44179</v>
      </c>
      <c r="B4818" s="78">
        <v>44179</v>
      </c>
      <c r="C4818" s="78" t="s">
        <v>756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 x14ac:dyDescent="0.2">
      <c r="A4819" s="77">
        <v>44179</v>
      </c>
      <c r="B4819" s="78">
        <v>44179</v>
      </c>
      <c r="C4819" s="78" t="s">
        <v>753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 x14ac:dyDescent="0.2">
      <c r="A4820" s="77">
        <v>44179</v>
      </c>
      <c r="B4820" s="78">
        <v>44179</v>
      </c>
      <c r="C4820" s="78" t="s">
        <v>782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 x14ac:dyDescent="0.2">
      <c r="A4821" s="77">
        <v>44179</v>
      </c>
      <c r="B4821" s="78">
        <v>44179</v>
      </c>
      <c r="C4821" s="78" t="s">
        <v>750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 x14ac:dyDescent="0.2">
      <c r="A4822" s="77">
        <v>44179</v>
      </c>
      <c r="B4822" s="78">
        <v>44179</v>
      </c>
      <c r="C4822" s="78" t="s">
        <v>739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 x14ac:dyDescent="0.2">
      <c r="A4823" s="77">
        <v>44179</v>
      </c>
      <c r="B4823" s="78">
        <v>44179</v>
      </c>
      <c r="C4823" s="78" t="s">
        <v>749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 x14ac:dyDescent="0.2">
      <c r="A4824" s="77">
        <v>44179</v>
      </c>
      <c r="B4824" s="78">
        <v>44179</v>
      </c>
      <c r="C4824" s="78" t="s">
        <v>774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 x14ac:dyDescent="0.2">
      <c r="A4825" s="77">
        <v>44179</v>
      </c>
      <c r="B4825" s="78">
        <v>44179</v>
      </c>
      <c r="C4825" s="78" t="s">
        <v>758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 x14ac:dyDescent="0.2">
      <c r="A4826" s="77">
        <v>44179</v>
      </c>
      <c r="B4826" s="78">
        <v>44179</v>
      </c>
      <c r="C4826" s="78" t="s">
        <v>778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 x14ac:dyDescent="0.2">
      <c r="A4827" s="77">
        <v>44179</v>
      </c>
      <c r="B4827" s="78">
        <v>44179</v>
      </c>
      <c r="C4827" s="78" t="s">
        <v>763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 x14ac:dyDescent="0.2">
      <c r="A4828" s="77">
        <v>44179</v>
      </c>
      <c r="B4828" s="78">
        <v>44179</v>
      </c>
      <c r="C4828" s="78" t="s">
        <v>743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 x14ac:dyDescent="0.2">
      <c r="A4829" s="77">
        <v>44179</v>
      </c>
      <c r="B4829" s="78">
        <v>44179</v>
      </c>
      <c r="C4829" s="78" t="s">
        <v>768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 x14ac:dyDescent="0.2">
      <c r="A4830" s="77">
        <v>44179</v>
      </c>
      <c r="B4830" s="78">
        <v>44179</v>
      </c>
      <c r="C4830" s="78" t="s">
        <v>785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 x14ac:dyDescent="0.2">
      <c r="A4831" s="77">
        <v>44179</v>
      </c>
      <c r="B4831" s="78">
        <v>44179</v>
      </c>
      <c r="C4831" s="78" t="s">
        <v>748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 x14ac:dyDescent="0.2">
      <c r="A4832" s="77">
        <v>44179</v>
      </c>
      <c r="B4832" s="78">
        <v>44179</v>
      </c>
      <c r="C4832" s="78" t="s">
        <v>742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 x14ac:dyDescent="0.2">
      <c r="A4833" s="77">
        <v>44179</v>
      </c>
      <c r="B4833" s="78">
        <v>44179</v>
      </c>
      <c r="C4833" s="78" t="s">
        <v>737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 x14ac:dyDescent="0.2">
      <c r="A4834" s="77">
        <v>44179</v>
      </c>
      <c r="B4834" s="78">
        <v>44179</v>
      </c>
      <c r="C4834" s="78" t="s">
        <v>746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 x14ac:dyDescent="0.2">
      <c r="A4835" s="77">
        <v>44179</v>
      </c>
      <c r="B4835" s="78">
        <v>44179</v>
      </c>
      <c r="C4835" s="78" t="s">
        <v>773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 x14ac:dyDescent="0.2">
      <c r="A4836" s="77">
        <v>44179</v>
      </c>
      <c r="B4836" s="78">
        <v>44179</v>
      </c>
      <c r="C4836" s="78" t="s">
        <v>745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 x14ac:dyDescent="0.2">
      <c r="A4837" s="77">
        <v>44179</v>
      </c>
      <c r="B4837" s="78">
        <v>44179</v>
      </c>
      <c r="C4837" s="78" t="s">
        <v>744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 x14ac:dyDescent="0.2">
      <c r="A4838" s="77">
        <v>44179</v>
      </c>
      <c r="B4838" s="78">
        <v>44179</v>
      </c>
      <c r="C4838" s="78" t="s">
        <v>783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 x14ac:dyDescent="0.2">
      <c r="A4839" s="77">
        <v>44179</v>
      </c>
      <c r="B4839" s="78">
        <v>44179</v>
      </c>
      <c r="C4839" s="78" t="s">
        <v>784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 x14ac:dyDescent="0.2">
      <c r="A4840" s="77">
        <v>44179</v>
      </c>
      <c r="B4840" s="78">
        <v>44179</v>
      </c>
      <c r="C4840" s="78" t="s">
        <v>765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 x14ac:dyDescent="0.2">
      <c r="A4841" s="77">
        <v>44179</v>
      </c>
      <c r="B4841" s="78">
        <v>44179</v>
      </c>
      <c r="C4841" s="78" t="s">
        <v>767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 x14ac:dyDescent="0.2">
      <c r="A4842" s="77">
        <v>44179</v>
      </c>
      <c r="B4842" s="78">
        <v>44179</v>
      </c>
      <c r="C4842" s="78" t="s">
        <v>766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 x14ac:dyDescent="0.2">
      <c r="A4843" s="77">
        <v>44179</v>
      </c>
      <c r="B4843" s="78">
        <v>44179</v>
      </c>
      <c r="C4843" s="78" t="s">
        <v>760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 x14ac:dyDescent="0.2">
      <c r="A4844" s="77">
        <v>44179</v>
      </c>
      <c r="B4844" s="78">
        <v>44179</v>
      </c>
      <c r="C4844" s="78" t="s">
        <v>747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 x14ac:dyDescent="0.2">
      <c r="A4845" s="77">
        <v>44179</v>
      </c>
      <c r="B4845" s="78">
        <v>44179</v>
      </c>
      <c r="C4845" s="78" t="s">
        <v>755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 x14ac:dyDescent="0.2">
      <c r="A4846" s="77">
        <v>44179</v>
      </c>
      <c r="B4846" s="78">
        <v>44179</v>
      </c>
      <c r="C4846" s="78" t="s">
        <v>754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 x14ac:dyDescent="0.2">
      <c r="A4847" s="77">
        <v>44179</v>
      </c>
      <c r="B4847" s="78">
        <v>44179</v>
      </c>
      <c r="C4847" s="78" t="s">
        <v>741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 x14ac:dyDescent="0.2">
      <c r="A4848" s="77">
        <v>44179</v>
      </c>
      <c r="B4848" s="78">
        <v>44179</v>
      </c>
      <c r="C4848" s="78" t="s">
        <v>770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 x14ac:dyDescent="0.2">
      <c r="A4849" s="77">
        <v>44179</v>
      </c>
      <c r="B4849" s="78">
        <v>44179</v>
      </c>
      <c r="C4849" s="78" t="s">
        <v>738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 x14ac:dyDescent="0.2">
      <c r="A4850" s="77">
        <v>44179</v>
      </c>
      <c r="B4850" s="78">
        <v>44179</v>
      </c>
      <c r="C4850" s="78" t="s">
        <v>788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 x14ac:dyDescent="0.2">
      <c r="A4851" s="77">
        <v>44179</v>
      </c>
      <c r="B4851" s="78">
        <v>44179</v>
      </c>
      <c r="C4851" s="78" t="s">
        <v>759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 x14ac:dyDescent="0.2">
      <c r="A4852" s="77">
        <v>44179</v>
      </c>
      <c r="B4852" s="78">
        <v>44179</v>
      </c>
      <c r="C4852" s="78" t="s">
        <v>781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 x14ac:dyDescent="0.2">
      <c r="A4853" s="77">
        <v>44179</v>
      </c>
      <c r="B4853" s="78">
        <v>44179</v>
      </c>
      <c r="C4853" s="78" t="s">
        <v>789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 x14ac:dyDescent="0.2">
      <c r="A4854" s="77">
        <v>44179</v>
      </c>
      <c r="B4854" s="78">
        <v>44179</v>
      </c>
      <c r="C4854" s="78" t="s">
        <v>792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 x14ac:dyDescent="0.2">
      <c r="A4855" s="77">
        <v>44179</v>
      </c>
      <c r="B4855" s="78">
        <v>44179</v>
      </c>
      <c r="C4855" s="78" t="s">
        <v>812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 x14ac:dyDescent="0.2">
      <c r="A4856" s="77">
        <v>44179</v>
      </c>
      <c r="B4856" s="78">
        <v>44179</v>
      </c>
      <c r="C4856" s="78" t="s">
        <v>800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 x14ac:dyDescent="0.2">
      <c r="A4857" s="77">
        <v>44179</v>
      </c>
      <c r="B4857" s="78">
        <v>44179</v>
      </c>
      <c r="C4857" s="78" t="s">
        <v>799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 x14ac:dyDescent="0.2">
      <c r="A4858" s="77">
        <v>44179</v>
      </c>
      <c r="B4858" s="78">
        <v>44179</v>
      </c>
      <c r="C4858" s="78" t="s">
        <v>751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 x14ac:dyDescent="0.2">
      <c r="A4859" s="77">
        <v>44179</v>
      </c>
      <c r="B4859" s="78">
        <v>44179</v>
      </c>
      <c r="C4859" s="78" t="s">
        <v>757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 x14ac:dyDescent="0.2">
      <c r="A4860" s="77">
        <v>44179</v>
      </c>
      <c r="B4860" s="78">
        <v>44179</v>
      </c>
      <c r="C4860" s="78" t="s">
        <v>808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 x14ac:dyDescent="0.2">
      <c r="A4861" s="77">
        <v>44179</v>
      </c>
      <c r="B4861" s="78">
        <v>44179</v>
      </c>
      <c r="C4861" s="78" t="s">
        <v>870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 x14ac:dyDescent="0.2">
      <c r="A4862" s="77">
        <v>44179</v>
      </c>
      <c r="B4862" s="78">
        <v>44179</v>
      </c>
      <c r="C4862" s="78" t="s">
        <v>786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 x14ac:dyDescent="0.2">
      <c r="A4863" s="77">
        <v>44179</v>
      </c>
      <c r="B4863" s="78">
        <v>44179</v>
      </c>
      <c r="C4863" s="78" t="s">
        <v>907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 x14ac:dyDescent="0.2">
      <c r="A4864" s="77">
        <v>44179</v>
      </c>
      <c r="B4864" s="78">
        <v>44179</v>
      </c>
      <c r="C4864" s="78" t="s">
        <v>791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 x14ac:dyDescent="0.2">
      <c r="A4865" s="77">
        <v>44179</v>
      </c>
      <c r="B4865" s="78">
        <v>44179</v>
      </c>
      <c r="C4865" s="78" t="s">
        <v>772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 x14ac:dyDescent="0.2">
      <c r="A4866" s="77">
        <v>44179</v>
      </c>
      <c r="B4866" s="78">
        <v>44179</v>
      </c>
      <c r="C4866" s="78" t="s">
        <v>776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 x14ac:dyDescent="0.2">
      <c r="A4867" s="50">
        <v>44180</v>
      </c>
      <c r="B4867" s="51">
        <v>44180</v>
      </c>
      <c r="C4867" s="51" t="s">
        <v>742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 x14ac:dyDescent="0.2">
      <c r="A4868" s="50">
        <v>44180</v>
      </c>
      <c r="B4868" s="51">
        <v>44180</v>
      </c>
      <c r="C4868" s="51" t="s">
        <v>753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 x14ac:dyDescent="0.2">
      <c r="A4869" s="50">
        <v>44180</v>
      </c>
      <c r="B4869" s="51">
        <v>44180</v>
      </c>
      <c r="C4869" s="51" t="s">
        <v>737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 x14ac:dyDescent="0.2">
      <c r="A4870" s="50">
        <v>44180</v>
      </c>
      <c r="B4870" s="51">
        <v>44180</v>
      </c>
      <c r="C4870" s="51" t="s">
        <v>741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 x14ac:dyDescent="0.2">
      <c r="A4871" s="50">
        <v>44180</v>
      </c>
      <c r="B4871" s="51">
        <v>44180</v>
      </c>
      <c r="C4871" s="51" t="s">
        <v>750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 x14ac:dyDescent="0.2">
      <c r="A4872" s="50">
        <v>44180</v>
      </c>
      <c r="B4872" s="51">
        <v>44180</v>
      </c>
      <c r="C4872" s="51" t="s">
        <v>756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 x14ac:dyDescent="0.2">
      <c r="A4873" s="50">
        <v>44180</v>
      </c>
      <c r="B4873" s="51">
        <v>44180</v>
      </c>
      <c r="C4873" s="51" t="s">
        <v>778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 x14ac:dyDescent="0.2">
      <c r="A4874" s="50">
        <v>44180</v>
      </c>
      <c r="B4874" s="51">
        <v>44180</v>
      </c>
      <c r="C4874" s="51" t="s">
        <v>739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 x14ac:dyDescent="0.2">
      <c r="A4875" s="50">
        <v>44180</v>
      </c>
      <c r="B4875" s="51">
        <v>44180</v>
      </c>
      <c r="C4875" s="51" t="s">
        <v>754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 x14ac:dyDescent="0.2">
      <c r="A4876" s="50">
        <v>44180</v>
      </c>
      <c r="B4876" s="51">
        <v>44180</v>
      </c>
      <c r="C4876" s="51" t="s">
        <v>758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 x14ac:dyDescent="0.2">
      <c r="A4877" s="50">
        <v>44180</v>
      </c>
      <c r="B4877" s="51">
        <v>44180</v>
      </c>
      <c r="C4877" s="51" t="s">
        <v>746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 x14ac:dyDescent="0.2">
      <c r="A4878" s="50">
        <v>44180</v>
      </c>
      <c r="B4878" s="51">
        <v>44180</v>
      </c>
      <c r="C4878" s="51" t="s">
        <v>751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 x14ac:dyDescent="0.2">
      <c r="A4879" s="50">
        <v>44180</v>
      </c>
      <c r="B4879" s="51">
        <v>44180</v>
      </c>
      <c r="C4879" s="51" t="s">
        <v>773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 x14ac:dyDescent="0.2">
      <c r="A4880" s="50">
        <v>44180</v>
      </c>
      <c r="B4880" s="51">
        <v>44180</v>
      </c>
      <c r="C4880" s="51" t="s">
        <v>763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 x14ac:dyDescent="0.2">
      <c r="A4881" s="50">
        <v>44180</v>
      </c>
      <c r="B4881" s="51">
        <v>44180</v>
      </c>
      <c r="C4881" s="51" t="s">
        <v>755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 x14ac:dyDescent="0.2">
      <c r="A4882" s="50">
        <v>44180</v>
      </c>
      <c r="B4882" s="51">
        <v>44180</v>
      </c>
      <c r="C4882" s="51" t="s">
        <v>743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 x14ac:dyDescent="0.2">
      <c r="A4883" s="50">
        <v>44180</v>
      </c>
      <c r="B4883" s="51">
        <v>44180</v>
      </c>
      <c r="C4883" s="51" t="s">
        <v>788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 x14ac:dyDescent="0.2">
      <c r="A4884" s="50">
        <v>44180</v>
      </c>
      <c r="B4884" s="51">
        <v>44180</v>
      </c>
      <c r="C4884" s="51" t="s">
        <v>800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 x14ac:dyDescent="0.2">
      <c r="A4885" s="50">
        <v>44180</v>
      </c>
      <c r="B4885" s="51">
        <v>44180</v>
      </c>
      <c r="C4885" s="51" t="s">
        <v>783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 x14ac:dyDescent="0.2">
      <c r="A4886" s="50">
        <v>44180</v>
      </c>
      <c r="B4886" s="51">
        <v>44180</v>
      </c>
      <c r="C4886" s="51" t="s">
        <v>781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 x14ac:dyDescent="0.2">
      <c r="A4887" s="50">
        <v>44180</v>
      </c>
      <c r="B4887" s="51">
        <v>44180</v>
      </c>
      <c r="C4887" s="51" t="s">
        <v>793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 x14ac:dyDescent="0.2">
      <c r="A4888" s="50">
        <v>44180</v>
      </c>
      <c r="B4888" s="51">
        <v>44180</v>
      </c>
      <c r="C4888" s="51" t="s">
        <v>772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 x14ac:dyDescent="0.2">
      <c r="A4889" s="50">
        <v>44180</v>
      </c>
      <c r="B4889" s="51">
        <v>44180</v>
      </c>
      <c r="C4889" s="51" t="s">
        <v>745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 x14ac:dyDescent="0.2">
      <c r="A4890" s="50">
        <v>44180</v>
      </c>
      <c r="B4890" s="51">
        <v>44180</v>
      </c>
      <c r="C4890" s="51" t="s">
        <v>738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 x14ac:dyDescent="0.2">
      <c r="A4891" s="50">
        <v>44180</v>
      </c>
      <c r="B4891" s="51">
        <v>44180</v>
      </c>
      <c r="C4891" s="51" t="s">
        <v>768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 x14ac:dyDescent="0.2">
      <c r="A4892" s="50">
        <v>44180</v>
      </c>
      <c r="B4892" s="51">
        <v>44180</v>
      </c>
      <c r="C4892" s="51" t="s">
        <v>782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 x14ac:dyDescent="0.2">
      <c r="A4893" s="50">
        <v>44180</v>
      </c>
      <c r="B4893" s="51">
        <v>44180</v>
      </c>
      <c r="C4893" s="51" t="s">
        <v>749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 x14ac:dyDescent="0.2">
      <c r="A4894" s="50">
        <v>44180</v>
      </c>
      <c r="B4894" s="51">
        <v>44180</v>
      </c>
      <c r="C4894" s="51" t="s">
        <v>748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 x14ac:dyDescent="0.2">
      <c r="A4895" s="50">
        <v>44180</v>
      </c>
      <c r="B4895" s="51">
        <v>44180</v>
      </c>
      <c r="C4895" s="51" t="s">
        <v>776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 x14ac:dyDescent="0.2">
      <c r="A4896" s="50">
        <v>44180</v>
      </c>
      <c r="B4896" s="51">
        <v>44180</v>
      </c>
      <c r="C4896" s="51" t="s">
        <v>767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 x14ac:dyDescent="0.2">
      <c r="A4897" s="50">
        <v>44180</v>
      </c>
      <c r="B4897" s="51">
        <v>44180</v>
      </c>
      <c r="C4897" s="51" t="s">
        <v>757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 x14ac:dyDescent="0.2">
      <c r="A4898" s="50">
        <v>44180</v>
      </c>
      <c r="B4898" s="51">
        <v>44180</v>
      </c>
      <c r="C4898" s="51" t="s">
        <v>785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 x14ac:dyDescent="0.2">
      <c r="A4899" s="50">
        <v>44180</v>
      </c>
      <c r="B4899" s="51">
        <v>44180</v>
      </c>
      <c r="C4899" s="51" t="s">
        <v>770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 x14ac:dyDescent="0.2">
      <c r="A4900" s="50">
        <v>44180</v>
      </c>
      <c r="B4900" s="51">
        <v>44180</v>
      </c>
      <c r="C4900" s="51" t="s">
        <v>840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 x14ac:dyDescent="0.2">
      <c r="A4901" s="50">
        <v>44180</v>
      </c>
      <c r="B4901" s="51">
        <v>44180</v>
      </c>
      <c r="C4901" s="51" t="s">
        <v>904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 x14ac:dyDescent="0.2">
      <c r="A4902" s="50">
        <v>44180</v>
      </c>
      <c r="B4902" s="51">
        <v>44180</v>
      </c>
      <c r="C4902" s="51" t="s">
        <v>786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 x14ac:dyDescent="0.2">
      <c r="A4903" s="50">
        <v>44180</v>
      </c>
      <c r="B4903" s="51">
        <v>44180</v>
      </c>
      <c r="C4903" s="51" t="s">
        <v>765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 x14ac:dyDescent="0.2">
      <c r="A4904" s="50">
        <v>44180</v>
      </c>
      <c r="B4904" s="51">
        <v>44180</v>
      </c>
      <c r="C4904" s="51" t="s">
        <v>744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 x14ac:dyDescent="0.2">
      <c r="A4905" s="50">
        <v>44180</v>
      </c>
      <c r="B4905" s="51">
        <v>44180</v>
      </c>
      <c r="C4905" s="51" t="s">
        <v>747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 x14ac:dyDescent="0.2">
      <c r="A4906" s="50">
        <v>44180</v>
      </c>
      <c r="B4906" s="51">
        <v>44180</v>
      </c>
      <c r="C4906" s="51" t="s">
        <v>792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 x14ac:dyDescent="0.2">
      <c r="A4907" s="50">
        <v>44180</v>
      </c>
      <c r="B4907" s="51">
        <v>44180</v>
      </c>
      <c r="C4907" s="51" t="s">
        <v>774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 x14ac:dyDescent="0.2">
      <c r="A4908" s="50">
        <v>44180</v>
      </c>
      <c r="B4908" s="51">
        <v>44180</v>
      </c>
      <c r="C4908" s="51" t="s">
        <v>784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 x14ac:dyDescent="0.2">
      <c r="A4909" s="50">
        <v>44180</v>
      </c>
      <c r="B4909" s="51">
        <v>44180</v>
      </c>
      <c r="C4909" s="51" t="s">
        <v>938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 x14ac:dyDescent="0.2">
      <c r="A4910" s="50">
        <v>44180</v>
      </c>
      <c r="B4910" s="51">
        <v>44180</v>
      </c>
      <c r="C4910" s="51" t="s">
        <v>759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 x14ac:dyDescent="0.2">
      <c r="A4911" s="50">
        <v>44180</v>
      </c>
      <c r="B4911" s="51">
        <v>44180</v>
      </c>
      <c r="C4911" s="51" t="s">
        <v>729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 x14ac:dyDescent="0.2">
      <c r="A4912" s="50">
        <v>44180</v>
      </c>
      <c r="B4912" s="51">
        <v>44180</v>
      </c>
      <c r="C4912" s="51" t="s">
        <v>910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 x14ac:dyDescent="0.2">
      <c r="A4913" s="50">
        <v>44180</v>
      </c>
      <c r="B4913" s="51">
        <v>44180</v>
      </c>
      <c r="C4913" s="51" t="s">
        <v>740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 x14ac:dyDescent="0.2">
      <c r="A4914" s="50">
        <v>44180</v>
      </c>
      <c r="B4914" s="51">
        <v>44180</v>
      </c>
      <c r="C4914" s="51" t="s">
        <v>775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 x14ac:dyDescent="0.2">
      <c r="A4915" s="50">
        <v>44180</v>
      </c>
      <c r="B4915" s="51">
        <v>44180</v>
      </c>
      <c r="C4915" s="51" t="s">
        <v>762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 x14ac:dyDescent="0.2">
      <c r="A4916" s="53">
        <v>44181</v>
      </c>
      <c r="B4916" s="54">
        <v>44181</v>
      </c>
      <c r="C4916" s="54" t="s">
        <v>739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 x14ac:dyDescent="0.2">
      <c r="A4917" s="53">
        <v>44181</v>
      </c>
      <c r="B4917" s="54">
        <v>44181</v>
      </c>
      <c r="C4917" s="54" t="s">
        <v>737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 x14ac:dyDescent="0.2">
      <c r="A4918" s="53">
        <v>44181</v>
      </c>
      <c r="B4918" s="54">
        <v>44181</v>
      </c>
      <c r="C4918" s="54" t="s">
        <v>750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 x14ac:dyDescent="0.2">
      <c r="A4919" s="53">
        <v>44181</v>
      </c>
      <c r="B4919" s="54">
        <v>44181</v>
      </c>
      <c r="C4919" s="54" t="s">
        <v>747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 x14ac:dyDescent="0.2">
      <c r="A4920" s="53">
        <v>44181</v>
      </c>
      <c r="B4920" s="54">
        <v>44181</v>
      </c>
      <c r="C4920" s="54" t="s">
        <v>753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 x14ac:dyDescent="0.2">
      <c r="A4921" s="53">
        <v>44181</v>
      </c>
      <c r="B4921" s="54">
        <v>44181</v>
      </c>
      <c r="C4921" s="54" t="s">
        <v>742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 x14ac:dyDescent="0.2">
      <c r="A4922" s="53">
        <v>44181</v>
      </c>
      <c r="B4922" s="54">
        <v>44181</v>
      </c>
      <c r="C4922" s="54" t="s">
        <v>768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 x14ac:dyDescent="0.2">
      <c r="A4923" s="53">
        <v>44181</v>
      </c>
      <c r="B4923" s="54">
        <v>44181</v>
      </c>
      <c r="C4923" s="54" t="s">
        <v>781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 x14ac:dyDescent="0.2">
      <c r="A4924" s="53">
        <v>44181</v>
      </c>
      <c r="B4924" s="54">
        <v>44181</v>
      </c>
      <c r="C4924" s="54" t="s">
        <v>741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 x14ac:dyDescent="0.2">
      <c r="A4925" s="53">
        <v>44181</v>
      </c>
      <c r="B4925" s="54">
        <v>44181</v>
      </c>
      <c r="C4925" s="54" t="s">
        <v>778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 x14ac:dyDescent="0.2">
      <c r="A4926" s="53">
        <v>44181</v>
      </c>
      <c r="B4926" s="54">
        <v>44181</v>
      </c>
      <c r="C4926" s="54" t="s">
        <v>972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 x14ac:dyDescent="0.2">
      <c r="A4927" s="53">
        <v>44181</v>
      </c>
      <c r="B4927" s="54">
        <v>44181</v>
      </c>
      <c r="C4927" s="54" t="s">
        <v>758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 x14ac:dyDescent="0.2">
      <c r="A4928" s="53">
        <v>44181</v>
      </c>
      <c r="B4928" s="54">
        <v>44181</v>
      </c>
      <c r="C4928" s="54" t="s">
        <v>748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 x14ac:dyDescent="0.2">
      <c r="A4929" s="53">
        <v>44181</v>
      </c>
      <c r="B4929" s="54">
        <v>44181</v>
      </c>
      <c r="C4929" s="54" t="s">
        <v>746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 x14ac:dyDescent="0.2">
      <c r="A4930" s="53">
        <v>44181</v>
      </c>
      <c r="B4930" s="54">
        <v>44181</v>
      </c>
      <c r="C4930" s="54" t="s">
        <v>770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 x14ac:dyDescent="0.2">
      <c r="A4931" s="53">
        <v>44181</v>
      </c>
      <c r="B4931" s="54">
        <v>44181</v>
      </c>
      <c r="C4931" s="54" t="s">
        <v>783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 x14ac:dyDescent="0.2">
      <c r="A4932" s="53">
        <v>44181</v>
      </c>
      <c r="B4932" s="54">
        <v>44181</v>
      </c>
      <c r="C4932" s="54" t="s">
        <v>743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 x14ac:dyDescent="0.2">
      <c r="A4933" s="53">
        <v>44181</v>
      </c>
      <c r="B4933" s="54">
        <v>44181</v>
      </c>
      <c r="C4933" s="54" t="s">
        <v>782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 x14ac:dyDescent="0.2">
      <c r="A4934" s="53">
        <v>44181</v>
      </c>
      <c r="B4934" s="54">
        <v>44181</v>
      </c>
      <c r="C4934" s="54" t="s">
        <v>751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 x14ac:dyDescent="0.2">
      <c r="A4935" s="53">
        <v>44181</v>
      </c>
      <c r="B4935" s="54">
        <v>44181</v>
      </c>
      <c r="C4935" s="54" t="s">
        <v>772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 x14ac:dyDescent="0.2">
      <c r="A4936" s="53">
        <v>44181</v>
      </c>
      <c r="B4936" s="54">
        <v>44181</v>
      </c>
      <c r="C4936" s="54" t="s">
        <v>744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 x14ac:dyDescent="0.2">
      <c r="A4937" s="53">
        <v>44181</v>
      </c>
      <c r="B4937" s="54">
        <v>44181</v>
      </c>
      <c r="C4937" s="54" t="s">
        <v>763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 x14ac:dyDescent="0.2">
      <c r="A4938" s="53">
        <v>44181</v>
      </c>
      <c r="B4938" s="54">
        <v>44181</v>
      </c>
      <c r="C4938" s="54" t="s">
        <v>754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 x14ac:dyDescent="0.2">
      <c r="A4939" s="53">
        <v>44181</v>
      </c>
      <c r="B4939" s="54">
        <v>44181</v>
      </c>
      <c r="C4939" s="54" t="s">
        <v>773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 x14ac:dyDescent="0.2">
      <c r="A4940" s="53">
        <v>44181</v>
      </c>
      <c r="B4940" s="54">
        <v>44181</v>
      </c>
      <c r="C4940" s="54" t="s">
        <v>756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 x14ac:dyDescent="0.2">
      <c r="A4941" s="53">
        <v>44181</v>
      </c>
      <c r="B4941" s="54">
        <v>44181</v>
      </c>
      <c r="C4941" s="54" t="s">
        <v>789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 x14ac:dyDescent="0.2">
      <c r="A4942" s="53">
        <v>44181</v>
      </c>
      <c r="B4942" s="54">
        <v>44181</v>
      </c>
      <c r="C4942" s="54" t="s">
        <v>788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 x14ac:dyDescent="0.2">
      <c r="A4943" s="53">
        <v>44181</v>
      </c>
      <c r="B4943" s="54">
        <v>44181</v>
      </c>
      <c r="C4943" s="54" t="s">
        <v>738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 x14ac:dyDescent="0.2">
      <c r="A4944" s="53">
        <v>44181</v>
      </c>
      <c r="B4944" s="54">
        <v>44181</v>
      </c>
      <c r="C4944" s="54" t="s">
        <v>757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 x14ac:dyDescent="0.2">
      <c r="A4945" s="53">
        <v>44181</v>
      </c>
      <c r="B4945" s="54">
        <v>44181</v>
      </c>
      <c r="C4945" s="54" t="s">
        <v>755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 x14ac:dyDescent="0.2">
      <c r="A4946" s="53">
        <v>44181</v>
      </c>
      <c r="B4946" s="54">
        <v>44181</v>
      </c>
      <c r="C4946" s="54" t="s">
        <v>752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 x14ac:dyDescent="0.2">
      <c r="A4947" s="53">
        <v>44181</v>
      </c>
      <c r="B4947" s="54">
        <v>44181</v>
      </c>
      <c r="C4947" s="54" t="s">
        <v>800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 x14ac:dyDescent="0.2">
      <c r="A4948" s="53">
        <v>44181</v>
      </c>
      <c r="B4948" s="54">
        <v>44181</v>
      </c>
      <c r="C4948" s="54" t="s">
        <v>793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 x14ac:dyDescent="0.2">
      <c r="A4949" s="53">
        <v>44181</v>
      </c>
      <c r="B4949" s="54">
        <v>44181</v>
      </c>
      <c r="C4949" s="54" t="s">
        <v>759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 x14ac:dyDescent="0.2">
      <c r="A4950" s="53">
        <v>44181</v>
      </c>
      <c r="B4950" s="54">
        <v>44181</v>
      </c>
      <c r="C4950" s="54" t="s">
        <v>740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 x14ac:dyDescent="0.2">
      <c r="A4951" s="53">
        <v>44181</v>
      </c>
      <c r="B4951" s="54">
        <v>44181</v>
      </c>
      <c r="C4951" s="54" t="s">
        <v>785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 x14ac:dyDescent="0.2">
      <c r="A4952" s="53">
        <v>44181</v>
      </c>
      <c r="B4952" s="54">
        <v>44181</v>
      </c>
      <c r="C4952" s="54" t="s">
        <v>749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 x14ac:dyDescent="0.2">
      <c r="A4953" s="53">
        <v>44181</v>
      </c>
      <c r="B4953" s="54">
        <v>44181</v>
      </c>
      <c r="C4953" s="54" t="s">
        <v>786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 x14ac:dyDescent="0.2">
      <c r="A4954" s="53">
        <v>44181</v>
      </c>
      <c r="B4954" s="54">
        <v>44181</v>
      </c>
      <c r="C4954" s="54" t="s">
        <v>765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 x14ac:dyDescent="0.2">
      <c r="A4955" s="53">
        <v>44181</v>
      </c>
      <c r="B4955" s="54">
        <v>44181</v>
      </c>
      <c r="C4955" s="54" t="s">
        <v>792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 x14ac:dyDescent="0.2">
      <c r="A4956" s="53">
        <v>44181</v>
      </c>
      <c r="B4956" s="54">
        <v>44181</v>
      </c>
      <c r="C4956" s="54" t="s">
        <v>776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 x14ac:dyDescent="0.2">
      <c r="A4957" s="53">
        <v>44181</v>
      </c>
      <c r="B4957" s="54">
        <v>44181</v>
      </c>
      <c r="C4957" s="54" t="s">
        <v>767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 x14ac:dyDescent="0.2">
      <c r="A4958" s="53">
        <v>44181</v>
      </c>
      <c r="B4958" s="54">
        <v>44181</v>
      </c>
      <c r="C4958" s="54" t="s">
        <v>775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 x14ac:dyDescent="0.2">
      <c r="A4959" s="53">
        <v>44181</v>
      </c>
      <c r="B4959" s="54">
        <v>44181</v>
      </c>
      <c r="C4959" s="54" t="s">
        <v>766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 x14ac:dyDescent="0.2">
      <c r="A4960" s="53">
        <v>44181</v>
      </c>
      <c r="B4960" s="54">
        <v>44181</v>
      </c>
      <c r="C4960" s="54" t="s">
        <v>784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 x14ac:dyDescent="0.2">
      <c r="A4961" s="53">
        <v>44181</v>
      </c>
      <c r="B4961" s="54">
        <v>44181</v>
      </c>
      <c r="C4961" s="54" t="s">
        <v>799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 x14ac:dyDescent="0.2">
      <c r="A4962" s="53">
        <v>44181</v>
      </c>
      <c r="B4962" s="54">
        <v>44181</v>
      </c>
      <c r="C4962" s="54" t="s">
        <v>729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 x14ac:dyDescent="0.2">
      <c r="A4963" s="53">
        <v>44181</v>
      </c>
      <c r="B4963" s="54">
        <v>44181</v>
      </c>
      <c r="C4963" s="54" t="s">
        <v>840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 x14ac:dyDescent="0.2">
      <c r="A4964" s="53">
        <v>44181</v>
      </c>
      <c r="B4964" s="54">
        <v>44181</v>
      </c>
      <c r="C4964" s="54" t="s">
        <v>816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 x14ac:dyDescent="0.2">
      <c r="A4965" s="53">
        <v>44181</v>
      </c>
      <c r="B4965" s="54">
        <v>44181</v>
      </c>
      <c r="C4965" s="54" t="s">
        <v>846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 x14ac:dyDescent="0.2">
      <c r="A4966" s="53">
        <v>44181</v>
      </c>
      <c r="B4966" s="54">
        <v>44181</v>
      </c>
      <c r="C4966" s="54" t="s">
        <v>875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 x14ac:dyDescent="0.2">
      <c r="A4967" s="53">
        <v>44181</v>
      </c>
      <c r="B4967" s="54">
        <v>44181</v>
      </c>
      <c r="C4967" s="54" t="s">
        <v>805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 x14ac:dyDescent="0.2">
      <c r="A4968" s="53">
        <v>44181</v>
      </c>
      <c r="B4968" s="54">
        <v>44181</v>
      </c>
      <c r="C4968" s="54" t="s">
        <v>774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 x14ac:dyDescent="0.2">
      <c r="A4969" s="53">
        <v>44181</v>
      </c>
      <c r="B4969" s="54">
        <v>44181</v>
      </c>
      <c r="C4969" s="54" t="s">
        <v>870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 x14ac:dyDescent="0.2">
      <c r="A4970" s="53">
        <v>44181</v>
      </c>
      <c r="B4970" s="54">
        <v>44181</v>
      </c>
      <c r="C4970" s="54" t="s">
        <v>973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 x14ac:dyDescent="0.2">
      <c r="A4971" s="53">
        <v>44181</v>
      </c>
      <c r="B4971" s="54">
        <v>44181</v>
      </c>
      <c r="C4971" s="54" t="s">
        <v>856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 x14ac:dyDescent="0.2">
      <c r="A4972" s="53">
        <v>44181</v>
      </c>
      <c r="B4972" s="54">
        <v>44181</v>
      </c>
      <c r="C4972" s="54" t="s">
        <v>808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 x14ac:dyDescent="0.2">
      <c r="A4973" s="53">
        <v>44181</v>
      </c>
      <c r="B4973" s="54">
        <v>44181</v>
      </c>
      <c r="C4973" s="54" t="s">
        <v>965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 x14ac:dyDescent="0.2">
      <c r="A4974" s="83">
        <v>44182</v>
      </c>
      <c r="B4974" s="84">
        <v>44182</v>
      </c>
      <c r="C4974" s="84" t="s">
        <v>778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 x14ac:dyDescent="0.2">
      <c r="A4975" s="83">
        <v>44182</v>
      </c>
      <c r="B4975" s="84">
        <v>44182</v>
      </c>
      <c r="C4975" s="84" t="s">
        <v>753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 x14ac:dyDescent="0.2">
      <c r="A4976" s="83">
        <v>44182</v>
      </c>
      <c r="B4976" s="84">
        <v>44182</v>
      </c>
      <c r="C4976" s="84" t="s">
        <v>974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 x14ac:dyDescent="0.2">
      <c r="A4977" s="83">
        <v>44182</v>
      </c>
      <c r="B4977" s="84">
        <v>44182</v>
      </c>
      <c r="C4977" s="84" t="s">
        <v>750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 x14ac:dyDescent="0.2">
      <c r="A4978" s="83">
        <v>44182</v>
      </c>
      <c r="B4978" s="84">
        <v>44182</v>
      </c>
      <c r="C4978" s="84" t="s">
        <v>742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 x14ac:dyDescent="0.2">
      <c r="A4979" s="83">
        <v>44182</v>
      </c>
      <c r="B4979" s="84">
        <v>44182</v>
      </c>
      <c r="C4979" s="84" t="s">
        <v>783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 x14ac:dyDescent="0.2">
      <c r="A4980" s="83">
        <v>44182</v>
      </c>
      <c r="B4980" s="84">
        <v>44182</v>
      </c>
      <c r="C4980" s="84" t="s">
        <v>741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 x14ac:dyDescent="0.2">
      <c r="A4981" s="83">
        <v>44182</v>
      </c>
      <c r="B4981" s="84">
        <v>44182</v>
      </c>
      <c r="C4981" s="84" t="s">
        <v>808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 x14ac:dyDescent="0.2">
      <c r="A4982" s="83">
        <v>44182</v>
      </c>
      <c r="B4982" s="84">
        <v>44182</v>
      </c>
      <c r="C4982" s="84" t="s">
        <v>748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 x14ac:dyDescent="0.2">
      <c r="A4983" s="83">
        <v>44182</v>
      </c>
      <c r="B4983" s="84">
        <v>44182</v>
      </c>
      <c r="C4983" s="84" t="s">
        <v>788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 x14ac:dyDescent="0.2">
      <c r="A4984" s="83">
        <v>44182</v>
      </c>
      <c r="B4984" s="84">
        <v>44182</v>
      </c>
      <c r="C4984" s="84" t="s">
        <v>758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 x14ac:dyDescent="0.2">
      <c r="A4985" s="83">
        <v>44182</v>
      </c>
      <c r="B4985" s="84">
        <v>44182</v>
      </c>
      <c r="C4985" s="84" t="s">
        <v>745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 x14ac:dyDescent="0.2">
      <c r="A4986" s="83">
        <v>44182</v>
      </c>
      <c r="B4986" s="84">
        <v>44182</v>
      </c>
      <c r="C4986" s="84" t="s">
        <v>737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 x14ac:dyDescent="0.2">
      <c r="A4987" s="83">
        <v>44182</v>
      </c>
      <c r="B4987" s="84">
        <v>44182</v>
      </c>
      <c r="C4987" s="84" t="s">
        <v>746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 x14ac:dyDescent="0.2">
      <c r="A4988" s="83">
        <v>44182</v>
      </c>
      <c r="B4988" s="84">
        <v>44182</v>
      </c>
      <c r="C4988" s="84" t="s">
        <v>773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 x14ac:dyDescent="0.2">
      <c r="A4989" s="83">
        <v>44182</v>
      </c>
      <c r="B4989" s="84">
        <v>44182</v>
      </c>
      <c r="C4989" s="84" t="s">
        <v>747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 x14ac:dyDescent="0.2">
      <c r="A4990" s="83">
        <v>44182</v>
      </c>
      <c r="B4990" s="84">
        <v>44182</v>
      </c>
      <c r="C4990" s="84" t="s">
        <v>770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 x14ac:dyDescent="0.2">
      <c r="A4991" s="83">
        <v>44182</v>
      </c>
      <c r="B4991" s="84">
        <v>44182</v>
      </c>
      <c r="C4991" s="84" t="s">
        <v>782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 x14ac:dyDescent="0.2">
      <c r="A4992" s="83">
        <v>44182</v>
      </c>
      <c r="B4992" s="84">
        <v>44182</v>
      </c>
      <c r="C4992" s="84" t="s">
        <v>756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 x14ac:dyDescent="0.2">
      <c r="A4993" s="83">
        <v>44182</v>
      </c>
      <c r="B4993" s="84">
        <v>44182</v>
      </c>
      <c r="C4993" s="84" t="s">
        <v>754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 x14ac:dyDescent="0.2">
      <c r="A4994" s="83">
        <v>44182</v>
      </c>
      <c r="B4994" s="84">
        <v>44182</v>
      </c>
      <c r="C4994" s="84" t="s">
        <v>768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 x14ac:dyDescent="0.2">
      <c r="A4995" s="83">
        <v>44182</v>
      </c>
      <c r="B4995" s="84">
        <v>44182</v>
      </c>
      <c r="C4995" s="84" t="s">
        <v>749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 x14ac:dyDescent="0.2">
      <c r="A4996" s="83">
        <v>44182</v>
      </c>
      <c r="B4996" s="84">
        <v>44182</v>
      </c>
      <c r="C4996" s="84" t="s">
        <v>738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 x14ac:dyDescent="0.2">
      <c r="A4997" s="83">
        <v>44182</v>
      </c>
      <c r="B4997" s="84">
        <v>44182</v>
      </c>
      <c r="C4997" s="84" t="s">
        <v>772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 x14ac:dyDescent="0.2">
      <c r="A4998" s="83">
        <v>44182</v>
      </c>
      <c r="B4998" s="84">
        <v>44182</v>
      </c>
      <c r="C4998" s="84" t="s">
        <v>743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 x14ac:dyDescent="0.2">
      <c r="A4999" s="83">
        <v>44182</v>
      </c>
      <c r="B4999" s="84">
        <v>44182</v>
      </c>
      <c r="C4999" s="84" t="s">
        <v>767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 x14ac:dyDescent="0.2">
      <c r="A5000" s="83">
        <v>44182</v>
      </c>
      <c r="B5000" s="84">
        <v>44182</v>
      </c>
      <c r="C5000" s="84" t="s">
        <v>766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 x14ac:dyDescent="0.2">
      <c r="A5001" s="83">
        <v>44182</v>
      </c>
      <c r="B5001" s="84">
        <v>44182</v>
      </c>
      <c r="C5001" s="84" t="s">
        <v>744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 x14ac:dyDescent="0.2">
      <c r="A5002" s="83">
        <v>44182</v>
      </c>
      <c r="B5002" s="84">
        <v>44182</v>
      </c>
      <c r="C5002" s="84" t="s">
        <v>763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 x14ac:dyDescent="0.2">
      <c r="A5003" s="83">
        <v>44182</v>
      </c>
      <c r="B5003" s="84">
        <v>44182</v>
      </c>
      <c r="C5003" s="84" t="s">
        <v>751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 x14ac:dyDescent="0.2">
      <c r="A5004" s="83">
        <v>44182</v>
      </c>
      <c r="B5004" s="84">
        <v>44182</v>
      </c>
      <c r="C5004" s="84" t="s">
        <v>781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 x14ac:dyDescent="0.2">
      <c r="A5005" s="83">
        <v>44182</v>
      </c>
      <c r="B5005" s="84">
        <v>44182</v>
      </c>
      <c r="C5005" s="84" t="s">
        <v>789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 x14ac:dyDescent="0.2">
      <c r="A5006" s="83">
        <v>44182</v>
      </c>
      <c r="B5006" s="84">
        <v>44182</v>
      </c>
      <c r="C5006" s="84" t="s">
        <v>785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 x14ac:dyDescent="0.2">
      <c r="A5007" s="83">
        <v>44182</v>
      </c>
      <c r="B5007" s="84">
        <v>44182</v>
      </c>
      <c r="C5007" s="84" t="s">
        <v>757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 x14ac:dyDescent="0.2">
      <c r="A5008" s="83">
        <v>44182</v>
      </c>
      <c r="B5008" s="84">
        <v>44182</v>
      </c>
      <c r="C5008" s="84" t="s">
        <v>755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 x14ac:dyDescent="0.2">
      <c r="A5009" s="83">
        <v>44182</v>
      </c>
      <c r="B5009" s="84">
        <v>44182</v>
      </c>
      <c r="C5009" s="84" t="s">
        <v>793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 x14ac:dyDescent="0.2">
      <c r="A5010" s="83">
        <v>44182</v>
      </c>
      <c r="B5010" s="84">
        <v>44182</v>
      </c>
      <c r="C5010" s="84" t="s">
        <v>776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 x14ac:dyDescent="0.2">
      <c r="A5011" s="83">
        <v>44182</v>
      </c>
      <c r="B5011" s="84">
        <v>44182</v>
      </c>
      <c r="C5011" s="84" t="s">
        <v>775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 x14ac:dyDescent="0.2">
      <c r="A5012" s="83">
        <v>44182</v>
      </c>
      <c r="B5012" s="84">
        <v>44182</v>
      </c>
      <c r="C5012" s="84" t="s">
        <v>799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 x14ac:dyDescent="0.2">
      <c r="A5013" s="83">
        <v>44182</v>
      </c>
      <c r="B5013" s="84">
        <v>44182</v>
      </c>
      <c r="C5013" s="84" t="s">
        <v>786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 x14ac:dyDescent="0.2">
      <c r="A5014" s="83">
        <v>44182</v>
      </c>
      <c r="B5014" s="84">
        <v>44182</v>
      </c>
      <c r="C5014" s="84" t="s">
        <v>800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 x14ac:dyDescent="0.2">
      <c r="A5015" s="83">
        <v>44182</v>
      </c>
      <c r="B5015" s="84">
        <v>44182</v>
      </c>
      <c r="C5015" s="84" t="s">
        <v>975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 x14ac:dyDescent="0.2">
      <c r="A5016" s="83">
        <v>44182</v>
      </c>
      <c r="B5016" s="84">
        <v>44182</v>
      </c>
      <c r="C5016" s="84" t="s">
        <v>752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 x14ac:dyDescent="0.2">
      <c r="A5017" s="83">
        <v>44182</v>
      </c>
      <c r="B5017" s="84">
        <v>44182</v>
      </c>
      <c r="C5017" s="84" t="s">
        <v>784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 x14ac:dyDescent="0.2">
      <c r="A5018" s="83">
        <v>44182</v>
      </c>
      <c r="B5018" s="84">
        <v>44182</v>
      </c>
      <c r="C5018" s="84" t="s">
        <v>759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 x14ac:dyDescent="0.2">
      <c r="A5019" s="83">
        <v>44182</v>
      </c>
      <c r="B5019" s="84">
        <v>44182</v>
      </c>
      <c r="C5019" s="84" t="s">
        <v>792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 x14ac:dyDescent="0.2">
      <c r="A5020" s="83">
        <v>44182</v>
      </c>
      <c r="B5020" s="84">
        <v>44182</v>
      </c>
      <c r="C5020" s="84" t="s">
        <v>774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 x14ac:dyDescent="0.2">
      <c r="A5021" s="83">
        <v>44182</v>
      </c>
      <c r="B5021" s="84">
        <v>44182</v>
      </c>
      <c r="C5021" s="84" t="s">
        <v>938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 x14ac:dyDescent="0.2">
      <c r="A5022" s="83">
        <v>44182</v>
      </c>
      <c r="B5022" s="84">
        <v>44182</v>
      </c>
      <c r="C5022" s="84" t="s">
        <v>973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 x14ac:dyDescent="0.2">
      <c r="A5023" s="83">
        <v>44182</v>
      </c>
      <c r="B5023" s="84">
        <v>44182</v>
      </c>
      <c r="C5023" s="84" t="s">
        <v>827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 x14ac:dyDescent="0.2">
      <c r="A5024" s="83">
        <v>44182</v>
      </c>
      <c r="B5024" s="84">
        <v>44182</v>
      </c>
      <c r="C5024" s="84" t="s">
        <v>976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 x14ac:dyDescent="0.2">
      <c r="A5025" s="83">
        <v>44182</v>
      </c>
      <c r="B5025" s="84">
        <v>44182</v>
      </c>
      <c r="C5025" s="84" t="s">
        <v>791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 x14ac:dyDescent="0.2">
      <c r="A5026" s="83">
        <v>44182</v>
      </c>
      <c r="B5026" s="84">
        <v>44182</v>
      </c>
      <c r="C5026" s="84" t="s">
        <v>878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 x14ac:dyDescent="0.2">
      <c r="A5027" s="83">
        <v>44182</v>
      </c>
      <c r="B5027" s="84">
        <v>44182</v>
      </c>
      <c r="C5027" s="84" t="s">
        <v>813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 x14ac:dyDescent="0.2">
      <c r="A5028" s="83">
        <v>44182</v>
      </c>
      <c r="B5028" s="84">
        <v>44182</v>
      </c>
      <c r="C5028" s="84" t="s">
        <v>977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 x14ac:dyDescent="0.2">
      <c r="A5029" s="83">
        <v>44182</v>
      </c>
      <c r="B5029" s="84">
        <v>44182</v>
      </c>
      <c r="C5029" s="84" t="s">
        <v>899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 x14ac:dyDescent="0.2">
      <c r="A5030" s="83">
        <v>44182</v>
      </c>
      <c r="B5030" s="84">
        <v>44182</v>
      </c>
      <c r="C5030" s="84" t="s">
        <v>862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 x14ac:dyDescent="0.2">
      <c r="A5031" s="83">
        <v>44182</v>
      </c>
      <c r="B5031" s="84">
        <v>44182</v>
      </c>
      <c r="C5031" s="84" t="s">
        <v>780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 x14ac:dyDescent="0.2">
      <c r="A5032" s="83">
        <v>44182</v>
      </c>
      <c r="B5032" s="84">
        <v>44182</v>
      </c>
      <c r="C5032" s="84" t="s">
        <v>978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 x14ac:dyDescent="0.2">
      <c r="A5033" s="83">
        <v>44182</v>
      </c>
      <c r="B5033" s="84">
        <v>44182</v>
      </c>
      <c r="C5033" s="84" t="s">
        <v>979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 x14ac:dyDescent="0.2">
      <c r="A5034" s="83">
        <v>44182</v>
      </c>
      <c r="B5034" s="84">
        <v>44182</v>
      </c>
      <c r="C5034" s="84" t="s">
        <v>805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 x14ac:dyDescent="0.2">
      <c r="A5035" s="83">
        <v>44182</v>
      </c>
      <c r="B5035" s="84">
        <v>44182</v>
      </c>
      <c r="C5035" s="84" t="s">
        <v>967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 x14ac:dyDescent="0.2">
      <c r="A5036" s="83">
        <v>44182</v>
      </c>
      <c r="B5036" s="84">
        <v>44182</v>
      </c>
      <c r="C5036" s="84" t="s">
        <v>980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 x14ac:dyDescent="0.2">
      <c r="A5037" s="83">
        <v>44182</v>
      </c>
      <c r="B5037" s="84">
        <v>44182</v>
      </c>
      <c r="C5037" s="84" t="s">
        <v>965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 x14ac:dyDescent="0.2">
      <c r="A5038" s="83">
        <v>44182</v>
      </c>
      <c r="B5038" s="84">
        <v>44182</v>
      </c>
      <c r="C5038" s="84" t="s">
        <v>819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 x14ac:dyDescent="0.2">
      <c r="A5039" s="83">
        <v>44182</v>
      </c>
      <c r="B5039" s="84">
        <v>44182</v>
      </c>
      <c r="C5039" s="84" t="s">
        <v>840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 x14ac:dyDescent="0.2">
      <c r="A5040" s="83">
        <v>44182</v>
      </c>
      <c r="B5040" s="84">
        <v>44182</v>
      </c>
      <c r="C5040" s="84" t="s">
        <v>760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 x14ac:dyDescent="0.2">
      <c r="A5041" s="59">
        <v>44183</v>
      </c>
      <c r="B5041" s="60">
        <v>44183</v>
      </c>
      <c r="C5041" s="60" t="s">
        <v>778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 x14ac:dyDescent="0.2">
      <c r="A5042" s="59">
        <v>44183</v>
      </c>
      <c r="B5042" s="60">
        <v>44183</v>
      </c>
      <c r="C5042" s="60" t="s">
        <v>750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 x14ac:dyDescent="0.2">
      <c r="A5043" s="59">
        <v>44183</v>
      </c>
      <c r="B5043" s="60">
        <v>44183</v>
      </c>
      <c r="C5043" s="60" t="s">
        <v>737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 x14ac:dyDescent="0.2">
      <c r="A5044" s="59">
        <v>44183</v>
      </c>
      <c r="B5044" s="60">
        <v>44183</v>
      </c>
      <c r="C5044" s="60" t="s">
        <v>753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 x14ac:dyDescent="0.2">
      <c r="A5045" s="59">
        <v>44183</v>
      </c>
      <c r="B5045" s="60">
        <v>44183</v>
      </c>
      <c r="C5045" s="60" t="s">
        <v>739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 x14ac:dyDescent="0.2">
      <c r="A5046" s="59">
        <v>44183</v>
      </c>
      <c r="B5046" s="60">
        <v>44183</v>
      </c>
      <c r="C5046" s="60" t="s">
        <v>742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 x14ac:dyDescent="0.2">
      <c r="A5047" s="59">
        <v>44183</v>
      </c>
      <c r="B5047" s="60">
        <v>44183</v>
      </c>
      <c r="C5047" s="60" t="s">
        <v>773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 x14ac:dyDescent="0.2">
      <c r="A5048" s="59">
        <v>44183</v>
      </c>
      <c r="B5048" s="60">
        <v>44183</v>
      </c>
      <c r="C5048" s="60" t="s">
        <v>747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 x14ac:dyDescent="0.2">
      <c r="A5049" s="59">
        <v>44183</v>
      </c>
      <c r="B5049" s="60">
        <v>44183</v>
      </c>
      <c r="C5049" s="60" t="s">
        <v>745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 x14ac:dyDescent="0.2">
      <c r="A5050" s="59">
        <v>44183</v>
      </c>
      <c r="B5050" s="60">
        <v>44183</v>
      </c>
      <c r="C5050" s="60" t="s">
        <v>746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 x14ac:dyDescent="0.2">
      <c r="A5051" s="59">
        <v>44183</v>
      </c>
      <c r="B5051" s="60">
        <v>44183</v>
      </c>
      <c r="C5051" s="60" t="s">
        <v>758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 x14ac:dyDescent="0.2">
      <c r="A5052" s="59">
        <v>44183</v>
      </c>
      <c r="B5052" s="60">
        <v>44183</v>
      </c>
      <c r="C5052" s="60" t="s">
        <v>743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 x14ac:dyDescent="0.2">
      <c r="A5053" s="59">
        <v>44183</v>
      </c>
      <c r="B5053" s="60">
        <v>44183</v>
      </c>
      <c r="C5053" s="60" t="s">
        <v>741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 x14ac:dyDescent="0.2">
      <c r="A5054" s="59">
        <v>44183</v>
      </c>
      <c r="B5054" s="60">
        <v>44183</v>
      </c>
      <c r="C5054" s="60" t="s">
        <v>738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 x14ac:dyDescent="0.2">
      <c r="A5055" s="59">
        <v>44183</v>
      </c>
      <c r="B5055" s="60">
        <v>44183</v>
      </c>
      <c r="C5055" s="60" t="s">
        <v>768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 x14ac:dyDescent="0.2">
      <c r="A5056" s="59">
        <v>44183</v>
      </c>
      <c r="B5056" s="60">
        <v>44183</v>
      </c>
      <c r="C5056" s="60" t="s">
        <v>748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 x14ac:dyDescent="0.2">
      <c r="A5057" s="59">
        <v>44183</v>
      </c>
      <c r="B5057" s="60">
        <v>44183</v>
      </c>
      <c r="C5057" s="60" t="s">
        <v>770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 x14ac:dyDescent="0.2">
      <c r="A5058" s="59">
        <v>44183</v>
      </c>
      <c r="B5058" s="60">
        <v>44183</v>
      </c>
      <c r="C5058" s="60" t="s">
        <v>756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 x14ac:dyDescent="0.2">
      <c r="A5059" s="59">
        <v>44183</v>
      </c>
      <c r="B5059" s="60">
        <v>44183</v>
      </c>
      <c r="C5059" s="60" t="s">
        <v>782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 x14ac:dyDescent="0.2">
      <c r="A5060" s="59">
        <v>44183</v>
      </c>
      <c r="B5060" s="60">
        <v>44183</v>
      </c>
      <c r="C5060" s="60" t="s">
        <v>763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 x14ac:dyDescent="0.2">
      <c r="A5061" s="59">
        <v>44183</v>
      </c>
      <c r="B5061" s="60">
        <v>44183</v>
      </c>
      <c r="C5061" s="60" t="s">
        <v>788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 x14ac:dyDescent="0.2">
      <c r="A5062" s="59">
        <v>44183</v>
      </c>
      <c r="B5062" s="60">
        <v>44183</v>
      </c>
      <c r="C5062" s="60" t="s">
        <v>783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 x14ac:dyDescent="0.2">
      <c r="A5063" s="59">
        <v>44183</v>
      </c>
      <c r="B5063" s="60">
        <v>44183</v>
      </c>
      <c r="C5063" s="60" t="s">
        <v>749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 x14ac:dyDescent="0.2">
      <c r="A5064" s="59">
        <v>44183</v>
      </c>
      <c r="B5064" s="60">
        <v>44183</v>
      </c>
      <c r="C5064" s="60" t="s">
        <v>981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 x14ac:dyDescent="0.2">
      <c r="A5065" s="59">
        <v>44183</v>
      </c>
      <c r="B5065" s="60">
        <v>44183</v>
      </c>
      <c r="C5065" s="60" t="s">
        <v>781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 x14ac:dyDescent="0.2">
      <c r="A5066" s="59">
        <v>44183</v>
      </c>
      <c r="B5066" s="60">
        <v>44183</v>
      </c>
      <c r="C5066" s="60" t="s">
        <v>754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 x14ac:dyDescent="0.2">
      <c r="A5067" s="59">
        <v>44183</v>
      </c>
      <c r="B5067" s="60">
        <v>44183</v>
      </c>
      <c r="C5067" s="60" t="s">
        <v>793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 x14ac:dyDescent="0.2">
      <c r="A5068" s="59">
        <v>44183</v>
      </c>
      <c r="B5068" s="60">
        <v>44183</v>
      </c>
      <c r="C5068" s="60" t="s">
        <v>751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 x14ac:dyDescent="0.2">
      <c r="A5069" s="59">
        <v>44183</v>
      </c>
      <c r="B5069" s="60">
        <v>44183</v>
      </c>
      <c r="C5069" s="60" t="s">
        <v>757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 x14ac:dyDescent="0.2">
      <c r="A5070" s="59">
        <v>44183</v>
      </c>
      <c r="B5070" s="60">
        <v>44183</v>
      </c>
      <c r="C5070" s="60" t="s">
        <v>772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 x14ac:dyDescent="0.2">
      <c r="A5071" s="59">
        <v>44183</v>
      </c>
      <c r="B5071" s="60">
        <v>44183</v>
      </c>
      <c r="C5071" s="60" t="s">
        <v>744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 x14ac:dyDescent="0.2">
      <c r="A5072" s="59">
        <v>44183</v>
      </c>
      <c r="B5072" s="60">
        <v>44183</v>
      </c>
      <c r="C5072" s="60" t="s">
        <v>776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 x14ac:dyDescent="0.2">
      <c r="A5073" s="59">
        <v>44183</v>
      </c>
      <c r="B5073" s="60">
        <v>44183</v>
      </c>
      <c r="C5073" s="60" t="s">
        <v>755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 x14ac:dyDescent="0.2">
      <c r="A5074" s="59">
        <v>44183</v>
      </c>
      <c r="B5074" s="60">
        <v>44183</v>
      </c>
      <c r="C5074" s="60" t="s">
        <v>767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 x14ac:dyDescent="0.2">
      <c r="A5075" s="59">
        <v>44183</v>
      </c>
      <c r="B5075" s="60">
        <v>44183</v>
      </c>
      <c r="C5075" s="60" t="s">
        <v>789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 x14ac:dyDescent="0.2">
      <c r="A5076" s="59">
        <v>44183</v>
      </c>
      <c r="B5076" s="60">
        <v>44183</v>
      </c>
      <c r="C5076" s="60" t="s">
        <v>907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 x14ac:dyDescent="0.2">
      <c r="A5077" s="59">
        <v>44183</v>
      </c>
      <c r="B5077" s="60">
        <v>44183</v>
      </c>
      <c r="C5077" s="60" t="s">
        <v>800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 x14ac:dyDescent="0.2">
      <c r="A5078" s="59">
        <v>44183</v>
      </c>
      <c r="B5078" s="60">
        <v>44183</v>
      </c>
      <c r="C5078" s="60" t="s">
        <v>775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 x14ac:dyDescent="0.2">
      <c r="A5079" s="59">
        <v>44183</v>
      </c>
      <c r="B5079" s="60">
        <v>44183</v>
      </c>
      <c r="C5079" s="60" t="s">
        <v>945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 x14ac:dyDescent="0.2">
      <c r="A5080" s="59">
        <v>44183</v>
      </c>
      <c r="B5080" s="60">
        <v>44183</v>
      </c>
      <c r="C5080" s="60" t="s">
        <v>785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 x14ac:dyDescent="0.2">
      <c r="A5081" s="59">
        <v>44183</v>
      </c>
      <c r="B5081" s="60">
        <v>44183</v>
      </c>
      <c r="C5081" s="60" t="s">
        <v>784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 x14ac:dyDescent="0.2">
      <c r="A5082" s="59">
        <v>44183</v>
      </c>
      <c r="B5082" s="60">
        <v>44183</v>
      </c>
      <c r="C5082" s="60" t="s">
        <v>774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 x14ac:dyDescent="0.2">
      <c r="A5083" s="59">
        <v>44183</v>
      </c>
      <c r="B5083" s="60">
        <v>44183</v>
      </c>
      <c r="C5083" s="60" t="s">
        <v>766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 x14ac:dyDescent="0.2">
      <c r="A5084" s="59">
        <v>44183</v>
      </c>
      <c r="B5084" s="60">
        <v>44183</v>
      </c>
      <c r="C5084" s="60" t="s">
        <v>760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 x14ac:dyDescent="0.2">
      <c r="A5085" s="59">
        <v>44183</v>
      </c>
      <c r="B5085" s="60">
        <v>44183</v>
      </c>
      <c r="C5085" s="60" t="s">
        <v>870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 x14ac:dyDescent="0.2">
      <c r="A5086" s="59">
        <v>44183</v>
      </c>
      <c r="B5086" s="60">
        <v>44183</v>
      </c>
      <c r="C5086" s="60" t="s">
        <v>840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 x14ac:dyDescent="0.2">
      <c r="A5087" s="59">
        <v>44183</v>
      </c>
      <c r="B5087" s="60">
        <v>44183</v>
      </c>
      <c r="C5087" s="60" t="s">
        <v>982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 x14ac:dyDescent="0.2">
      <c r="A5088" s="59">
        <v>44183</v>
      </c>
      <c r="B5088" s="60">
        <v>44183</v>
      </c>
      <c r="C5088" s="60" t="s">
        <v>729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 x14ac:dyDescent="0.2">
      <c r="A5089" s="59">
        <v>44183</v>
      </c>
      <c r="B5089" s="60">
        <v>44183</v>
      </c>
      <c r="C5089" s="60" t="s">
        <v>752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 x14ac:dyDescent="0.2">
      <c r="A5090" s="59">
        <v>44183</v>
      </c>
      <c r="B5090" s="60">
        <v>44183</v>
      </c>
      <c r="C5090" s="60" t="s">
        <v>983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 x14ac:dyDescent="0.2">
      <c r="A5091" s="59">
        <v>44183</v>
      </c>
      <c r="B5091" s="60">
        <v>44183</v>
      </c>
      <c r="C5091" s="60" t="s">
        <v>740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 x14ac:dyDescent="0.2">
      <c r="A5092" s="59">
        <v>44183</v>
      </c>
      <c r="B5092" s="60">
        <v>44183</v>
      </c>
      <c r="C5092" s="60" t="s">
        <v>763</v>
      </c>
      <c r="D5092" s="60">
        <v>40607</v>
      </c>
      <c r="E5092" s="60">
        <v>19</v>
      </c>
      <c r="F5092">
        <v>1</v>
      </c>
    </row>
    <row r="5093" spans="1:6" x14ac:dyDescent="0.2">
      <c r="A5093" s="59">
        <v>44183</v>
      </c>
      <c r="B5093" s="60">
        <v>44183</v>
      </c>
      <c r="C5093" s="60" t="s">
        <v>759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 x14ac:dyDescent="0.2">
      <c r="A5094" s="59">
        <v>44183</v>
      </c>
      <c r="B5094" s="60">
        <v>44183</v>
      </c>
      <c r="C5094" s="60" t="s">
        <v>816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 x14ac:dyDescent="0.2">
      <c r="A5095" s="59">
        <v>44183</v>
      </c>
      <c r="B5095" s="60">
        <v>44183</v>
      </c>
      <c r="C5095" s="60" t="s">
        <v>799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 x14ac:dyDescent="0.2">
      <c r="A5096" s="59">
        <v>44183</v>
      </c>
      <c r="B5096" s="60">
        <v>44183</v>
      </c>
      <c r="C5096" s="60" t="s">
        <v>786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 x14ac:dyDescent="0.2">
      <c r="A5097" s="59">
        <v>44183</v>
      </c>
      <c r="B5097" s="60">
        <v>44183</v>
      </c>
      <c r="C5097" s="60" t="s">
        <v>780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 x14ac:dyDescent="0.2">
      <c r="A5098" s="59">
        <v>44183</v>
      </c>
      <c r="B5098" s="60">
        <v>44183</v>
      </c>
      <c r="C5098" s="60" t="s">
        <v>812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 x14ac:dyDescent="0.2">
      <c r="A5099" s="59">
        <v>44183</v>
      </c>
      <c r="B5099" s="60">
        <v>44183</v>
      </c>
      <c r="C5099" s="60" t="s">
        <v>792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 x14ac:dyDescent="0.2">
      <c r="A5100" s="59">
        <v>44183</v>
      </c>
      <c r="B5100" s="60">
        <v>44183</v>
      </c>
      <c r="C5100" s="60" t="s">
        <v>899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 x14ac:dyDescent="0.2">
      <c r="A5101" s="59">
        <v>44183</v>
      </c>
      <c r="B5101" s="60">
        <v>44183</v>
      </c>
      <c r="C5101" s="60" t="s">
        <v>984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 x14ac:dyDescent="0.2">
      <c r="A5102" s="59">
        <v>44183</v>
      </c>
      <c r="B5102" s="60">
        <v>44183</v>
      </c>
      <c r="C5102" s="60" t="s">
        <v>762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 x14ac:dyDescent="0.2">
      <c r="A5103" s="22">
        <v>44184</v>
      </c>
      <c r="B5103">
        <v>44184</v>
      </c>
      <c r="C5103" t="s">
        <v>778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6">
        <v>44184</v>
      </c>
      <c r="B5104" s="87">
        <v>44184</v>
      </c>
      <c r="C5104" s="87" t="s">
        <v>985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 x14ac:dyDescent="0.2">
      <c r="A5105" s="86">
        <v>44184</v>
      </c>
      <c r="B5105" s="87">
        <v>44184</v>
      </c>
      <c r="C5105" s="87" t="s">
        <v>750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 x14ac:dyDescent="0.2">
      <c r="A5106" s="86">
        <v>44184</v>
      </c>
      <c r="B5106" s="87">
        <v>44184</v>
      </c>
      <c r="C5106" s="87" t="s">
        <v>742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 x14ac:dyDescent="0.2">
      <c r="A5107" s="86">
        <v>44184</v>
      </c>
      <c r="B5107" s="87">
        <v>44184</v>
      </c>
      <c r="C5107" s="87" t="s">
        <v>739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 x14ac:dyDescent="0.2">
      <c r="A5108" s="86">
        <v>44184</v>
      </c>
      <c r="B5108" s="87">
        <v>44184</v>
      </c>
      <c r="C5108" s="87" t="s">
        <v>737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 x14ac:dyDescent="0.2">
      <c r="A5109" s="86">
        <v>44184</v>
      </c>
      <c r="B5109" s="87">
        <v>44184</v>
      </c>
      <c r="C5109" s="87" t="s">
        <v>746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 x14ac:dyDescent="0.2">
      <c r="A5110" s="86">
        <v>44184</v>
      </c>
      <c r="B5110" s="87">
        <v>44184</v>
      </c>
      <c r="C5110" s="87" t="s">
        <v>747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 x14ac:dyDescent="0.2">
      <c r="A5111" s="86">
        <v>44184</v>
      </c>
      <c r="B5111" s="87">
        <v>44184</v>
      </c>
      <c r="C5111" s="87" t="s">
        <v>986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 x14ac:dyDescent="0.2">
      <c r="A5112" s="86">
        <v>44184</v>
      </c>
      <c r="B5112" s="87">
        <v>44184</v>
      </c>
      <c r="C5112" s="87" t="s">
        <v>987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 x14ac:dyDescent="0.2">
      <c r="A5113" s="86">
        <v>44184</v>
      </c>
      <c r="B5113" s="87">
        <v>44184</v>
      </c>
      <c r="C5113" s="87" t="s">
        <v>758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 x14ac:dyDescent="0.2">
      <c r="A5114" s="86">
        <v>44184</v>
      </c>
      <c r="B5114" s="87">
        <v>44184</v>
      </c>
      <c r="C5114" s="87" t="s">
        <v>773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 x14ac:dyDescent="0.2">
      <c r="A5115" s="86">
        <v>44184</v>
      </c>
      <c r="B5115" s="87">
        <v>44184</v>
      </c>
      <c r="C5115" s="87" t="s">
        <v>781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 x14ac:dyDescent="0.2">
      <c r="A5116" s="86">
        <v>44184</v>
      </c>
      <c r="B5116" s="87">
        <v>44184</v>
      </c>
      <c r="C5116" s="87" t="s">
        <v>756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 x14ac:dyDescent="0.2">
      <c r="A5117" s="86">
        <v>44184</v>
      </c>
      <c r="B5117" s="87">
        <v>44184</v>
      </c>
      <c r="C5117" s="87" t="s">
        <v>768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 x14ac:dyDescent="0.2">
      <c r="A5118" s="86">
        <v>44184</v>
      </c>
      <c r="B5118" s="87">
        <v>44184</v>
      </c>
      <c r="C5118" s="87" t="s">
        <v>793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 x14ac:dyDescent="0.2">
      <c r="A5119" s="86">
        <v>44184</v>
      </c>
      <c r="B5119" s="87">
        <v>44184</v>
      </c>
      <c r="C5119" s="87" t="s">
        <v>783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 x14ac:dyDescent="0.2">
      <c r="A5120" s="86">
        <v>44184</v>
      </c>
      <c r="B5120" s="87">
        <v>44184</v>
      </c>
      <c r="C5120" s="87" t="s">
        <v>741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 x14ac:dyDescent="0.2">
      <c r="A5121" s="86">
        <v>44184</v>
      </c>
      <c r="B5121" s="87">
        <v>44184</v>
      </c>
      <c r="C5121" s="87" t="s">
        <v>788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 x14ac:dyDescent="0.2">
      <c r="A5122" s="86">
        <v>44184</v>
      </c>
      <c r="B5122" s="87">
        <v>44184</v>
      </c>
      <c r="C5122" s="87" t="s">
        <v>767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 x14ac:dyDescent="0.2">
      <c r="A5123" s="86">
        <v>44184</v>
      </c>
      <c r="B5123" s="87">
        <v>44184</v>
      </c>
      <c r="C5123" s="87" t="s">
        <v>988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 x14ac:dyDescent="0.2">
      <c r="A5124" s="86">
        <v>44184</v>
      </c>
      <c r="B5124" s="87">
        <v>44184</v>
      </c>
      <c r="C5124" s="87" t="s">
        <v>749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 x14ac:dyDescent="0.2">
      <c r="A5125" s="86">
        <v>44184</v>
      </c>
      <c r="B5125" s="87">
        <v>44184</v>
      </c>
      <c r="C5125" s="87" t="s">
        <v>751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 x14ac:dyDescent="0.2">
      <c r="A5126" s="86">
        <v>44184</v>
      </c>
      <c r="B5126" s="87">
        <v>44184</v>
      </c>
      <c r="C5126" s="87" t="s">
        <v>738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 x14ac:dyDescent="0.2">
      <c r="A5127" s="86">
        <v>44184</v>
      </c>
      <c r="B5127" s="87">
        <v>44184</v>
      </c>
      <c r="C5127" s="87" t="s">
        <v>989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 x14ac:dyDescent="0.2">
      <c r="A5128" s="86">
        <v>44184</v>
      </c>
      <c r="B5128" s="87">
        <v>44184</v>
      </c>
      <c r="C5128" s="87" t="s">
        <v>800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 x14ac:dyDescent="0.2">
      <c r="A5129" s="86">
        <v>44184</v>
      </c>
      <c r="B5129" s="87">
        <v>44184</v>
      </c>
      <c r="C5129" s="87" t="s">
        <v>766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 x14ac:dyDescent="0.2">
      <c r="A5130" s="86">
        <v>44184</v>
      </c>
      <c r="B5130" s="87">
        <v>44184</v>
      </c>
      <c r="C5130" s="87" t="s">
        <v>782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 x14ac:dyDescent="0.2">
      <c r="A5131" s="86">
        <v>44184</v>
      </c>
      <c r="B5131" s="87">
        <v>44184</v>
      </c>
      <c r="C5131" s="87" t="s">
        <v>789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 x14ac:dyDescent="0.2">
      <c r="A5132" s="86">
        <v>44184</v>
      </c>
      <c r="B5132" s="87">
        <v>44184</v>
      </c>
      <c r="C5132" s="87" t="s">
        <v>763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 x14ac:dyDescent="0.2">
      <c r="A5133" s="86">
        <v>44184</v>
      </c>
      <c r="B5133" s="87">
        <v>44184</v>
      </c>
      <c r="C5133" s="87" t="s">
        <v>772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 x14ac:dyDescent="0.2">
      <c r="A5134" s="86">
        <v>44184</v>
      </c>
      <c r="B5134" s="87">
        <v>44184</v>
      </c>
      <c r="C5134" s="87" t="s">
        <v>770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 x14ac:dyDescent="0.2">
      <c r="A5135" s="86">
        <v>44184</v>
      </c>
      <c r="B5135" s="87">
        <v>44184</v>
      </c>
      <c r="C5135" s="87" t="s">
        <v>740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 x14ac:dyDescent="0.2">
      <c r="A5136" s="86">
        <v>44184</v>
      </c>
      <c r="B5136" s="87">
        <v>44184</v>
      </c>
      <c r="C5136" s="87" t="s">
        <v>785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 x14ac:dyDescent="0.2">
      <c r="A5137" s="86">
        <v>44184</v>
      </c>
      <c r="B5137" s="87">
        <v>44184</v>
      </c>
      <c r="C5137" s="87" t="s">
        <v>744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 x14ac:dyDescent="0.2">
      <c r="A5138" s="86">
        <v>44184</v>
      </c>
      <c r="B5138" s="87">
        <v>44184</v>
      </c>
      <c r="C5138" s="87" t="s">
        <v>932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 x14ac:dyDescent="0.2">
      <c r="A5139" s="86">
        <v>44184</v>
      </c>
      <c r="B5139" s="87">
        <v>44184</v>
      </c>
      <c r="C5139" s="87" t="s">
        <v>808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 x14ac:dyDescent="0.2">
      <c r="A5140" s="86">
        <v>44184</v>
      </c>
      <c r="B5140" s="87">
        <v>44184</v>
      </c>
      <c r="C5140" s="87" t="s">
        <v>775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 x14ac:dyDescent="0.2">
      <c r="A5141" s="86">
        <v>44184</v>
      </c>
      <c r="B5141" s="87">
        <v>44184</v>
      </c>
      <c r="C5141" s="87" t="s">
        <v>776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 x14ac:dyDescent="0.2">
      <c r="A5142" s="86">
        <v>44184</v>
      </c>
      <c r="B5142" s="87">
        <v>44184</v>
      </c>
      <c r="C5142" s="87" t="s">
        <v>755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 x14ac:dyDescent="0.2">
      <c r="A5143" s="86">
        <v>44184</v>
      </c>
      <c r="B5143" s="87">
        <v>44184</v>
      </c>
      <c r="C5143" s="87" t="s">
        <v>752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 x14ac:dyDescent="0.2">
      <c r="A5144" s="86">
        <v>44184</v>
      </c>
      <c r="B5144" s="87">
        <v>44184</v>
      </c>
      <c r="C5144" s="87" t="s">
        <v>774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 x14ac:dyDescent="0.2">
      <c r="A5145" s="86">
        <v>44184</v>
      </c>
      <c r="B5145" s="87">
        <v>44184</v>
      </c>
      <c r="C5145" s="87" t="s">
        <v>812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 x14ac:dyDescent="0.2">
      <c r="A5146" s="86">
        <v>44184</v>
      </c>
      <c r="B5146" s="87">
        <v>44184</v>
      </c>
      <c r="C5146" s="87" t="s">
        <v>759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 x14ac:dyDescent="0.2">
      <c r="A5147" s="86">
        <v>44184</v>
      </c>
      <c r="B5147" s="87">
        <v>44184</v>
      </c>
      <c r="C5147" s="87" t="s">
        <v>938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 x14ac:dyDescent="0.2">
      <c r="A5148" s="86">
        <v>44184</v>
      </c>
      <c r="B5148" s="87">
        <v>44184</v>
      </c>
      <c r="C5148" s="87" t="s">
        <v>990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 x14ac:dyDescent="0.2">
      <c r="A5149" s="86">
        <v>44184</v>
      </c>
      <c r="B5149" s="87">
        <v>44184</v>
      </c>
      <c r="C5149" s="87" t="s">
        <v>991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 x14ac:dyDescent="0.2">
      <c r="A5150" s="86">
        <v>44184</v>
      </c>
      <c r="B5150" s="87">
        <v>44184</v>
      </c>
      <c r="C5150" s="87" t="s">
        <v>992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 x14ac:dyDescent="0.2">
      <c r="A5151" s="86">
        <v>44184</v>
      </c>
      <c r="B5151" s="87">
        <v>44184</v>
      </c>
      <c r="C5151" s="87" t="s">
        <v>976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 x14ac:dyDescent="0.2">
      <c r="A5152" s="86">
        <v>44184</v>
      </c>
      <c r="B5152" s="87">
        <v>44184</v>
      </c>
      <c r="C5152" s="87" t="s">
        <v>816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 x14ac:dyDescent="0.2">
      <c r="A5153" s="86">
        <v>44184</v>
      </c>
      <c r="B5153" s="87">
        <v>44184</v>
      </c>
      <c r="C5153" s="87" t="s">
        <v>904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 x14ac:dyDescent="0.2">
      <c r="A5154" s="86">
        <v>44184</v>
      </c>
      <c r="B5154" s="87">
        <v>44184</v>
      </c>
      <c r="C5154" s="87" t="s">
        <v>993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 x14ac:dyDescent="0.2">
      <c r="A5155" s="86">
        <v>44184</v>
      </c>
      <c r="B5155" s="87">
        <v>44184</v>
      </c>
      <c r="C5155" s="87" t="s">
        <v>792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 x14ac:dyDescent="0.2">
      <c r="A5156" s="86">
        <v>44184</v>
      </c>
      <c r="B5156" s="87">
        <v>44184</v>
      </c>
      <c r="C5156" s="87" t="s">
        <v>957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 x14ac:dyDescent="0.2">
      <c r="A5157" s="86">
        <v>44184</v>
      </c>
      <c r="B5157" s="87">
        <v>44184</v>
      </c>
      <c r="C5157" s="87" t="s">
        <v>799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 x14ac:dyDescent="0.2">
      <c r="A5158" s="86">
        <v>44184</v>
      </c>
      <c r="B5158" s="87">
        <v>44184</v>
      </c>
      <c r="C5158" s="87" t="s">
        <v>797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 x14ac:dyDescent="0.2">
      <c r="A5159" s="86">
        <v>44184</v>
      </c>
      <c r="B5159" s="87">
        <v>44184</v>
      </c>
      <c r="C5159" s="87" t="s">
        <v>771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 x14ac:dyDescent="0.2">
      <c r="A5160" s="86">
        <v>44184</v>
      </c>
      <c r="B5160" s="87">
        <v>44184</v>
      </c>
      <c r="C5160" s="87" t="s">
        <v>784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 x14ac:dyDescent="0.2">
      <c r="A5161" s="86">
        <v>44184</v>
      </c>
      <c r="B5161" s="87">
        <v>44184</v>
      </c>
      <c r="C5161" s="87" t="s">
        <v>805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 x14ac:dyDescent="0.2">
      <c r="A5162" s="86">
        <v>44184</v>
      </c>
      <c r="B5162" s="87">
        <v>44184</v>
      </c>
      <c r="C5162" s="87" t="s">
        <v>994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 x14ac:dyDescent="0.2">
      <c r="A5163" s="86">
        <v>44184</v>
      </c>
      <c r="B5163" s="87">
        <v>44184</v>
      </c>
      <c r="C5163" s="87" t="s">
        <v>760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 x14ac:dyDescent="0.2">
      <c r="A5164" s="86">
        <v>44184</v>
      </c>
      <c r="B5164" s="87">
        <v>44184</v>
      </c>
      <c r="C5164" s="87" t="s">
        <v>945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 x14ac:dyDescent="0.2">
      <c r="A5165" s="50">
        <v>44185</v>
      </c>
      <c r="B5165" s="51">
        <v>44185</v>
      </c>
      <c r="C5165" s="51" t="s">
        <v>739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 x14ac:dyDescent="0.2">
      <c r="A5166" s="50">
        <v>44185</v>
      </c>
      <c r="B5166" s="51">
        <v>44185</v>
      </c>
      <c r="C5166" s="51" t="s">
        <v>750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 x14ac:dyDescent="0.2">
      <c r="A5167" s="50">
        <v>44185</v>
      </c>
      <c r="B5167" s="51">
        <v>44185</v>
      </c>
      <c r="C5167" s="51" t="s">
        <v>753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 x14ac:dyDescent="0.2">
      <c r="A5168" s="50">
        <v>44185</v>
      </c>
      <c r="B5168" s="51">
        <v>44185</v>
      </c>
      <c r="C5168" s="51" t="s">
        <v>778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 x14ac:dyDescent="0.2">
      <c r="A5169" s="50">
        <v>44185</v>
      </c>
      <c r="B5169" s="51">
        <v>44185</v>
      </c>
      <c r="C5169" s="51" t="s">
        <v>737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 x14ac:dyDescent="0.2">
      <c r="A5170" s="50">
        <v>44185</v>
      </c>
      <c r="B5170" s="51">
        <v>44185</v>
      </c>
      <c r="C5170" s="51" t="s">
        <v>989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 x14ac:dyDescent="0.2">
      <c r="A5171" s="50">
        <v>44185</v>
      </c>
      <c r="B5171" s="51">
        <v>44185</v>
      </c>
      <c r="C5171" s="51" t="s">
        <v>741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 x14ac:dyDescent="0.2">
      <c r="A5172" s="50">
        <v>44185</v>
      </c>
      <c r="B5172" s="51">
        <v>44185</v>
      </c>
      <c r="C5172" s="51" t="s">
        <v>995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 x14ac:dyDescent="0.2">
      <c r="A5173" s="50">
        <v>44185</v>
      </c>
      <c r="B5173" s="51">
        <v>44185</v>
      </c>
      <c r="C5173" s="51" t="s">
        <v>996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 x14ac:dyDescent="0.2">
      <c r="A5174" s="50">
        <v>44185</v>
      </c>
      <c r="B5174" s="51">
        <v>44185</v>
      </c>
      <c r="C5174" s="51" t="s">
        <v>997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 x14ac:dyDescent="0.2">
      <c r="A5175" s="50">
        <v>44185</v>
      </c>
      <c r="B5175" s="51">
        <v>44185</v>
      </c>
      <c r="C5175" s="51" t="s">
        <v>831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 x14ac:dyDescent="0.2">
      <c r="A5176" s="50">
        <v>44185</v>
      </c>
      <c r="B5176" s="51">
        <v>44185</v>
      </c>
      <c r="C5176" s="51" t="s">
        <v>998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 x14ac:dyDescent="0.2">
      <c r="A5177" s="50">
        <v>44185</v>
      </c>
      <c r="B5177" s="51">
        <v>44185</v>
      </c>
      <c r="C5177" s="51" t="s">
        <v>999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 x14ac:dyDescent="0.2">
      <c r="A5178" s="50">
        <v>44185</v>
      </c>
      <c r="B5178" s="51">
        <v>44185</v>
      </c>
      <c r="C5178" s="51" t="s">
        <v>1000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 x14ac:dyDescent="0.2">
      <c r="A5179" s="50">
        <v>44185</v>
      </c>
      <c r="B5179" s="51">
        <v>44185</v>
      </c>
      <c r="C5179" s="51" t="s">
        <v>1001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 x14ac:dyDescent="0.2">
      <c r="A5180" s="50">
        <v>44185</v>
      </c>
      <c r="B5180" s="51">
        <v>44185</v>
      </c>
      <c r="C5180" s="51" t="s">
        <v>1002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 x14ac:dyDescent="0.2">
      <c r="A5181" s="50">
        <v>44185</v>
      </c>
      <c r="B5181" s="51">
        <v>44185</v>
      </c>
      <c r="C5181" s="51" t="s">
        <v>1003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 x14ac:dyDescent="0.2">
      <c r="A5182" s="50">
        <v>44185</v>
      </c>
      <c r="B5182" s="51">
        <v>44185</v>
      </c>
      <c r="C5182" s="51" t="s">
        <v>1004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 x14ac:dyDescent="0.2">
      <c r="A5183" s="50">
        <v>44185</v>
      </c>
      <c r="B5183" s="51">
        <v>44185</v>
      </c>
      <c r="C5183" s="51" t="s">
        <v>1005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 x14ac:dyDescent="0.2">
      <c r="A5184" s="50">
        <v>44185</v>
      </c>
      <c r="B5184" s="51">
        <v>44185</v>
      </c>
      <c r="C5184" s="51" t="s">
        <v>1006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 x14ac:dyDescent="0.2">
      <c r="A5185" s="50">
        <v>44185</v>
      </c>
      <c r="B5185" s="51">
        <v>44185</v>
      </c>
      <c r="C5185" s="51" t="s">
        <v>782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 x14ac:dyDescent="0.2">
      <c r="A5186" s="50">
        <v>44185</v>
      </c>
      <c r="B5186" s="51">
        <v>44185</v>
      </c>
      <c r="C5186" s="51" t="s">
        <v>1007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 x14ac:dyDescent="0.2">
      <c r="A5187" s="50">
        <v>44185</v>
      </c>
      <c r="B5187" s="51">
        <v>44185</v>
      </c>
      <c r="C5187" s="51" t="s">
        <v>776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 x14ac:dyDescent="0.2">
      <c r="A5188" s="50">
        <v>44185</v>
      </c>
      <c r="B5188" s="51">
        <v>44185</v>
      </c>
      <c r="C5188" s="51" t="s">
        <v>1008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 x14ac:dyDescent="0.2">
      <c r="A5189" s="50">
        <v>44185</v>
      </c>
      <c r="B5189" s="51">
        <v>44185</v>
      </c>
      <c r="C5189" s="51" t="s">
        <v>755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 x14ac:dyDescent="0.2">
      <c r="A5190" s="50">
        <v>44185</v>
      </c>
      <c r="B5190" s="51">
        <v>44185</v>
      </c>
      <c r="C5190" s="51" t="s">
        <v>744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 x14ac:dyDescent="0.2">
      <c r="A5191" s="50">
        <v>44185</v>
      </c>
      <c r="B5191" s="51">
        <v>44185</v>
      </c>
      <c r="C5191" s="51" t="s">
        <v>766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 x14ac:dyDescent="0.2">
      <c r="A5192" s="50">
        <v>44185</v>
      </c>
      <c r="B5192" s="51">
        <v>44185</v>
      </c>
      <c r="C5192" s="51" t="s">
        <v>1009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 x14ac:dyDescent="0.2">
      <c r="A5193" s="50">
        <v>44185</v>
      </c>
      <c r="B5193" s="51">
        <v>44185</v>
      </c>
      <c r="C5193" s="51" t="s">
        <v>990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 x14ac:dyDescent="0.2">
      <c r="A5194" s="50">
        <v>44185</v>
      </c>
      <c r="B5194" s="51">
        <v>44185</v>
      </c>
      <c r="C5194" s="51" t="s">
        <v>1010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 x14ac:dyDescent="0.2">
      <c r="A5195" s="50">
        <v>44185</v>
      </c>
      <c r="B5195" s="51">
        <v>44185</v>
      </c>
      <c r="C5195" s="51" t="s">
        <v>1011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 x14ac:dyDescent="0.2">
      <c r="A5196" s="50">
        <v>44185</v>
      </c>
      <c r="B5196" s="51">
        <v>44185</v>
      </c>
      <c r="C5196" s="51" t="s">
        <v>1012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 x14ac:dyDescent="0.2">
      <c r="A5197" s="50">
        <v>44185</v>
      </c>
      <c r="B5197" s="51">
        <v>44185</v>
      </c>
      <c r="C5197" s="51" t="s">
        <v>1013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 x14ac:dyDescent="0.2">
      <c r="A5198" s="50">
        <v>44185</v>
      </c>
      <c r="B5198" s="51">
        <v>44185</v>
      </c>
      <c r="C5198" s="51" t="s">
        <v>1014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 x14ac:dyDescent="0.2">
      <c r="A5199" s="50">
        <v>44185</v>
      </c>
      <c r="B5199" s="51">
        <v>44185</v>
      </c>
      <c r="C5199" s="51" t="s">
        <v>1015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 x14ac:dyDescent="0.2">
      <c r="A5200" s="50">
        <v>44185</v>
      </c>
      <c r="B5200" s="51">
        <v>44185</v>
      </c>
      <c r="C5200" s="51" t="s">
        <v>1016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 x14ac:dyDescent="0.2">
      <c r="A5201" s="50">
        <v>44185</v>
      </c>
      <c r="B5201" s="51">
        <v>44185</v>
      </c>
      <c r="C5201" s="51" t="s">
        <v>1017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 x14ac:dyDescent="0.2">
      <c r="A5202" s="50">
        <v>44185</v>
      </c>
      <c r="B5202" s="51">
        <v>44185</v>
      </c>
      <c r="C5202" s="51" t="s">
        <v>1018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 x14ac:dyDescent="0.2">
      <c r="A5203" s="50">
        <v>44185</v>
      </c>
      <c r="B5203" s="51">
        <v>44185</v>
      </c>
      <c r="C5203" s="51" t="s">
        <v>1019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 x14ac:dyDescent="0.2">
      <c r="A5204" s="50">
        <v>44185</v>
      </c>
      <c r="B5204" s="51">
        <v>44185</v>
      </c>
      <c r="C5204" s="51" t="s">
        <v>1020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 x14ac:dyDescent="0.2">
      <c r="A5205" s="50">
        <v>44185</v>
      </c>
      <c r="B5205" s="51">
        <v>44185</v>
      </c>
      <c r="C5205" s="51" t="s">
        <v>1021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 x14ac:dyDescent="0.2">
      <c r="A5206" s="50">
        <v>44185</v>
      </c>
      <c r="B5206" s="51">
        <v>44185</v>
      </c>
      <c r="C5206" s="51" t="s">
        <v>1022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 x14ac:dyDescent="0.2">
      <c r="A5207" s="50">
        <v>44185</v>
      </c>
      <c r="B5207" s="51">
        <v>44185</v>
      </c>
      <c r="C5207" s="51" t="s">
        <v>1010</v>
      </c>
      <c r="D5207" s="51">
        <v>40607</v>
      </c>
      <c r="E5207" s="51">
        <v>19</v>
      </c>
      <c r="F5207">
        <v>1</v>
      </c>
    </row>
    <row r="5208" spans="1:6" x14ac:dyDescent="0.2">
      <c r="A5208" s="50">
        <v>44185</v>
      </c>
      <c r="B5208" s="51">
        <v>44185</v>
      </c>
      <c r="C5208" s="51" t="s">
        <v>1023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 x14ac:dyDescent="0.2">
      <c r="A5209" s="50">
        <v>44185</v>
      </c>
      <c r="B5209" s="51">
        <v>44185</v>
      </c>
      <c r="C5209" s="51" t="s">
        <v>799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 x14ac:dyDescent="0.2">
      <c r="A5210" s="50">
        <v>44185</v>
      </c>
      <c r="B5210" s="51">
        <v>44185</v>
      </c>
      <c r="C5210" s="51" t="s">
        <v>957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 x14ac:dyDescent="0.2">
      <c r="A5211" s="50">
        <v>44185</v>
      </c>
      <c r="B5211" s="51">
        <v>44185</v>
      </c>
      <c r="C5211" s="51" t="s">
        <v>1024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 x14ac:dyDescent="0.2">
      <c r="A5212" s="50">
        <v>44185</v>
      </c>
      <c r="B5212" s="51">
        <v>44185</v>
      </c>
      <c r="C5212" s="51" t="s">
        <v>1025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 x14ac:dyDescent="0.2">
      <c r="A5213" s="50">
        <v>44185</v>
      </c>
      <c r="B5213" s="51">
        <v>44185</v>
      </c>
      <c r="C5213" s="51" t="s">
        <v>805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 x14ac:dyDescent="0.2">
      <c r="A5214" s="50">
        <v>44185</v>
      </c>
      <c r="B5214" s="51">
        <v>44185</v>
      </c>
      <c r="C5214" s="51" t="s">
        <v>1026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 x14ac:dyDescent="0.2">
      <c r="A5215" s="50">
        <v>44185</v>
      </c>
      <c r="B5215" s="51">
        <v>44185</v>
      </c>
      <c r="C5215" s="51" t="s">
        <v>792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 x14ac:dyDescent="0.2">
      <c r="A5216" s="50">
        <v>44185</v>
      </c>
      <c r="B5216" s="51">
        <v>44185</v>
      </c>
      <c r="C5216" s="51" t="s">
        <v>1027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 x14ac:dyDescent="0.2">
      <c r="A5217" s="50">
        <v>44185</v>
      </c>
      <c r="B5217" s="51">
        <v>44185</v>
      </c>
      <c r="C5217" s="51" t="s">
        <v>1028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 x14ac:dyDescent="0.2">
      <c r="A5218" s="50">
        <v>44185</v>
      </c>
      <c r="B5218" s="51">
        <v>44185</v>
      </c>
      <c r="C5218" s="51" t="s">
        <v>1029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 x14ac:dyDescent="0.2">
      <c r="A5219" s="50">
        <v>44185</v>
      </c>
      <c r="B5219" s="51">
        <v>44185</v>
      </c>
      <c r="C5219" s="51" t="s">
        <v>1030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 x14ac:dyDescent="0.2">
      <c r="A5220" s="50">
        <v>44185</v>
      </c>
      <c r="B5220" s="51">
        <v>44185</v>
      </c>
      <c r="C5220" s="51" t="s">
        <v>1031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 x14ac:dyDescent="0.2">
      <c r="A5221" s="50">
        <v>44185</v>
      </c>
      <c r="B5221" s="51">
        <v>44185</v>
      </c>
      <c r="C5221" s="51" t="s">
        <v>1032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 x14ac:dyDescent="0.2">
      <c r="A5222" s="50">
        <v>44185</v>
      </c>
      <c r="B5222" s="51">
        <v>44185</v>
      </c>
      <c r="C5222" s="51" t="s">
        <v>784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 x14ac:dyDescent="0.2">
      <c r="A5223" s="50">
        <v>44185</v>
      </c>
      <c r="B5223" s="51">
        <v>44185</v>
      </c>
      <c r="C5223" s="51" t="s">
        <v>1033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 x14ac:dyDescent="0.2">
      <c r="A5224" s="50">
        <v>44185</v>
      </c>
      <c r="B5224" s="51">
        <v>44185</v>
      </c>
      <c r="C5224" s="51" t="s">
        <v>1034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 x14ac:dyDescent="0.2">
      <c r="A5225" s="50">
        <v>44185</v>
      </c>
      <c r="B5225" s="51">
        <v>44185</v>
      </c>
      <c r="C5225" s="51" t="s">
        <v>1035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 x14ac:dyDescent="0.2">
      <c r="A5226" s="50">
        <v>44185</v>
      </c>
      <c r="B5226" s="51">
        <v>44185</v>
      </c>
      <c r="C5226" s="51" t="s">
        <v>1036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 x14ac:dyDescent="0.2">
      <c r="A5227" s="53">
        <v>44186</v>
      </c>
      <c r="B5227" s="54">
        <v>44186</v>
      </c>
      <c r="C5227" s="54" t="s">
        <v>737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 x14ac:dyDescent="0.2">
      <c r="A5228" s="53">
        <v>44186</v>
      </c>
      <c r="B5228" s="54">
        <v>44186</v>
      </c>
      <c r="C5228" s="54" t="s">
        <v>778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 x14ac:dyDescent="0.2">
      <c r="A5229" s="53">
        <v>44186</v>
      </c>
      <c r="B5229" s="54">
        <v>44186</v>
      </c>
      <c r="C5229" s="54" t="s">
        <v>923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 x14ac:dyDescent="0.2">
      <c r="A5230" s="53">
        <v>44186</v>
      </c>
      <c r="B5230" s="54">
        <v>44186</v>
      </c>
      <c r="C5230" s="54" t="s">
        <v>750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 x14ac:dyDescent="0.2">
      <c r="A5231" s="53">
        <v>44186</v>
      </c>
      <c r="B5231" s="54">
        <v>44186</v>
      </c>
      <c r="C5231" s="54" t="s">
        <v>743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 x14ac:dyDescent="0.2">
      <c r="A5232" s="53">
        <v>44186</v>
      </c>
      <c r="B5232" s="54">
        <v>44186</v>
      </c>
      <c r="C5232" s="54" t="s">
        <v>739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 x14ac:dyDescent="0.2">
      <c r="A5233" s="53">
        <v>44186</v>
      </c>
      <c r="B5233" s="54">
        <v>44186</v>
      </c>
      <c r="C5233" s="54" t="s">
        <v>1007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 x14ac:dyDescent="0.2">
      <c r="A5234" s="53">
        <v>44186</v>
      </c>
      <c r="B5234" s="54">
        <v>44186</v>
      </c>
      <c r="C5234" s="54" t="s">
        <v>744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 x14ac:dyDescent="0.2">
      <c r="A5235" s="53">
        <v>44186</v>
      </c>
      <c r="B5235" s="54">
        <v>44186</v>
      </c>
      <c r="C5235" s="54" t="s">
        <v>742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 x14ac:dyDescent="0.2">
      <c r="A5236" s="53">
        <v>44186</v>
      </c>
      <c r="B5236" s="54">
        <v>44186</v>
      </c>
      <c r="C5236" s="54" t="s">
        <v>1013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 x14ac:dyDescent="0.2">
      <c r="A5237" s="53">
        <v>44186</v>
      </c>
      <c r="B5237" s="54">
        <v>44186</v>
      </c>
      <c r="C5237" s="54" t="s">
        <v>1037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 x14ac:dyDescent="0.2">
      <c r="A5238" s="53">
        <v>44186</v>
      </c>
      <c r="B5238" s="54">
        <v>44186</v>
      </c>
      <c r="C5238" s="54" t="s">
        <v>1017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 x14ac:dyDescent="0.2">
      <c r="A5239" s="53">
        <v>44186</v>
      </c>
      <c r="B5239" s="54">
        <v>44186</v>
      </c>
      <c r="C5239" s="54" t="s">
        <v>758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 x14ac:dyDescent="0.2">
      <c r="A5240" s="53">
        <v>44186</v>
      </c>
      <c r="B5240" s="54">
        <v>44186</v>
      </c>
      <c r="C5240" s="54" t="s">
        <v>1006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 x14ac:dyDescent="0.2">
      <c r="A5241" s="53">
        <v>44186</v>
      </c>
      <c r="B5241" s="54">
        <v>44186</v>
      </c>
      <c r="C5241" s="54" t="s">
        <v>748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 x14ac:dyDescent="0.2">
      <c r="A5242" s="53">
        <v>44186</v>
      </c>
      <c r="B5242" s="54">
        <v>44186</v>
      </c>
      <c r="C5242" s="54" t="s">
        <v>746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 x14ac:dyDescent="0.2">
      <c r="A5243" s="53">
        <v>44186</v>
      </c>
      <c r="B5243" s="54">
        <v>44186</v>
      </c>
      <c r="C5243" s="54" t="s">
        <v>745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 x14ac:dyDescent="0.2">
      <c r="A5244" s="53">
        <v>44186</v>
      </c>
      <c r="B5244" s="54">
        <v>44186</v>
      </c>
      <c r="C5244" s="54" t="s">
        <v>741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 x14ac:dyDescent="0.2">
      <c r="A5245" s="53">
        <v>44186</v>
      </c>
      <c r="B5245" s="54">
        <v>44186</v>
      </c>
      <c r="C5245" s="54" t="s">
        <v>783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 x14ac:dyDescent="0.2">
      <c r="A5246" s="53">
        <v>44186</v>
      </c>
      <c r="B5246" s="54">
        <v>44186</v>
      </c>
      <c r="C5246" s="54" t="s">
        <v>756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 x14ac:dyDescent="0.2">
      <c r="A5247" s="53">
        <v>44186</v>
      </c>
      <c r="B5247" s="54">
        <v>44186</v>
      </c>
      <c r="C5247" s="54" t="s">
        <v>1015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 x14ac:dyDescent="0.2">
      <c r="A5248" s="53">
        <v>44186</v>
      </c>
      <c r="B5248" s="54">
        <v>44186</v>
      </c>
      <c r="C5248" s="54" t="s">
        <v>1018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 x14ac:dyDescent="0.2">
      <c r="A5249" s="53">
        <v>44186</v>
      </c>
      <c r="B5249" s="54">
        <v>44186</v>
      </c>
      <c r="C5249" s="54" t="s">
        <v>782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 x14ac:dyDescent="0.2">
      <c r="A5250" s="53">
        <v>44186</v>
      </c>
      <c r="B5250" s="54">
        <v>44186</v>
      </c>
      <c r="C5250" s="54" t="s">
        <v>1038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 x14ac:dyDescent="0.2">
      <c r="A5251" s="53">
        <v>44186</v>
      </c>
      <c r="B5251" s="54">
        <v>44186</v>
      </c>
      <c r="C5251" s="54" t="s">
        <v>856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 x14ac:dyDescent="0.2">
      <c r="A5252" s="53">
        <v>44186</v>
      </c>
      <c r="B5252" s="54">
        <v>44186</v>
      </c>
      <c r="C5252" s="54" t="s">
        <v>1011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 x14ac:dyDescent="0.2">
      <c r="A5253" s="53">
        <v>44186</v>
      </c>
      <c r="B5253" s="54">
        <v>44186</v>
      </c>
      <c r="C5253" s="54" t="s">
        <v>788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 x14ac:dyDescent="0.2">
      <c r="A5254" s="53">
        <v>44186</v>
      </c>
      <c r="B5254" s="54">
        <v>44186</v>
      </c>
      <c r="C5254" s="54" t="s">
        <v>1009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 x14ac:dyDescent="0.2">
      <c r="A5255" s="53">
        <v>44186</v>
      </c>
      <c r="B5255" s="54">
        <v>44186</v>
      </c>
      <c r="C5255" s="54" t="s">
        <v>1010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 x14ac:dyDescent="0.2">
      <c r="A5256" s="53">
        <v>44186</v>
      </c>
      <c r="B5256" s="54">
        <v>44186</v>
      </c>
      <c r="C5256" s="54" t="s">
        <v>784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 x14ac:dyDescent="0.2">
      <c r="A5257" s="53">
        <v>44186</v>
      </c>
      <c r="B5257" s="54">
        <v>44186</v>
      </c>
      <c r="C5257" s="54" t="s">
        <v>1039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 x14ac:dyDescent="0.2">
      <c r="A5258" s="53">
        <v>44186</v>
      </c>
      <c r="B5258" s="54">
        <v>44186</v>
      </c>
      <c r="C5258" s="54" t="s">
        <v>1040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 x14ac:dyDescent="0.2">
      <c r="A5259" s="53">
        <v>44186</v>
      </c>
      <c r="B5259" s="54">
        <v>44186</v>
      </c>
      <c r="C5259" s="54" t="s">
        <v>1041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 x14ac:dyDescent="0.2">
      <c r="A5260" s="53">
        <v>44186</v>
      </c>
      <c r="B5260" s="54">
        <v>44186</v>
      </c>
      <c r="C5260" s="54" t="s">
        <v>1042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 x14ac:dyDescent="0.2">
      <c r="A5261" s="53">
        <v>44186</v>
      </c>
      <c r="B5261" s="54">
        <v>44186</v>
      </c>
      <c r="C5261" s="54" t="s">
        <v>823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 x14ac:dyDescent="0.2">
      <c r="A5262" s="53">
        <v>44186</v>
      </c>
      <c r="B5262" s="54">
        <v>44186</v>
      </c>
      <c r="C5262" s="54" t="s">
        <v>789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 x14ac:dyDescent="0.2">
      <c r="A5263" s="53">
        <v>44186</v>
      </c>
      <c r="B5263" s="54">
        <v>44186</v>
      </c>
      <c r="C5263" s="54" t="s">
        <v>899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 x14ac:dyDescent="0.2">
      <c r="A5264" s="53">
        <v>44186</v>
      </c>
      <c r="B5264" s="54">
        <v>44186</v>
      </c>
      <c r="C5264" s="54" t="s">
        <v>808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 x14ac:dyDescent="0.2">
      <c r="A5265" s="53">
        <v>44186</v>
      </c>
      <c r="B5265" s="54">
        <v>44186</v>
      </c>
      <c r="C5265" s="54" t="s">
        <v>1043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 x14ac:dyDescent="0.2">
      <c r="A5266" s="53">
        <v>44186</v>
      </c>
      <c r="B5266" s="54">
        <v>44186</v>
      </c>
      <c r="C5266" s="54" t="s">
        <v>983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 x14ac:dyDescent="0.2">
      <c r="A5267" s="53">
        <v>44186</v>
      </c>
      <c r="B5267" s="54">
        <v>44186</v>
      </c>
      <c r="C5267" s="54" t="s">
        <v>840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 x14ac:dyDescent="0.2">
      <c r="A5268" s="53">
        <v>44186</v>
      </c>
      <c r="B5268" s="54">
        <v>44186</v>
      </c>
      <c r="C5268" s="54" t="s">
        <v>907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 x14ac:dyDescent="0.2">
      <c r="A5269" s="53">
        <v>44186</v>
      </c>
      <c r="B5269" s="54">
        <v>44186</v>
      </c>
      <c r="C5269" s="54" t="s">
        <v>752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 x14ac:dyDescent="0.2">
      <c r="A5270" s="53">
        <v>44186</v>
      </c>
      <c r="B5270" s="54">
        <v>44186</v>
      </c>
      <c r="C5270" s="54" t="s">
        <v>957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 x14ac:dyDescent="0.2">
      <c r="A5271" s="53">
        <v>44186</v>
      </c>
      <c r="B5271" s="54">
        <v>44186</v>
      </c>
      <c r="C5271" s="54" t="s">
        <v>765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 x14ac:dyDescent="0.2">
      <c r="A5272" s="53">
        <v>44186</v>
      </c>
      <c r="B5272" s="54">
        <v>44186</v>
      </c>
      <c r="C5272" s="54" t="s">
        <v>1026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 x14ac:dyDescent="0.2">
      <c r="A5273" s="53">
        <v>44186</v>
      </c>
      <c r="B5273" s="54">
        <v>44186</v>
      </c>
      <c r="C5273" s="54" t="s">
        <v>869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 x14ac:dyDescent="0.2">
      <c r="A5274" s="62">
        <v>44187</v>
      </c>
      <c r="B5274" s="63">
        <v>44187</v>
      </c>
      <c r="C5274" s="63" t="s">
        <v>778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 x14ac:dyDescent="0.2">
      <c r="A5275" s="62">
        <v>44187</v>
      </c>
      <c r="B5275" s="63">
        <v>44187</v>
      </c>
      <c r="C5275" s="63" t="s">
        <v>741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 x14ac:dyDescent="0.2">
      <c r="A5276" s="62">
        <v>44187</v>
      </c>
      <c r="B5276" s="63">
        <v>44187</v>
      </c>
      <c r="C5276" s="63" t="s">
        <v>750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 x14ac:dyDescent="0.2">
      <c r="A5277" s="62">
        <v>44187</v>
      </c>
      <c r="B5277" s="63">
        <v>44187</v>
      </c>
      <c r="C5277" s="63" t="s">
        <v>753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 x14ac:dyDescent="0.2">
      <c r="A5278" s="62">
        <v>44187</v>
      </c>
      <c r="B5278" s="63">
        <v>44187</v>
      </c>
      <c r="C5278" s="63" t="s">
        <v>748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 x14ac:dyDescent="0.2">
      <c r="A5279" s="62">
        <v>44187</v>
      </c>
      <c r="B5279" s="63">
        <v>44187</v>
      </c>
      <c r="C5279" s="63" t="s">
        <v>749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 x14ac:dyDescent="0.2">
      <c r="A5280" s="62">
        <v>44187</v>
      </c>
      <c r="B5280" s="63">
        <v>44187</v>
      </c>
      <c r="C5280" s="63" t="s">
        <v>767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 x14ac:dyDescent="0.2">
      <c r="A5281" s="62">
        <v>44187</v>
      </c>
      <c r="B5281" s="63">
        <v>44187</v>
      </c>
      <c r="C5281" s="63" t="s">
        <v>745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 x14ac:dyDescent="0.2">
      <c r="A5282" s="62">
        <v>44187</v>
      </c>
      <c r="B5282" s="63">
        <v>44187</v>
      </c>
      <c r="C5282" s="63" t="s">
        <v>742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 x14ac:dyDescent="0.2">
      <c r="A5283" s="62">
        <v>44187</v>
      </c>
      <c r="B5283" s="63">
        <v>44187</v>
      </c>
      <c r="C5283" s="63" t="s">
        <v>1044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 x14ac:dyDescent="0.2">
      <c r="A5284" s="62">
        <v>44187</v>
      </c>
      <c r="B5284" s="63">
        <v>44187</v>
      </c>
      <c r="C5284" s="63" t="s">
        <v>763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 x14ac:dyDescent="0.2">
      <c r="A5285" s="62">
        <v>44187</v>
      </c>
      <c r="B5285" s="63">
        <v>44187</v>
      </c>
      <c r="C5285" s="63" t="s">
        <v>758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 x14ac:dyDescent="0.2">
      <c r="A5286" s="62">
        <v>44187</v>
      </c>
      <c r="B5286" s="63">
        <v>44187</v>
      </c>
      <c r="C5286" s="63" t="s">
        <v>1045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 x14ac:dyDescent="0.2">
      <c r="A5287" s="62">
        <v>44187</v>
      </c>
      <c r="B5287" s="63">
        <v>44187</v>
      </c>
      <c r="C5287" s="63" t="s">
        <v>756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 x14ac:dyDescent="0.2">
      <c r="A5288" s="62">
        <v>44187</v>
      </c>
      <c r="B5288" s="63">
        <v>44187</v>
      </c>
      <c r="C5288" s="63" t="s">
        <v>782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 x14ac:dyDescent="0.2">
      <c r="A5289" s="62">
        <v>44187</v>
      </c>
      <c r="B5289" s="63">
        <v>44187</v>
      </c>
      <c r="C5289" s="63" t="s">
        <v>783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 x14ac:dyDescent="0.2">
      <c r="A5290" s="62">
        <v>44187</v>
      </c>
      <c r="B5290" s="63">
        <v>44187</v>
      </c>
      <c r="C5290" s="63" t="s">
        <v>746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 x14ac:dyDescent="0.2">
      <c r="A5291" s="62">
        <v>44187</v>
      </c>
      <c r="B5291" s="63">
        <v>44187</v>
      </c>
      <c r="C5291" s="63" t="s">
        <v>1046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 x14ac:dyDescent="0.2">
      <c r="A5292" s="62">
        <v>44187</v>
      </c>
      <c r="B5292" s="63">
        <v>44187</v>
      </c>
      <c r="C5292" s="63" t="s">
        <v>772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 x14ac:dyDescent="0.2">
      <c r="A5293" s="62">
        <v>44187</v>
      </c>
      <c r="B5293" s="63">
        <v>44187</v>
      </c>
      <c r="C5293" s="63" t="s">
        <v>1047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 x14ac:dyDescent="0.2">
      <c r="A5294" s="62">
        <v>44187</v>
      </c>
      <c r="B5294" s="63">
        <v>44187</v>
      </c>
      <c r="C5294" s="63" t="s">
        <v>739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 x14ac:dyDescent="0.2">
      <c r="A5295" s="62">
        <v>44187</v>
      </c>
      <c r="B5295" s="63">
        <v>44187</v>
      </c>
      <c r="C5295" s="63" t="s">
        <v>1043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 x14ac:dyDescent="0.2">
      <c r="A5296" s="62">
        <v>44187</v>
      </c>
      <c r="B5296" s="63">
        <v>44187</v>
      </c>
      <c r="C5296" s="63" t="s">
        <v>1048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 x14ac:dyDescent="0.2">
      <c r="A5297" s="62">
        <v>44187</v>
      </c>
      <c r="B5297" s="63">
        <v>44187</v>
      </c>
      <c r="C5297" s="63" t="s">
        <v>738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 x14ac:dyDescent="0.2">
      <c r="A5298" s="62">
        <v>44187</v>
      </c>
      <c r="B5298" s="63">
        <v>44187</v>
      </c>
      <c r="C5298" s="63" t="s">
        <v>754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 x14ac:dyDescent="0.2">
      <c r="A5299" s="62">
        <v>44187</v>
      </c>
      <c r="B5299" s="63">
        <v>44187</v>
      </c>
      <c r="C5299" s="63" t="s">
        <v>788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 x14ac:dyDescent="0.2">
      <c r="A5300" s="62">
        <v>44187</v>
      </c>
      <c r="B5300" s="63">
        <v>44187</v>
      </c>
      <c r="C5300" s="63" t="s">
        <v>744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 x14ac:dyDescent="0.2">
      <c r="A5301" s="62">
        <v>44187</v>
      </c>
      <c r="B5301" s="63">
        <v>44187</v>
      </c>
      <c r="C5301" s="63" t="s">
        <v>808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 x14ac:dyDescent="0.2">
      <c r="A5302" s="62">
        <v>44187</v>
      </c>
      <c r="B5302" s="63">
        <v>44187</v>
      </c>
      <c r="C5302" s="63" t="s">
        <v>785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 x14ac:dyDescent="0.2">
      <c r="A5303" s="62">
        <v>44187</v>
      </c>
      <c r="B5303" s="63">
        <v>44187</v>
      </c>
      <c r="C5303" s="63" t="s">
        <v>1049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 x14ac:dyDescent="0.2">
      <c r="A5304" s="62">
        <v>44187</v>
      </c>
      <c r="B5304" s="63">
        <v>44187</v>
      </c>
      <c r="C5304" s="63" t="s">
        <v>952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 x14ac:dyDescent="0.2">
      <c r="A5305" s="62">
        <v>44187</v>
      </c>
      <c r="B5305" s="63">
        <v>44187</v>
      </c>
      <c r="C5305" s="63" t="s">
        <v>900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 x14ac:dyDescent="0.2">
      <c r="A5306" s="62">
        <v>44187</v>
      </c>
      <c r="B5306" s="63">
        <v>44187</v>
      </c>
      <c r="C5306" s="63" t="s">
        <v>1016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 x14ac:dyDescent="0.2">
      <c r="A5307" s="62">
        <v>44187</v>
      </c>
      <c r="B5307" s="63">
        <v>44187</v>
      </c>
      <c r="C5307" s="63" t="s">
        <v>1014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 x14ac:dyDescent="0.2">
      <c r="A5308" s="62">
        <v>44187</v>
      </c>
      <c r="B5308" s="63">
        <v>44187</v>
      </c>
      <c r="C5308" s="63" t="s">
        <v>1050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 x14ac:dyDescent="0.2">
      <c r="A5309" s="62">
        <v>44187</v>
      </c>
      <c r="B5309" s="63">
        <v>44187</v>
      </c>
      <c r="C5309" s="63" t="s">
        <v>1051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 x14ac:dyDescent="0.2">
      <c r="A5310" s="62">
        <v>44187</v>
      </c>
      <c r="B5310" s="63">
        <v>44187</v>
      </c>
      <c r="C5310" s="63" t="s">
        <v>1052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 x14ac:dyDescent="0.2">
      <c r="A5311" s="62">
        <v>44187</v>
      </c>
      <c r="B5311" s="63">
        <v>44187</v>
      </c>
      <c r="C5311" s="63" t="s">
        <v>1026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 x14ac:dyDescent="0.2">
      <c r="A5312" s="62">
        <v>44187</v>
      </c>
      <c r="B5312" s="63">
        <v>44187</v>
      </c>
      <c r="C5312" s="63" t="s">
        <v>1053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 x14ac:dyDescent="0.2">
      <c r="A5313" s="62">
        <v>44187</v>
      </c>
      <c r="B5313" s="63">
        <v>44187</v>
      </c>
      <c r="C5313" s="63" t="s">
        <v>1009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 x14ac:dyDescent="0.2">
      <c r="A5314" s="62">
        <v>44187</v>
      </c>
      <c r="B5314" s="63">
        <v>44187</v>
      </c>
      <c r="C5314" s="63" t="s">
        <v>1054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 x14ac:dyDescent="0.2">
      <c r="A5315" s="62">
        <v>44187</v>
      </c>
      <c r="B5315" s="63">
        <v>44187</v>
      </c>
      <c r="C5315" s="63" t="s">
        <v>1005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 x14ac:dyDescent="0.2">
      <c r="A5316" s="62">
        <v>44187</v>
      </c>
      <c r="B5316" s="63">
        <v>44187</v>
      </c>
      <c r="C5316" s="63" t="s">
        <v>1055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 x14ac:dyDescent="0.2">
      <c r="A5317" s="62">
        <v>44187</v>
      </c>
      <c r="B5317" s="63">
        <v>44187</v>
      </c>
      <c r="C5317" s="63" t="s">
        <v>1030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 x14ac:dyDescent="0.2">
      <c r="A5318" s="62">
        <v>44187</v>
      </c>
      <c r="B5318" s="63">
        <v>44187</v>
      </c>
      <c r="C5318" s="63" t="s">
        <v>1036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 x14ac:dyDescent="0.2">
      <c r="A5319" s="62">
        <v>44187</v>
      </c>
      <c r="B5319" s="63">
        <v>44187</v>
      </c>
      <c r="C5319" s="63" t="s">
        <v>1056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 x14ac:dyDescent="0.2">
      <c r="A5320" s="62">
        <v>44187</v>
      </c>
      <c r="B5320" s="63">
        <v>44187</v>
      </c>
      <c r="C5320" s="63" t="s">
        <v>1057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 x14ac:dyDescent="0.2">
      <c r="A5321" s="62">
        <v>44187</v>
      </c>
      <c r="B5321" s="63">
        <v>44187</v>
      </c>
      <c r="C5321" s="63" t="s">
        <v>1019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 x14ac:dyDescent="0.2">
      <c r="A5322" s="62">
        <v>44187</v>
      </c>
      <c r="B5322" s="63">
        <v>44187</v>
      </c>
      <c r="C5322" s="63" t="s">
        <v>1029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 x14ac:dyDescent="0.2">
      <c r="A5323" s="62">
        <v>44187</v>
      </c>
      <c r="B5323" s="63">
        <v>44187</v>
      </c>
      <c r="C5323" s="63" t="s">
        <v>1058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 x14ac:dyDescent="0.2">
      <c r="A5324" s="62">
        <v>44187</v>
      </c>
      <c r="B5324" s="63">
        <v>44187</v>
      </c>
      <c r="C5324" s="63" t="s">
        <v>1059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 x14ac:dyDescent="0.2">
      <c r="A5325" s="62">
        <v>44187</v>
      </c>
      <c r="B5325" s="63">
        <v>44187</v>
      </c>
      <c r="C5325" s="63" t="s">
        <v>1017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 x14ac:dyDescent="0.2">
      <c r="A5326" s="62">
        <v>44187</v>
      </c>
      <c r="B5326" s="63">
        <v>44187</v>
      </c>
      <c r="C5326" s="63" t="s">
        <v>1060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 x14ac:dyDescent="0.2">
      <c r="A5327" s="62">
        <v>44187</v>
      </c>
      <c r="B5327" s="63">
        <v>44187</v>
      </c>
      <c r="C5327" s="63" t="s">
        <v>1028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 x14ac:dyDescent="0.2">
      <c r="A5328" s="62">
        <v>44187</v>
      </c>
      <c r="B5328" s="63">
        <v>44187</v>
      </c>
      <c r="C5328" s="63" t="s">
        <v>1061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 x14ac:dyDescent="0.2">
      <c r="A5329" s="62">
        <v>44187</v>
      </c>
      <c r="B5329" s="63">
        <v>44187</v>
      </c>
      <c r="C5329" s="63" t="s">
        <v>1062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 x14ac:dyDescent="0.2">
      <c r="A5330" s="62">
        <v>44187</v>
      </c>
      <c r="B5330" s="63">
        <v>44187</v>
      </c>
      <c r="C5330" s="63" t="s">
        <v>1063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 x14ac:dyDescent="0.2">
      <c r="A5331" s="62">
        <v>44187</v>
      </c>
      <c r="B5331" s="63">
        <v>44187</v>
      </c>
      <c r="C5331" s="63" t="s">
        <v>1064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 x14ac:dyDescent="0.2">
      <c r="A5332" s="62">
        <v>44187</v>
      </c>
      <c r="B5332" s="63">
        <v>44187</v>
      </c>
      <c r="C5332" s="63" t="s">
        <v>1065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 x14ac:dyDescent="0.2">
      <c r="A5333" s="62">
        <v>44187</v>
      </c>
      <c r="B5333" s="63">
        <v>44187</v>
      </c>
      <c r="C5333" s="63" t="s">
        <v>1066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 x14ac:dyDescent="0.2">
      <c r="A5334" s="62">
        <v>44187</v>
      </c>
      <c r="B5334" s="63">
        <v>44187</v>
      </c>
      <c r="C5334" s="63" t="s">
        <v>1067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 x14ac:dyDescent="0.2">
      <c r="A5335" s="62">
        <v>44187</v>
      </c>
      <c r="B5335" s="63">
        <v>44187</v>
      </c>
      <c r="C5335" s="63" t="s">
        <v>1010</v>
      </c>
      <c r="D5335" s="63">
        <v>40607</v>
      </c>
      <c r="E5335" s="63">
        <v>11</v>
      </c>
      <c r="F5335">
        <v>1</v>
      </c>
    </row>
    <row r="5336" spans="1:6" x14ac:dyDescent="0.2">
      <c r="A5336" s="62">
        <v>44187</v>
      </c>
      <c r="B5336" s="63">
        <v>44187</v>
      </c>
      <c r="C5336" s="63" t="s">
        <v>1034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 x14ac:dyDescent="0.2">
      <c r="A5337" s="62">
        <v>44187</v>
      </c>
      <c r="B5337" s="63">
        <v>44187</v>
      </c>
      <c r="C5337" s="63" t="s">
        <v>1068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 x14ac:dyDescent="0.2">
      <c r="A5338" s="62">
        <v>44187</v>
      </c>
      <c r="B5338" s="63">
        <v>44187</v>
      </c>
      <c r="C5338" s="63" t="s">
        <v>1069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 x14ac:dyDescent="0.2">
      <c r="A5339" s="59">
        <v>44188</v>
      </c>
      <c r="B5339" s="60">
        <v>44188</v>
      </c>
      <c r="C5339" s="60" t="s">
        <v>753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 x14ac:dyDescent="0.2">
      <c r="A5340" s="59">
        <v>44188</v>
      </c>
      <c r="B5340" s="60">
        <v>44188</v>
      </c>
      <c r="C5340" s="60" t="s">
        <v>1070</v>
      </c>
      <c r="D5340" s="61">
        <f>VLOOKUP(Pag_Inicio_Corr_mas_casos[[#This Row],[Corregimiento]],Hoja3!$A$2:$D$676,4,0)</f>
        <v>80809</v>
      </c>
      <c r="E5340" s="60">
        <v>92</v>
      </c>
    </row>
    <row r="5341" spans="1:6" x14ac:dyDescent="0.2">
      <c r="A5341" s="59">
        <v>44188</v>
      </c>
      <c r="B5341" s="60">
        <v>44188</v>
      </c>
      <c r="C5341" s="60" t="s">
        <v>1071</v>
      </c>
      <c r="D5341" s="61">
        <f>VLOOKUP(Pag_Inicio_Corr_mas_casos[[#This Row],[Corregimiento]],Hoja3!$A$2:$D$676,4,0)</f>
        <v>80819</v>
      </c>
      <c r="E5341" s="60">
        <v>89</v>
      </c>
    </row>
    <row r="5342" spans="1:6" x14ac:dyDescent="0.2">
      <c r="A5342" s="59">
        <v>44188</v>
      </c>
      <c r="B5342" s="60">
        <v>44188</v>
      </c>
      <c r="C5342" s="60" t="s">
        <v>1072</v>
      </c>
      <c r="D5342" s="61">
        <f>VLOOKUP(Pag_Inicio_Corr_mas_casos[[#This Row],[Corregimiento]],Hoja3!$A$2:$D$676,4,0)</f>
        <v>130106</v>
      </c>
      <c r="E5342" s="60">
        <v>82</v>
      </c>
    </row>
    <row r="5343" spans="1:6" x14ac:dyDescent="0.2">
      <c r="A5343" s="59">
        <v>44188</v>
      </c>
      <c r="B5343" s="60">
        <v>44188</v>
      </c>
      <c r="C5343" s="60" t="s">
        <v>1073</v>
      </c>
      <c r="D5343" s="61">
        <f>VLOOKUP(Pag_Inicio_Corr_mas_casos[[#This Row],[Corregimiento]],Hoja3!$A$2:$D$676,4,0)</f>
        <v>130101</v>
      </c>
      <c r="E5343" s="60">
        <v>80</v>
      </c>
    </row>
    <row r="5344" spans="1:6" x14ac:dyDescent="0.2">
      <c r="A5344" s="59">
        <v>44188</v>
      </c>
      <c r="B5344" s="60">
        <v>44188</v>
      </c>
      <c r="C5344" s="60" t="s">
        <v>1012</v>
      </c>
      <c r="D5344" s="61">
        <f>VLOOKUP(Pag_Inicio_Corr_mas_casos[[#This Row],[Corregimiento]],Hoja3!$A$2:$D$676,4,0)</f>
        <v>80817</v>
      </c>
      <c r="E5344" s="60">
        <v>78</v>
      </c>
    </row>
    <row r="5345" spans="1:5" x14ac:dyDescent="0.2">
      <c r="A5345" s="59">
        <v>44188</v>
      </c>
      <c r="B5345" s="60">
        <v>44188</v>
      </c>
      <c r="C5345" s="60" t="s">
        <v>831</v>
      </c>
      <c r="D5345" s="61">
        <f>VLOOKUP(Pag_Inicio_Corr_mas_casos[[#This Row],[Corregimiento]],Hoja3!$A$2:$D$676,4,0)</f>
        <v>80821</v>
      </c>
      <c r="E5345" s="60">
        <v>75</v>
      </c>
    </row>
    <row r="5346" spans="1:5" x14ac:dyDescent="0.2">
      <c r="A5346" s="59">
        <v>44188</v>
      </c>
      <c r="B5346" s="60">
        <v>44188</v>
      </c>
      <c r="C5346" s="60" t="s">
        <v>996</v>
      </c>
      <c r="D5346" s="61">
        <f>VLOOKUP(Pag_Inicio_Corr_mas_casos[[#This Row],[Corregimiento]],Hoja3!$A$2:$D$676,4,0)</f>
        <v>80810</v>
      </c>
      <c r="E5346" s="60">
        <v>69</v>
      </c>
    </row>
    <row r="5347" spans="1:5" x14ac:dyDescent="0.2">
      <c r="A5347" s="59">
        <v>44188</v>
      </c>
      <c r="B5347" s="60">
        <v>44188</v>
      </c>
      <c r="C5347" s="60" t="s">
        <v>1013</v>
      </c>
      <c r="D5347" s="61">
        <f>VLOOKUP(Pag_Inicio_Corr_mas_casos[[#This Row],[Corregimiento]],Hoja3!$A$2:$D$676,4,0)</f>
        <v>80822</v>
      </c>
      <c r="E5347" s="60">
        <v>66</v>
      </c>
    </row>
    <row r="5348" spans="1:5" x14ac:dyDescent="0.2">
      <c r="A5348" s="59">
        <v>44188</v>
      </c>
      <c r="B5348" s="60">
        <v>44188</v>
      </c>
      <c r="C5348" s="60" t="s">
        <v>1011</v>
      </c>
      <c r="D5348" s="61">
        <f>VLOOKUP(Pag_Inicio_Corr_mas_casos[[#This Row],[Corregimiento]],Hoja3!$A$2:$D$676,4,0)</f>
        <v>80820</v>
      </c>
      <c r="E5348" s="60">
        <v>64</v>
      </c>
    </row>
    <row r="5349" spans="1:5" x14ac:dyDescent="0.2">
      <c r="A5349" s="59">
        <v>44188</v>
      </c>
      <c r="B5349" s="60">
        <v>44188</v>
      </c>
      <c r="C5349" s="60" t="s">
        <v>1007</v>
      </c>
      <c r="D5349" s="61">
        <f>VLOOKUP(Pag_Inicio_Corr_mas_casos[[#This Row],[Corregimiento]],Hoja3!$A$2:$D$676,4,0)</f>
        <v>80811</v>
      </c>
      <c r="E5349" s="60">
        <v>60</v>
      </c>
    </row>
    <row r="5350" spans="1:5" x14ac:dyDescent="0.2">
      <c r="A5350" s="59">
        <v>44188</v>
      </c>
      <c r="B5350" s="60">
        <v>44188</v>
      </c>
      <c r="C5350" s="60" t="s">
        <v>999</v>
      </c>
      <c r="D5350" s="61">
        <f>VLOOKUP(Pag_Inicio_Corr_mas_casos[[#This Row],[Corregimiento]],Hoja3!$A$2:$D$676,4,0)</f>
        <v>80806</v>
      </c>
      <c r="E5350" s="60">
        <v>57</v>
      </c>
    </row>
    <row r="5351" spans="1:5" x14ac:dyDescent="0.2">
      <c r="A5351" s="59">
        <v>44188</v>
      </c>
      <c r="B5351" s="60">
        <v>44188</v>
      </c>
      <c r="C5351" s="60" t="s">
        <v>1074</v>
      </c>
      <c r="D5351" s="61">
        <f>VLOOKUP(Pag_Inicio_Corr_mas_casos[[#This Row],[Corregimiento]],Hoja3!$A$2:$D$676,4,0)</f>
        <v>130702</v>
      </c>
      <c r="E5351" s="60">
        <v>56</v>
      </c>
    </row>
    <row r="5352" spans="1:5" x14ac:dyDescent="0.2">
      <c r="A5352" s="59">
        <v>44188</v>
      </c>
      <c r="B5352" s="60">
        <v>44188</v>
      </c>
      <c r="C5352" s="60" t="s">
        <v>1075</v>
      </c>
      <c r="D5352" s="61">
        <f>VLOOKUP(Pag_Inicio_Corr_mas_casos[[#This Row],[Corregimiento]],Hoja3!$A$2:$D$676,4,0)</f>
        <v>80807</v>
      </c>
      <c r="E5352" s="60">
        <v>55</v>
      </c>
    </row>
    <row r="5353" spans="1:5" x14ac:dyDescent="0.2">
      <c r="A5353" s="59">
        <v>44188</v>
      </c>
      <c r="B5353" s="60">
        <v>44188</v>
      </c>
      <c r="C5353" s="60" t="s">
        <v>1005</v>
      </c>
      <c r="D5353" s="61">
        <f>VLOOKUP(Pag_Inicio_Corr_mas_casos[[#This Row],[Corregimiento]],Hoja3!$A$2:$D$676,4,0)</f>
        <v>80814</v>
      </c>
      <c r="E5353" s="60">
        <v>54</v>
      </c>
    </row>
    <row r="5354" spans="1:5" x14ac:dyDescent="0.2">
      <c r="A5354" s="59">
        <v>44188</v>
      </c>
      <c r="B5354" s="60">
        <v>44188</v>
      </c>
      <c r="C5354" s="60" t="s">
        <v>1076</v>
      </c>
      <c r="D5354" s="61">
        <f>VLOOKUP(Pag_Inicio_Corr_mas_casos[[#This Row],[Corregimiento]],Hoja3!$A$2:$D$676,4,0)</f>
        <v>130102</v>
      </c>
      <c r="E5354" s="60">
        <v>53</v>
      </c>
    </row>
    <row r="5355" spans="1:5" x14ac:dyDescent="0.2">
      <c r="A5355" s="59">
        <v>44188</v>
      </c>
      <c r="B5355" s="60">
        <v>44188</v>
      </c>
      <c r="C5355" s="60" t="s">
        <v>1077</v>
      </c>
      <c r="D5355" s="61">
        <f>VLOOKUP(Pag_Inicio_Corr_mas_casos[[#This Row],[Corregimiento]],Hoja3!$A$2:$D$676,4,0)</f>
        <v>81008</v>
      </c>
      <c r="E5355" s="60">
        <v>52</v>
      </c>
    </row>
    <row r="5356" spans="1:5" x14ac:dyDescent="0.2">
      <c r="A5356" s="59">
        <v>44188</v>
      </c>
      <c r="B5356" s="60">
        <v>44188</v>
      </c>
      <c r="C5356" s="60" t="s">
        <v>1006</v>
      </c>
      <c r="D5356" s="61">
        <f>VLOOKUP(Pag_Inicio_Corr_mas_casos[[#This Row],[Corregimiento]],Hoja3!$A$2:$D$676,4,0)</f>
        <v>80826</v>
      </c>
      <c r="E5356" s="60">
        <v>52</v>
      </c>
    </row>
    <row r="5357" spans="1:5" x14ac:dyDescent="0.2">
      <c r="A5357" s="59">
        <v>44188</v>
      </c>
      <c r="B5357" s="60">
        <v>44188</v>
      </c>
      <c r="C5357" s="60" t="s">
        <v>1015</v>
      </c>
      <c r="D5357" s="61">
        <f>VLOOKUP(Pag_Inicio_Corr_mas_casos[[#This Row],[Corregimiento]],Hoja3!$A$2:$D$676,4,0)</f>
        <v>80815</v>
      </c>
      <c r="E5357" s="60">
        <v>63</v>
      </c>
    </row>
    <row r="5358" spans="1:5" x14ac:dyDescent="0.2">
      <c r="A5358" s="59">
        <v>44188</v>
      </c>
      <c r="B5358" s="60">
        <v>44188</v>
      </c>
      <c r="C5358" s="60" t="s">
        <v>1078</v>
      </c>
      <c r="D5358" s="61">
        <f>VLOOKUP(Pag_Inicio_Corr_mas_casos[[#This Row],[Corregimiento]],Hoja3!$A$2:$D$676,4,0)</f>
        <v>81001</v>
      </c>
      <c r="E5358" s="60">
        <v>49</v>
      </c>
    </row>
    <row r="5359" spans="1:5" x14ac:dyDescent="0.2">
      <c r="A5359" s="59">
        <v>44188</v>
      </c>
      <c r="B5359" s="60">
        <v>44188</v>
      </c>
      <c r="C5359" s="60" t="s">
        <v>1000</v>
      </c>
      <c r="D5359" s="61">
        <f>VLOOKUP(Pag_Inicio_Corr_mas_casos[[#This Row],[Corregimiento]],Hoja3!$A$2:$D$676,4,0)</f>
        <v>80823</v>
      </c>
      <c r="E5359" s="60">
        <v>49</v>
      </c>
    </row>
    <row r="5360" spans="1:5" x14ac:dyDescent="0.2">
      <c r="A5360" s="59">
        <v>44188</v>
      </c>
      <c r="B5360" s="60">
        <v>44188</v>
      </c>
      <c r="C5360" s="60" t="s">
        <v>1079</v>
      </c>
      <c r="D5360" s="61">
        <f>VLOOKUP(Pag_Inicio_Corr_mas_casos[[#This Row],[Corregimiento]],Hoja3!$A$2:$D$676,4,0)</f>
        <v>81002</v>
      </c>
      <c r="E5360" s="60">
        <v>46</v>
      </c>
    </row>
    <row r="5361" spans="1:5" x14ac:dyDescent="0.2">
      <c r="A5361" s="59">
        <v>44188</v>
      </c>
      <c r="B5361" s="60">
        <v>44188</v>
      </c>
      <c r="C5361" s="60" t="s">
        <v>1002</v>
      </c>
      <c r="D5361" s="61">
        <f>VLOOKUP(Pag_Inicio_Corr_mas_casos[[#This Row],[Corregimiento]],Hoja3!$A$2:$D$676,4,0)</f>
        <v>80816</v>
      </c>
      <c r="E5361" s="60">
        <v>45</v>
      </c>
    </row>
    <row r="5362" spans="1:5" x14ac:dyDescent="0.2">
      <c r="A5362" s="59">
        <v>44188</v>
      </c>
      <c r="B5362" s="60">
        <v>44188</v>
      </c>
      <c r="C5362" s="60" t="s">
        <v>1036</v>
      </c>
      <c r="D5362" s="61">
        <f>VLOOKUP(Pag_Inicio_Corr_mas_casos[[#This Row],[Corregimiento]],Hoja3!$A$2:$D$676,4,0)</f>
        <v>80803</v>
      </c>
      <c r="E5362" s="60">
        <v>43</v>
      </c>
    </row>
    <row r="5363" spans="1:5" x14ac:dyDescent="0.2">
      <c r="A5363" s="59">
        <v>44188</v>
      </c>
      <c r="B5363" s="60">
        <v>44188</v>
      </c>
      <c r="C5363" s="60" t="s">
        <v>1004</v>
      </c>
      <c r="D5363" s="61">
        <f>VLOOKUP(Pag_Inicio_Corr_mas_casos[[#This Row],[Corregimiento]],Hoja3!$A$2:$D$676,4,0)</f>
        <v>81007</v>
      </c>
      <c r="E5363" s="60">
        <v>42</v>
      </c>
    </row>
    <row r="5364" spans="1:5" x14ac:dyDescent="0.2">
      <c r="A5364" s="59">
        <v>44188</v>
      </c>
      <c r="B5364" s="60">
        <v>44188</v>
      </c>
      <c r="C5364" s="60" t="s">
        <v>998</v>
      </c>
      <c r="D5364" s="61">
        <f>VLOOKUP(Pag_Inicio_Corr_mas_casos[[#This Row],[Corregimiento]],Hoja3!$A$2:$D$676,4,0)</f>
        <v>81009</v>
      </c>
      <c r="E5364" s="60">
        <v>41</v>
      </c>
    </row>
    <row r="5365" spans="1:5" x14ac:dyDescent="0.2">
      <c r="A5365" s="59">
        <v>44188</v>
      </c>
      <c r="B5365" s="60">
        <v>44188</v>
      </c>
      <c r="C5365" s="60" t="s">
        <v>1003</v>
      </c>
      <c r="D5365" s="61">
        <f>VLOOKUP(Pag_Inicio_Corr_mas_casos[[#This Row],[Corregimiento]],Hoja3!$A$2:$D$676,4,0)</f>
        <v>130708</v>
      </c>
      <c r="E5365" s="60">
        <v>41</v>
      </c>
    </row>
    <row r="5366" spans="1:5" x14ac:dyDescent="0.2">
      <c r="A5366" s="59">
        <v>44188</v>
      </c>
      <c r="B5366" s="60">
        <v>44188</v>
      </c>
      <c r="C5366" s="60" t="s">
        <v>1080</v>
      </c>
      <c r="D5366" s="61">
        <f>VLOOKUP(Pag_Inicio_Corr_mas_casos[[#This Row],[Corregimiento]],Hoja3!$A$2:$D$676,4,0)</f>
        <v>81003</v>
      </c>
      <c r="E5366" s="60">
        <v>40</v>
      </c>
    </row>
    <row r="5367" spans="1:5" x14ac:dyDescent="0.2">
      <c r="A5367" s="59">
        <v>44188</v>
      </c>
      <c r="B5367" s="60">
        <v>44188</v>
      </c>
      <c r="C5367" s="60" t="s">
        <v>1010</v>
      </c>
      <c r="D5367" s="61">
        <f>VLOOKUP(Pag_Inicio_Corr_mas_casos[[#This Row],[Corregimiento]],Hoja3!$A$2:$D$676,4,0)</f>
        <v>80813</v>
      </c>
      <c r="E5367" s="60">
        <v>38</v>
      </c>
    </row>
    <row r="5368" spans="1:5" x14ac:dyDescent="0.2">
      <c r="A5368" s="59">
        <v>44188</v>
      </c>
      <c r="B5368" s="60">
        <v>44188</v>
      </c>
      <c r="C5368" s="60" t="s">
        <v>1081</v>
      </c>
      <c r="D5368" s="61">
        <f>VLOOKUP(Pag_Inicio_Corr_mas_casos[[#This Row],[Corregimiento]],Hoja3!$A$2:$D$676,4,0)</f>
        <v>91001</v>
      </c>
      <c r="E5368" s="60">
        <v>36</v>
      </c>
    </row>
    <row r="5369" spans="1:5" x14ac:dyDescent="0.2">
      <c r="A5369" s="59">
        <v>44188</v>
      </c>
      <c r="B5369" s="60">
        <v>44188</v>
      </c>
      <c r="C5369" s="60" t="s">
        <v>1052</v>
      </c>
      <c r="D5369" s="61">
        <f>VLOOKUP(Pag_Inicio_Corr_mas_casos[[#This Row],[Corregimiento]],Hoja3!$A$2:$D$676,4,0)</f>
        <v>130108</v>
      </c>
      <c r="E5369" s="60">
        <v>35</v>
      </c>
    </row>
    <row r="5370" spans="1:5" x14ac:dyDescent="0.2">
      <c r="A5370" s="59">
        <v>44188</v>
      </c>
      <c r="B5370" s="60">
        <v>44188</v>
      </c>
      <c r="C5370" s="60" t="s">
        <v>1050</v>
      </c>
      <c r="D5370" s="61">
        <f>VLOOKUP(Pag_Inicio_Corr_mas_casos[[#This Row],[Corregimiento]],Hoja3!$A$2:$D$676,4,0)</f>
        <v>130706</v>
      </c>
      <c r="E5370" s="60">
        <v>33</v>
      </c>
    </row>
    <row r="5371" spans="1:5" x14ac:dyDescent="0.2">
      <c r="A5371" s="59">
        <v>44188</v>
      </c>
      <c r="B5371" s="60">
        <v>44188</v>
      </c>
      <c r="C5371" s="60" t="s">
        <v>1055</v>
      </c>
      <c r="D5371" s="61">
        <f>VLOOKUP(Pag_Inicio_Corr_mas_casos[[#This Row],[Corregimiento]],Hoja3!$A$2:$D$676,4,0)</f>
        <v>80802</v>
      </c>
      <c r="E5371" s="60">
        <v>27</v>
      </c>
    </row>
    <row r="5372" spans="1:5" x14ac:dyDescent="0.2">
      <c r="A5372" s="59">
        <v>44188</v>
      </c>
      <c r="B5372" s="60">
        <v>44188</v>
      </c>
      <c r="C5372" s="60" t="s">
        <v>1014</v>
      </c>
      <c r="D5372" s="61">
        <f>VLOOKUP(Pag_Inicio_Corr_mas_casos[[#This Row],[Corregimiento]],Hoja3!$A$2:$D$676,4,0)</f>
        <v>80501</v>
      </c>
      <c r="E5372" s="60">
        <v>27</v>
      </c>
    </row>
    <row r="5373" spans="1:5" x14ac:dyDescent="0.2">
      <c r="A5373" s="59">
        <v>44188</v>
      </c>
      <c r="B5373" s="60">
        <v>44188</v>
      </c>
      <c r="C5373" s="60" t="s">
        <v>1028</v>
      </c>
      <c r="D5373" s="61">
        <f>VLOOKUP(Pag_Inicio_Corr_mas_casos[[#This Row],[Corregimiento]],Hoja3!$A$2:$D$676,4,0)</f>
        <v>130709</v>
      </c>
      <c r="E5373" s="60">
        <v>26</v>
      </c>
    </row>
    <row r="5374" spans="1:5" x14ac:dyDescent="0.2">
      <c r="A5374" s="59">
        <v>44188</v>
      </c>
      <c r="B5374" s="60">
        <v>44188</v>
      </c>
      <c r="C5374" s="60" t="s">
        <v>1051</v>
      </c>
      <c r="D5374" s="61">
        <f>VLOOKUP(Pag_Inicio_Corr_mas_casos[[#This Row],[Corregimiento]],Hoja3!$A$2:$D$676,4,0)</f>
        <v>80808</v>
      </c>
      <c r="E5374" s="60">
        <v>25</v>
      </c>
    </row>
    <row r="5375" spans="1:5" x14ac:dyDescent="0.2">
      <c r="A5375" s="59">
        <v>44188</v>
      </c>
      <c r="B5375" s="60">
        <v>44188</v>
      </c>
      <c r="C5375" s="60" t="s">
        <v>1060</v>
      </c>
      <c r="D5375" s="61">
        <f>VLOOKUP(Pag_Inicio_Corr_mas_casos[[#This Row],[Corregimiento]],Hoja3!$A$2:$D$676,4,0)</f>
        <v>40501</v>
      </c>
      <c r="E5375" s="60">
        <v>23</v>
      </c>
    </row>
    <row r="5376" spans="1:5" x14ac:dyDescent="0.2">
      <c r="A5376" s="59">
        <v>44188</v>
      </c>
      <c r="B5376" s="60">
        <v>44188</v>
      </c>
      <c r="C5376" s="60" t="s">
        <v>1017</v>
      </c>
      <c r="D5376" s="61">
        <f>VLOOKUP(Pag_Inicio_Corr_mas_casos[[#This Row],[Corregimiento]],Hoja3!$A$2:$D$676,4,0)</f>
        <v>50208</v>
      </c>
      <c r="E5376" s="60">
        <v>23</v>
      </c>
    </row>
    <row r="5377" spans="1:5" x14ac:dyDescent="0.2">
      <c r="A5377" s="59">
        <v>44188</v>
      </c>
      <c r="B5377" s="60">
        <v>44188</v>
      </c>
      <c r="C5377" s="60" t="s">
        <v>1082</v>
      </c>
      <c r="D5377" s="61">
        <f>VLOOKUP(Pag_Inicio_Corr_mas_casos[[#This Row],[Corregimiento]],Hoja3!$A$2:$D$676,4,0)</f>
        <v>30111</v>
      </c>
      <c r="E5377" s="60">
        <v>22</v>
      </c>
    </row>
    <row r="5378" spans="1:5" x14ac:dyDescent="0.2">
      <c r="A5378" s="59">
        <v>44188</v>
      </c>
      <c r="B5378" s="60">
        <v>44188</v>
      </c>
      <c r="C5378" s="60" t="s">
        <v>1053</v>
      </c>
      <c r="D5378" s="61">
        <f>VLOOKUP(Pag_Inicio_Corr_mas_casos[[#This Row],[Corregimiento]],Hoja3!$A$2:$D$676,4,0)</f>
        <v>130105</v>
      </c>
      <c r="E5378" s="60">
        <v>22</v>
      </c>
    </row>
    <row r="5379" spans="1:5" x14ac:dyDescent="0.2">
      <c r="A5379" s="59">
        <v>44188</v>
      </c>
      <c r="B5379" s="60">
        <v>44188</v>
      </c>
      <c r="C5379" s="60" t="s">
        <v>1009</v>
      </c>
      <c r="D5379" s="61">
        <f>VLOOKUP(Pag_Inicio_Corr_mas_casos[[#This Row],[Corregimiento]],Hoja3!$A$2:$D$676,4,0)</f>
        <v>130107</v>
      </c>
      <c r="E5379" s="60">
        <v>18</v>
      </c>
    </row>
    <row r="5380" spans="1:5" x14ac:dyDescent="0.2">
      <c r="A5380" s="59">
        <v>44188</v>
      </c>
      <c r="B5380" s="60">
        <v>44188</v>
      </c>
      <c r="C5380" s="60" t="s">
        <v>1083</v>
      </c>
      <c r="D5380" s="61">
        <f>VLOOKUP(Pag_Inicio_Corr_mas_casos[[#This Row],[Corregimiento]],Hoja3!$A$2:$D$676,4,0)</f>
        <v>60704</v>
      </c>
      <c r="E5380" s="60">
        <v>18</v>
      </c>
    </row>
    <row r="5381" spans="1:5" x14ac:dyDescent="0.2">
      <c r="A5381" s="59">
        <v>44188</v>
      </c>
      <c r="B5381" s="60">
        <v>44188</v>
      </c>
      <c r="C5381" s="60" t="s">
        <v>1018</v>
      </c>
      <c r="D5381" s="61">
        <f>VLOOKUP(Pag_Inicio_Corr_mas_casos[[#This Row],[Corregimiento]],Hoja3!$A$2:$D$676,4,0)</f>
        <v>130701</v>
      </c>
      <c r="E5381" s="60">
        <v>17</v>
      </c>
    </row>
    <row r="5382" spans="1:5" x14ac:dyDescent="0.2">
      <c r="A5382" s="59">
        <v>44188</v>
      </c>
      <c r="B5382" s="60">
        <v>44188</v>
      </c>
      <c r="C5382" s="60" t="s">
        <v>1084</v>
      </c>
      <c r="D5382" s="61">
        <f>VLOOKUP(Pag_Inicio_Corr_mas_casos[[#This Row],[Corregimiento]],Hoja3!$A$2:$D$676,4,0)</f>
        <v>20601</v>
      </c>
      <c r="E5382" s="60">
        <v>17</v>
      </c>
    </row>
    <row r="5383" spans="1:5" x14ac:dyDescent="0.2">
      <c r="A5383" s="59">
        <v>44188</v>
      </c>
      <c r="B5383" s="60">
        <v>44188</v>
      </c>
      <c r="C5383" s="60" t="s">
        <v>752</v>
      </c>
      <c r="D5383" s="61">
        <f>VLOOKUP(Pag_Inicio_Corr_mas_casos[[#This Row],[Corregimiento]],Hoja3!$A$2:$D$676,4,0)</f>
        <v>81006</v>
      </c>
      <c r="E5383" s="60">
        <v>16</v>
      </c>
    </row>
    <row r="5384" spans="1:5" x14ac:dyDescent="0.2">
      <c r="A5384" s="59">
        <v>44188</v>
      </c>
      <c r="B5384" s="60">
        <v>44188</v>
      </c>
      <c r="C5384" s="60" t="s">
        <v>1064</v>
      </c>
      <c r="D5384" s="61">
        <f>VLOOKUP(Pag_Inicio_Corr_mas_casos[[#This Row],[Corregimiento]],Hoja3!$A$2:$D$676,4,0)</f>
        <v>60103</v>
      </c>
      <c r="E5384" s="60">
        <v>16</v>
      </c>
    </row>
    <row r="5385" spans="1:5" x14ac:dyDescent="0.2">
      <c r="A5385" s="59">
        <v>44188</v>
      </c>
      <c r="B5385" s="60">
        <v>44188</v>
      </c>
      <c r="C5385" s="60" t="s">
        <v>1085</v>
      </c>
      <c r="D5385" s="61">
        <f>VLOOKUP(Pag_Inicio_Corr_mas_casos[[#This Row],[Corregimiento]],Hoja3!$A$2:$D$676,4,0)</f>
        <v>91101</v>
      </c>
      <c r="E5385" s="60">
        <v>15</v>
      </c>
    </row>
    <row r="5386" spans="1:5" x14ac:dyDescent="0.2">
      <c r="A5386" s="59">
        <v>44188</v>
      </c>
      <c r="B5386" s="60">
        <v>44188</v>
      </c>
      <c r="C5386" s="60" t="s">
        <v>1066</v>
      </c>
      <c r="D5386" s="61">
        <f>VLOOKUP(Pag_Inicio_Corr_mas_casos[[#This Row],[Corregimiento]],Hoja3!$A$2:$D$676,4,0)</f>
        <v>40612</v>
      </c>
      <c r="E5386" s="60">
        <v>15</v>
      </c>
    </row>
    <row r="5387" spans="1:5" x14ac:dyDescent="0.2">
      <c r="A5387" s="59">
        <v>44188</v>
      </c>
      <c r="B5387" s="60">
        <v>44188</v>
      </c>
      <c r="C5387" s="60" t="s">
        <v>1065</v>
      </c>
      <c r="D5387" s="61">
        <f>VLOOKUP(Pag_Inicio_Corr_mas_casos[[#This Row],[Corregimiento]],Hoja3!$A$2:$D$676,4,0)</f>
        <v>60101</v>
      </c>
      <c r="E5387" s="60">
        <v>15</v>
      </c>
    </row>
    <row r="5388" spans="1:5" x14ac:dyDescent="0.2">
      <c r="A5388" s="59">
        <v>44188</v>
      </c>
      <c r="B5388" s="60">
        <v>44188</v>
      </c>
      <c r="C5388" s="60" t="s">
        <v>1035</v>
      </c>
      <c r="D5388" s="61">
        <f>VLOOKUP(Pag_Inicio_Corr_mas_casos[[#This Row],[Corregimiento]],Hoja3!$A$2:$D$676,4,0)</f>
        <v>60105</v>
      </c>
      <c r="E5388" s="60">
        <v>14</v>
      </c>
    </row>
    <row r="5389" spans="1:5" x14ac:dyDescent="0.2">
      <c r="A5389" s="59">
        <v>44188</v>
      </c>
      <c r="B5389" s="60">
        <v>44188</v>
      </c>
      <c r="C5389" s="60" t="s">
        <v>1054</v>
      </c>
      <c r="D5389" s="61">
        <f>VLOOKUP(Pag_Inicio_Corr_mas_casos[[#This Row],[Corregimiento]],Hoja3!$A$2:$D$676,4,0)</f>
        <v>81005</v>
      </c>
      <c r="E5389" s="60">
        <v>14</v>
      </c>
    </row>
    <row r="5390" spans="1:5" x14ac:dyDescent="0.2">
      <c r="A5390" s="59">
        <v>44188</v>
      </c>
      <c r="B5390" s="60">
        <v>44188</v>
      </c>
      <c r="C5390" s="60" t="s">
        <v>1086</v>
      </c>
      <c r="D5390" s="61">
        <f>VLOOKUP(Pag_Inicio_Corr_mas_casos[[#This Row],[Corregimiento]],Hoja3!$A$2:$D$676,4,0)</f>
        <v>30103</v>
      </c>
      <c r="E5390" s="60">
        <v>13</v>
      </c>
    </row>
    <row r="5391" spans="1:5" x14ac:dyDescent="0.2">
      <c r="A5391" s="59">
        <v>44188</v>
      </c>
      <c r="B5391" s="60">
        <v>44188</v>
      </c>
      <c r="C5391" s="60" t="s">
        <v>1087</v>
      </c>
      <c r="D5391" s="61">
        <f>VLOOKUP(Pag_Inicio_Corr_mas_casos[[#This Row],[Corregimiento]],Hoja3!$A$2:$D$676,4,0)</f>
        <v>20103</v>
      </c>
      <c r="E5391" s="60">
        <v>13</v>
      </c>
    </row>
    <row r="5392" spans="1:5" x14ac:dyDescent="0.2">
      <c r="A5392" s="59">
        <v>44188</v>
      </c>
      <c r="B5392" s="60">
        <v>44188</v>
      </c>
      <c r="C5392" s="60" t="s">
        <v>1088</v>
      </c>
      <c r="D5392" s="61">
        <f>VLOOKUP(Pag_Inicio_Corr_mas_casos[[#This Row],[Corregimiento]],Hoja3!$A$2:$D$676,4,0)</f>
        <v>20609</v>
      </c>
      <c r="E5392" s="60">
        <v>13</v>
      </c>
    </row>
    <row r="5393" spans="1:6" x14ac:dyDescent="0.2">
      <c r="A5393" s="59">
        <v>44188</v>
      </c>
      <c r="B5393" s="60">
        <v>44188</v>
      </c>
      <c r="C5393" s="60" t="s">
        <v>1089</v>
      </c>
      <c r="D5393" s="61">
        <f>VLOOKUP(Pag_Inicio_Corr_mas_casos[[#This Row],[Corregimiento]],Hoja3!$A$2:$D$676,4,0)</f>
        <v>70401</v>
      </c>
      <c r="E5393" s="60">
        <v>13</v>
      </c>
    </row>
    <row r="5394" spans="1:6" x14ac:dyDescent="0.2">
      <c r="A5394" s="59">
        <v>44188</v>
      </c>
      <c r="B5394" s="60">
        <v>44188</v>
      </c>
      <c r="C5394" s="60" t="s">
        <v>1059</v>
      </c>
      <c r="D5394" s="61">
        <f>VLOOKUP(Pag_Inicio_Corr_mas_casos[[#This Row],[Corregimiento]],Hoja3!$A$2:$D$676,4,0)</f>
        <v>80805</v>
      </c>
      <c r="E5394" s="60">
        <v>13</v>
      </c>
    </row>
    <row r="5395" spans="1:6" x14ac:dyDescent="0.2">
      <c r="A5395" s="59">
        <v>44188</v>
      </c>
      <c r="B5395" s="60">
        <v>44188</v>
      </c>
      <c r="C5395" s="60" t="s">
        <v>1090</v>
      </c>
      <c r="D5395" s="61">
        <f>VLOOKUP(Pag_Inicio_Corr_mas_casos[[#This Row],[Corregimiento]],Hoja3!$A$2:$D$676,4,0)</f>
        <v>60102</v>
      </c>
      <c r="E5395" s="60">
        <v>13</v>
      </c>
    </row>
    <row r="5396" spans="1:6" x14ac:dyDescent="0.2">
      <c r="A5396" s="59">
        <v>44188</v>
      </c>
      <c r="B5396" s="60">
        <v>44188</v>
      </c>
      <c r="C5396" s="60" t="s">
        <v>1034</v>
      </c>
      <c r="D5396" s="61">
        <f>VLOOKUP(Pag_Inicio_Corr_mas_casos[[#This Row],[Corregimiento]],Hoja3!$A$2:$D$676,4,0)</f>
        <v>20207</v>
      </c>
      <c r="E5396" s="60">
        <v>12</v>
      </c>
    </row>
    <row r="5397" spans="1:6" x14ac:dyDescent="0.2">
      <c r="A5397" s="59">
        <v>44188</v>
      </c>
      <c r="B5397" s="60">
        <v>44188</v>
      </c>
      <c r="C5397" s="60" t="s">
        <v>1067</v>
      </c>
      <c r="D5397" s="61">
        <f>VLOOKUP(Pag_Inicio_Corr_mas_casos[[#This Row],[Corregimiento]],Hoja3!$A$2:$D$676,4,0)</f>
        <v>60401</v>
      </c>
      <c r="E5397" s="60">
        <v>12</v>
      </c>
    </row>
    <row r="5398" spans="1:6" x14ac:dyDescent="0.2">
      <c r="A5398" s="59">
        <v>44188</v>
      </c>
      <c r="B5398" s="60">
        <v>44188</v>
      </c>
      <c r="C5398" s="60" t="s">
        <v>1057</v>
      </c>
      <c r="D5398" s="61">
        <f>VLOOKUP(Pag_Inicio_Corr_mas_casos[[#This Row],[Corregimiento]],Hoja3!$A$2:$D$676,4,0)</f>
        <v>81004</v>
      </c>
      <c r="E5398" s="60">
        <v>12</v>
      </c>
    </row>
    <row r="5399" spans="1:6" x14ac:dyDescent="0.2">
      <c r="A5399" s="59">
        <v>44188</v>
      </c>
      <c r="B5399" s="60">
        <v>44188</v>
      </c>
      <c r="C5399" s="60" t="s">
        <v>1016</v>
      </c>
      <c r="D5399" s="61">
        <f>VLOOKUP(Pag_Inicio_Corr_mas_casos[[#This Row],[Corregimiento]],Hoja3!$A$2:$D$676,4,0)</f>
        <v>130716</v>
      </c>
      <c r="E5399" s="60">
        <v>11</v>
      </c>
    </row>
    <row r="5400" spans="1:6" x14ac:dyDescent="0.2">
      <c r="A5400" s="59">
        <v>44188</v>
      </c>
      <c r="B5400" s="60">
        <v>44188</v>
      </c>
      <c r="C5400" s="60" t="s">
        <v>1091</v>
      </c>
      <c r="D5400" s="61">
        <f>VLOOKUP(Pag_Inicio_Corr_mas_casos[[#This Row],[Corregimiento]],Hoja3!$A$2:$D$676,4,0)</f>
        <v>30104</v>
      </c>
      <c r="E5400" s="60">
        <v>11</v>
      </c>
    </row>
    <row r="5401" spans="1:6" x14ac:dyDescent="0.2">
      <c r="A5401" s="59">
        <v>44188</v>
      </c>
      <c r="B5401" s="60">
        <v>44188</v>
      </c>
      <c r="C5401" s="60" t="s">
        <v>1029</v>
      </c>
      <c r="D5401" s="61">
        <f>VLOOKUP(Pag_Inicio_Corr_mas_casos[[#This Row],[Corregimiento]],Hoja3!$A$2:$D$676,4,0)</f>
        <v>40606</v>
      </c>
      <c r="E5401" s="60">
        <v>11</v>
      </c>
    </row>
    <row r="5402" spans="1:6" x14ac:dyDescent="0.2">
      <c r="A5402" s="59">
        <v>44188</v>
      </c>
      <c r="B5402" s="60">
        <v>44188</v>
      </c>
      <c r="C5402" s="60" t="s">
        <v>1030</v>
      </c>
      <c r="D5402" s="61">
        <f>VLOOKUP(Pag_Inicio_Corr_mas_casos[[#This Row],[Corregimiento]],Hoja3!$A$2:$D$676,4,0)</f>
        <v>130103</v>
      </c>
      <c r="E5402" s="60">
        <v>11</v>
      </c>
    </row>
    <row r="5403" spans="1:6" x14ac:dyDescent="0.2">
      <c r="A5403" s="59">
        <v>44188</v>
      </c>
      <c r="B5403" s="60">
        <v>44188</v>
      </c>
      <c r="C5403" s="60" t="s">
        <v>1092</v>
      </c>
      <c r="D5403" s="61">
        <f>VLOOKUP(Pag_Inicio_Corr_mas_casos[[#This Row],[Corregimiento]],Hoja3!$A$2:$D$676,4,0)</f>
        <v>91008</v>
      </c>
      <c r="E5403" s="60">
        <v>11</v>
      </c>
    </row>
    <row r="5404" spans="1:6" x14ac:dyDescent="0.2">
      <c r="A5404" s="77">
        <v>44189</v>
      </c>
      <c r="B5404" s="78">
        <v>44189</v>
      </c>
      <c r="C5404" s="78" t="s">
        <v>750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 x14ac:dyDescent="0.2">
      <c r="A5405" s="77">
        <v>44189</v>
      </c>
      <c r="B5405" s="78">
        <v>44189</v>
      </c>
      <c r="C5405" s="78" t="s">
        <v>753</v>
      </c>
      <c r="D5405" s="79">
        <f>VLOOKUP(Pag_Inicio_Corr_mas_casos[[#This Row],[Corregimiento]],Hoja3!$A$2:$D$676,4,0)</f>
        <v>80812</v>
      </c>
      <c r="E5405" s="78">
        <v>133</v>
      </c>
    </row>
    <row r="5406" spans="1:6" x14ac:dyDescent="0.2">
      <c r="A5406" s="77">
        <v>44189</v>
      </c>
      <c r="B5406" s="78">
        <v>44189</v>
      </c>
      <c r="C5406" s="78" t="s">
        <v>746</v>
      </c>
      <c r="D5406" s="79">
        <f>VLOOKUP(Pag_Inicio_Corr_mas_casos[[#This Row],[Corregimiento]],Hoja3!$A$2:$D$676,4,0)</f>
        <v>80817</v>
      </c>
      <c r="E5406" s="78">
        <v>114</v>
      </c>
    </row>
    <row r="5407" spans="1:6" x14ac:dyDescent="0.2">
      <c r="A5407" s="77">
        <v>44189</v>
      </c>
      <c r="B5407" s="78">
        <v>44189</v>
      </c>
      <c r="C5407" s="78" t="s">
        <v>778</v>
      </c>
      <c r="D5407" s="79">
        <f>VLOOKUP(Pag_Inicio_Corr_mas_casos[[#This Row],[Corregimiento]],Hoja3!$A$2:$D$676,4,0)</f>
        <v>80809</v>
      </c>
      <c r="E5407" s="78">
        <v>102</v>
      </c>
    </row>
    <row r="5408" spans="1:6" x14ac:dyDescent="0.2">
      <c r="A5408" s="77">
        <v>44189</v>
      </c>
      <c r="B5408" s="78">
        <v>44189</v>
      </c>
      <c r="C5408" s="78" t="s">
        <v>1093</v>
      </c>
      <c r="D5408" s="79">
        <f>VLOOKUP(Pag_Inicio_Corr_mas_casos[[#This Row],[Corregimiento]],Hoja3!$A$2:$D$676,4,0)</f>
        <v>80822</v>
      </c>
      <c r="E5408" s="78">
        <v>93</v>
      </c>
    </row>
    <row r="5409" spans="1:5" x14ac:dyDescent="0.2">
      <c r="A5409" s="77">
        <v>44189</v>
      </c>
      <c r="B5409" s="78">
        <v>44189</v>
      </c>
      <c r="C5409" s="78" t="s">
        <v>831</v>
      </c>
      <c r="D5409" s="79">
        <f>VLOOKUP(Pag_Inicio_Corr_mas_casos[[#This Row],[Corregimiento]],Hoja3!$A$2:$D$676,4,0)</f>
        <v>80821</v>
      </c>
      <c r="E5409" s="78">
        <v>89</v>
      </c>
    </row>
    <row r="5410" spans="1:5" x14ac:dyDescent="0.2">
      <c r="A5410" s="77">
        <v>44189</v>
      </c>
      <c r="B5410" s="78">
        <v>44189</v>
      </c>
      <c r="C5410" s="78" t="s">
        <v>1000</v>
      </c>
      <c r="D5410" s="79">
        <f>VLOOKUP(Pag_Inicio_Corr_mas_casos[[#This Row],[Corregimiento]],Hoja3!$A$2:$D$676,4,0)</f>
        <v>80823</v>
      </c>
      <c r="E5410" s="78">
        <v>86</v>
      </c>
    </row>
    <row r="5411" spans="1:5" x14ac:dyDescent="0.2">
      <c r="A5411" s="77">
        <v>44189</v>
      </c>
      <c r="B5411" s="78">
        <v>44189</v>
      </c>
      <c r="C5411" s="78" t="s">
        <v>1010</v>
      </c>
      <c r="D5411" s="79">
        <f>VLOOKUP(Pag_Inicio_Corr_mas_casos[[#This Row],[Corregimiento]],Hoja3!$A$2:$D$676,4,0)</f>
        <v>80813</v>
      </c>
      <c r="E5411" s="78">
        <v>78</v>
      </c>
    </row>
    <row r="5412" spans="1:5" x14ac:dyDescent="0.2">
      <c r="A5412" s="77">
        <v>44189</v>
      </c>
      <c r="B5412" s="78">
        <v>44189</v>
      </c>
      <c r="C5412" s="78" t="s">
        <v>1006</v>
      </c>
      <c r="D5412" s="79">
        <f>VLOOKUP(Pag_Inicio_Corr_mas_casos[[#This Row],[Corregimiento]],Hoja3!$A$2:$D$676,4,0)</f>
        <v>80826</v>
      </c>
      <c r="E5412" s="78">
        <v>74</v>
      </c>
    </row>
    <row r="5413" spans="1:5" x14ac:dyDescent="0.2">
      <c r="A5413" s="77">
        <v>44189</v>
      </c>
      <c r="B5413" s="78">
        <v>44189</v>
      </c>
      <c r="C5413" s="78" t="s">
        <v>1094</v>
      </c>
      <c r="D5413" s="79">
        <f>VLOOKUP(Pag_Inicio_Corr_mas_casos[[#This Row],[Corregimiento]],Hoja3!$A$2:$D$676,4,0)</f>
        <v>130101</v>
      </c>
      <c r="E5413" s="78">
        <v>73</v>
      </c>
    </row>
    <row r="5414" spans="1:5" x14ac:dyDescent="0.2">
      <c r="A5414" s="77">
        <v>44189</v>
      </c>
      <c r="B5414" s="78">
        <v>44189</v>
      </c>
      <c r="C5414" s="78" t="s">
        <v>996</v>
      </c>
      <c r="D5414" s="79">
        <f>VLOOKUP(Pag_Inicio_Corr_mas_casos[[#This Row],[Corregimiento]],Hoja3!$A$2:$D$676,4,0)</f>
        <v>80810</v>
      </c>
      <c r="E5414" s="78">
        <v>71</v>
      </c>
    </row>
    <row r="5415" spans="1:5" x14ac:dyDescent="0.2">
      <c r="A5415" s="77">
        <v>44189</v>
      </c>
      <c r="B5415" s="78">
        <v>44189</v>
      </c>
      <c r="C5415" s="78" t="s">
        <v>1075</v>
      </c>
      <c r="D5415" s="79">
        <f>VLOOKUP(Pag_Inicio_Corr_mas_casos[[#This Row],[Corregimiento]],Hoja3!$A$2:$D$676,4,0)</f>
        <v>80807</v>
      </c>
      <c r="E5415" s="78">
        <v>68</v>
      </c>
    </row>
    <row r="5416" spans="1:5" x14ac:dyDescent="0.2">
      <c r="A5416" s="77">
        <v>44189</v>
      </c>
      <c r="B5416" s="78">
        <v>44189</v>
      </c>
      <c r="C5416" s="78" t="s">
        <v>999</v>
      </c>
      <c r="D5416" s="79">
        <f>VLOOKUP(Pag_Inicio_Corr_mas_casos[[#This Row],[Corregimiento]],Hoja3!$A$2:$D$676,4,0)</f>
        <v>80806</v>
      </c>
      <c r="E5416" s="78">
        <v>68</v>
      </c>
    </row>
    <row r="5417" spans="1:5" x14ac:dyDescent="0.2">
      <c r="A5417" s="77">
        <v>44189</v>
      </c>
      <c r="B5417" s="78">
        <v>44189</v>
      </c>
      <c r="C5417" s="78" t="s">
        <v>1004</v>
      </c>
      <c r="D5417" s="79">
        <f>VLOOKUP(Pag_Inicio_Corr_mas_casos[[#This Row],[Corregimiento]],Hoja3!$A$2:$D$676,4,0)</f>
        <v>81007</v>
      </c>
      <c r="E5417" s="78">
        <v>64</v>
      </c>
    </row>
    <row r="5418" spans="1:5" x14ac:dyDescent="0.2">
      <c r="A5418" s="77">
        <v>44189</v>
      </c>
      <c r="B5418" s="78">
        <v>44189</v>
      </c>
      <c r="C5418" s="78" t="s">
        <v>1076</v>
      </c>
      <c r="D5418" s="79">
        <f>VLOOKUP(Pag_Inicio_Corr_mas_casos[[#This Row],[Corregimiento]],Hoja3!$A$2:$D$676,4,0)</f>
        <v>130102</v>
      </c>
      <c r="E5418" s="78">
        <v>61</v>
      </c>
    </row>
    <row r="5419" spans="1:5" x14ac:dyDescent="0.2">
      <c r="A5419" s="77">
        <v>44189</v>
      </c>
      <c r="B5419" s="78">
        <v>44189</v>
      </c>
      <c r="C5419" s="78" t="s">
        <v>1015</v>
      </c>
      <c r="D5419" s="79">
        <f>VLOOKUP(Pag_Inicio_Corr_mas_casos[[#This Row],[Corregimiento]],Hoja3!$A$2:$D$676,4,0)</f>
        <v>80815</v>
      </c>
      <c r="E5419" s="78">
        <v>96</v>
      </c>
    </row>
    <row r="5420" spans="1:5" x14ac:dyDescent="0.2">
      <c r="A5420" s="77">
        <v>44189</v>
      </c>
      <c r="B5420" s="78">
        <v>44189</v>
      </c>
      <c r="C5420" s="78" t="s">
        <v>1007</v>
      </c>
      <c r="D5420" s="79">
        <f>VLOOKUP(Pag_Inicio_Corr_mas_casos[[#This Row],[Corregimiento]],Hoja3!$A$2:$D$676,4,0)</f>
        <v>80811</v>
      </c>
      <c r="E5420" s="78">
        <v>58</v>
      </c>
    </row>
    <row r="5421" spans="1:5" x14ac:dyDescent="0.2">
      <c r="A5421" s="77">
        <v>44189</v>
      </c>
      <c r="B5421" s="78">
        <v>44189</v>
      </c>
      <c r="C5421" s="78" t="s">
        <v>998</v>
      </c>
      <c r="D5421" s="79">
        <f>VLOOKUP(Pag_Inicio_Corr_mas_casos[[#This Row],[Corregimiento]],Hoja3!$A$2:$D$676,4,0)</f>
        <v>81009</v>
      </c>
      <c r="E5421" s="78">
        <v>55</v>
      </c>
    </row>
    <row r="5422" spans="1:5" x14ac:dyDescent="0.2">
      <c r="A5422" s="77">
        <v>44189</v>
      </c>
      <c r="B5422" s="78">
        <v>44189</v>
      </c>
      <c r="C5422" s="78" t="s">
        <v>1077</v>
      </c>
      <c r="D5422" s="79">
        <f>VLOOKUP(Pag_Inicio_Corr_mas_casos[[#This Row],[Corregimiento]],Hoja3!$A$2:$D$676,4,0)</f>
        <v>81008</v>
      </c>
      <c r="E5422" s="78">
        <v>53</v>
      </c>
    </row>
    <row r="5423" spans="1:5" x14ac:dyDescent="0.2">
      <c r="A5423" s="77">
        <v>44189</v>
      </c>
      <c r="B5423" s="78">
        <v>44189</v>
      </c>
      <c r="C5423" s="78" t="s">
        <v>997</v>
      </c>
      <c r="D5423" s="79">
        <f>VLOOKUP(Pag_Inicio_Corr_mas_casos[[#This Row],[Corregimiento]],Hoja3!$A$2:$D$676,4,0)</f>
        <v>130717</v>
      </c>
      <c r="E5423" s="78">
        <v>53</v>
      </c>
    </row>
    <row r="5424" spans="1:5" x14ac:dyDescent="0.2">
      <c r="A5424" s="77">
        <v>44189</v>
      </c>
      <c r="B5424" s="78">
        <v>44189</v>
      </c>
      <c r="C5424" s="78" t="s">
        <v>1078</v>
      </c>
      <c r="D5424" s="79">
        <f>VLOOKUP(Pag_Inicio_Corr_mas_casos[[#This Row],[Corregimiento]],Hoja3!$A$2:$D$676,4,0)</f>
        <v>81001</v>
      </c>
      <c r="E5424" s="78">
        <v>52</v>
      </c>
    </row>
    <row r="5425" spans="1:5" x14ac:dyDescent="0.2">
      <c r="A5425" s="77">
        <v>44189</v>
      </c>
      <c r="B5425" s="78">
        <v>44189</v>
      </c>
      <c r="C5425" s="78" t="s">
        <v>1079</v>
      </c>
      <c r="D5425" s="79">
        <f>VLOOKUP(Pag_Inicio_Corr_mas_casos[[#This Row],[Corregimiento]],Hoja3!$A$2:$D$676,4,0)</f>
        <v>81002</v>
      </c>
      <c r="E5425" s="78">
        <v>52</v>
      </c>
    </row>
    <row r="5426" spans="1:5" x14ac:dyDescent="0.2">
      <c r="A5426" s="77">
        <v>44189</v>
      </c>
      <c r="B5426" s="78">
        <v>44189</v>
      </c>
      <c r="C5426" s="78" t="s">
        <v>1005</v>
      </c>
      <c r="D5426" s="79">
        <f>VLOOKUP(Pag_Inicio_Corr_mas_casos[[#This Row],[Corregimiento]],Hoja3!$A$2:$D$676,4,0)</f>
        <v>80814</v>
      </c>
      <c r="E5426" s="78">
        <v>50</v>
      </c>
    </row>
    <row r="5427" spans="1:5" x14ac:dyDescent="0.2">
      <c r="A5427" s="77">
        <v>44189</v>
      </c>
      <c r="B5427" s="78">
        <v>44189</v>
      </c>
      <c r="C5427" s="78" t="s">
        <v>1011</v>
      </c>
      <c r="D5427" s="79">
        <f>VLOOKUP(Pag_Inicio_Corr_mas_casos[[#This Row],[Corregimiento]],Hoja3!$A$2:$D$676,4,0)</f>
        <v>80820</v>
      </c>
      <c r="E5427" s="78">
        <v>48</v>
      </c>
    </row>
    <row r="5428" spans="1:5" x14ac:dyDescent="0.2">
      <c r="A5428" s="77">
        <v>44189</v>
      </c>
      <c r="B5428" s="78">
        <v>44189</v>
      </c>
      <c r="C5428" s="78" t="s">
        <v>1095</v>
      </c>
      <c r="D5428" s="79">
        <f>VLOOKUP(Pag_Inicio_Corr_mas_casos[[#This Row],[Corregimiento]],Hoja3!$A$2:$D$676,4,0)</f>
        <v>130106</v>
      </c>
      <c r="E5428" s="78">
        <v>47</v>
      </c>
    </row>
    <row r="5429" spans="1:5" x14ac:dyDescent="0.2">
      <c r="A5429" s="77">
        <v>44189</v>
      </c>
      <c r="B5429" s="78">
        <v>44189</v>
      </c>
      <c r="C5429" s="78" t="s">
        <v>1096</v>
      </c>
      <c r="D5429" s="79">
        <f>VLOOKUP(Pag_Inicio_Corr_mas_casos[[#This Row],[Corregimiento]],Hoja3!$A$2:$D$676,4,0)</f>
        <v>40601</v>
      </c>
      <c r="E5429" s="78">
        <v>42</v>
      </c>
    </row>
    <row r="5430" spans="1:5" x14ac:dyDescent="0.2">
      <c r="A5430" s="77">
        <v>44189</v>
      </c>
      <c r="B5430" s="78">
        <v>44189</v>
      </c>
      <c r="C5430" s="78" t="s">
        <v>1026</v>
      </c>
      <c r="D5430" s="79">
        <f>VLOOKUP(Pag_Inicio_Corr_mas_casos[[#This Row],[Corregimiento]],Hoja3!$A$2:$D$676,4,0)</f>
        <v>30107</v>
      </c>
      <c r="E5430" s="78">
        <v>40</v>
      </c>
    </row>
    <row r="5431" spans="1:5" x14ac:dyDescent="0.2">
      <c r="A5431" s="77">
        <v>44189</v>
      </c>
      <c r="B5431" s="78">
        <v>44189</v>
      </c>
      <c r="C5431" s="78" t="s">
        <v>1003</v>
      </c>
      <c r="D5431" s="79">
        <f>VLOOKUP(Pag_Inicio_Corr_mas_casos[[#This Row],[Corregimiento]],Hoja3!$A$2:$D$676,4,0)</f>
        <v>130708</v>
      </c>
      <c r="E5431" s="78">
        <v>40</v>
      </c>
    </row>
    <row r="5432" spans="1:5" x14ac:dyDescent="0.2">
      <c r="A5432" s="77">
        <v>44189</v>
      </c>
      <c r="B5432" s="78">
        <v>44189</v>
      </c>
      <c r="C5432" s="78" t="s">
        <v>1051</v>
      </c>
      <c r="D5432" s="79">
        <f>VLOOKUP(Pag_Inicio_Corr_mas_casos[[#This Row],[Corregimiento]],Hoja3!$A$2:$D$676,4,0)</f>
        <v>80808</v>
      </c>
      <c r="E5432" s="78">
        <v>38</v>
      </c>
    </row>
    <row r="5433" spans="1:5" x14ac:dyDescent="0.2">
      <c r="A5433" s="77">
        <v>44189</v>
      </c>
      <c r="B5433" s="78">
        <v>44189</v>
      </c>
      <c r="C5433" s="78" t="s">
        <v>1074</v>
      </c>
      <c r="D5433" s="79">
        <f>VLOOKUP(Pag_Inicio_Corr_mas_casos[[#This Row],[Corregimiento]],Hoja3!$A$2:$D$676,4,0)</f>
        <v>130702</v>
      </c>
      <c r="E5433" s="78">
        <v>34</v>
      </c>
    </row>
    <row r="5434" spans="1:5" x14ac:dyDescent="0.2">
      <c r="A5434" s="77">
        <v>44189</v>
      </c>
      <c r="B5434" s="78">
        <v>44189</v>
      </c>
      <c r="C5434" s="78" t="s">
        <v>1018</v>
      </c>
      <c r="D5434" s="79">
        <f>VLOOKUP(Pag_Inicio_Corr_mas_casos[[#This Row],[Corregimiento]],Hoja3!$A$2:$D$676,4,0)</f>
        <v>130701</v>
      </c>
      <c r="E5434" s="78">
        <v>32</v>
      </c>
    </row>
    <row r="5435" spans="1:5" x14ac:dyDescent="0.2">
      <c r="A5435" s="77">
        <v>44189</v>
      </c>
      <c r="B5435" s="78">
        <v>44189</v>
      </c>
      <c r="C5435" s="78" t="s">
        <v>1081</v>
      </c>
      <c r="D5435" s="79">
        <f>VLOOKUP(Pag_Inicio_Corr_mas_casos[[#This Row],[Corregimiento]],Hoja3!$A$2:$D$676,4,0)</f>
        <v>91001</v>
      </c>
      <c r="E5435" s="78">
        <v>32</v>
      </c>
    </row>
    <row r="5436" spans="1:5" x14ac:dyDescent="0.2">
      <c r="A5436" s="77">
        <v>44189</v>
      </c>
      <c r="B5436" s="78">
        <v>44189</v>
      </c>
      <c r="C5436" s="78" t="s">
        <v>1019</v>
      </c>
      <c r="D5436" s="79">
        <f>VLOOKUP(Pag_Inicio_Corr_mas_casos[[#This Row],[Corregimiento]],Hoja3!$A$2:$D$676,4,0)</f>
        <v>80804</v>
      </c>
      <c r="E5436" s="78">
        <v>31</v>
      </c>
    </row>
    <row r="5437" spans="1:5" x14ac:dyDescent="0.2">
      <c r="A5437" s="77">
        <v>44189</v>
      </c>
      <c r="B5437" s="78">
        <v>44189</v>
      </c>
      <c r="C5437" s="78" t="s">
        <v>1014</v>
      </c>
      <c r="D5437" s="79">
        <f>VLOOKUP(Pag_Inicio_Corr_mas_casos[[#This Row],[Corregimiento]],Hoja3!$A$2:$D$676,4,0)</f>
        <v>80501</v>
      </c>
      <c r="E5437" s="78">
        <v>31</v>
      </c>
    </row>
    <row r="5438" spans="1:5" x14ac:dyDescent="0.2">
      <c r="A5438" s="77">
        <v>44189</v>
      </c>
      <c r="B5438" s="78">
        <v>44189</v>
      </c>
      <c r="C5438" s="78" t="s">
        <v>1036</v>
      </c>
      <c r="D5438" s="79">
        <f>VLOOKUP(Pag_Inicio_Corr_mas_casos[[#This Row],[Corregimiento]],Hoja3!$A$2:$D$676,4,0)</f>
        <v>80803</v>
      </c>
      <c r="E5438" s="78">
        <v>28</v>
      </c>
    </row>
    <row r="5439" spans="1:5" x14ac:dyDescent="0.2">
      <c r="A5439" s="77">
        <v>44189</v>
      </c>
      <c r="B5439" s="78">
        <v>44189</v>
      </c>
      <c r="C5439" s="78" t="s">
        <v>1009</v>
      </c>
      <c r="D5439" s="79">
        <f>VLOOKUP(Pag_Inicio_Corr_mas_casos[[#This Row],[Corregimiento]],Hoja3!$A$2:$D$676,4,0)</f>
        <v>130107</v>
      </c>
      <c r="E5439" s="78">
        <v>27</v>
      </c>
    </row>
    <row r="5440" spans="1:5" x14ac:dyDescent="0.2">
      <c r="A5440" s="77">
        <v>44189</v>
      </c>
      <c r="B5440" s="78">
        <v>44189</v>
      </c>
      <c r="C5440" s="78" t="s">
        <v>1017</v>
      </c>
      <c r="D5440" s="79">
        <f>VLOOKUP(Pag_Inicio_Corr_mas_casos[[#This Row],[Corregimiento]],Hoja3!$A$2:$D$676,4,0)</f>
        <v>50208</v>
      </c>
      <c r="E5440" s="78">
        <v>27</v>
      </c>
    </row>
    <row r="5441" spans="1:5" x14ac:dyDescent="0.2">
      <c r="A5441" s="77">
        <v>44189</v>
      </c>
      <c r="B5441" s="78">
        <v>44189</v>
      </c>
      <c r="C5441" s="78" t="s">
        <v>1053</v>
      </c>
      <c r="D5441" s="79">
        <f>VLOOKUP(Pag_Inicio_Corr_mas_casos[[#This Row],[Corregimiento]],Hoja3!$A$2:$D$676,4,0)</f>
        <v>130105</v>
      </c>
      <c r="E5441" s="78">
        <v>23</v>
      </c>
    </row>
    <row r="5442" spans="1:5" x14ac:dyDescent="0.2">
      <c r="A5442" s="77">
        <v>44189</v>
      </c>
      <c r="B5442" s="78">
        <v>44189</v>
      </c>
      <c r="C5442" s="78" t="s">
        <v>752</v>
      </c>
      <c r="D5442" s="79">
        <f>VLOOKUP(Pag_Inicio_Corr_mas_casos[[#This Row],[Corregimiento]],Hoja3!$A$2:$D$676,4,0)</f>
        <v>81006</v>
      </c>
      <c r="E5442" s="78">
        <v>21</v>
      </c>
    </row>
    <row r="5443" spans="1:5" x14ac:dyDescent="0.2">
      <c r="A5443" s="77">
        <v>44189</v>
      </c>
      <c r="B5443" s="78">
        <v>44189</v>
      </c>
      <c r="C5443" s="78" t="s">
        <v>1086</v>
      </c>
      <c r="D5443" s="79">
        <f>VLOOKUP(Pag_Inicio_Corr_mas_casos[[#This Row],[Corregimiento]],Hoja3!$A$2:$D$676,4,0)</f>
        <v>30103</v>
      </c>
      <c r="E5443" s="78">
        <v>19</v>
      </c>
    </row>
    <row r="5444" spans="1:5" x14ac:dyDescent="0.2">
      <c r="A5444" s="77">
        <v>44189</v>
      </c>
      <c r="B5444" s="78">
        <v>44189</v>
      </c>
      <c r="C5444" s="78" t="s">
        <v>1091</v>
      </c>
      <c r="D5444" s="79">
        <f>VLOOKUP(Pag_Inicio_Corr_mas_casos[[#This Row],[Corregimiento]],Hoja3!$A$2:$D$676,4,0)</f>
        <v>30104</v>
      </c>
      <c r="E5444" s="78">
        <v>18</v>
      </c>
    </row>
    <row r="5445" spans="1:5" x14ac:dyDescent="0.2">
      <c r="A5445" s="77">
        <v>44189</v>
      </c>
      <c r="B5445" s="78">
        <v>44189</v>
      </c>
      <c r="C5445" s="78" t="s">
        <v>1050</v>
      </c>
      <c r="D5445" s="79">
        <f>VLOOKUP(Pag_Inicio_Corr_mas_casos[[#This Row],[Corregimiento]],Hoja3!$A$2:$D$676,4,0)</f>
        <v>130706</v>
      </c>
      <c r="E5445" s="78">
        <v>17</v>
      </c>
    </row>
    <row r="5446" spans="1:5" x14ac:dyDescent="0.2">
      <c r="A5446" s="77">
        <v>44189</v>
      </c>
      <c r="B5446" s="78">
        <v>44189</v>
      </c>
      <c r="C5446" s="78" t="s">
        <v>1016</v>
      </c>
      <c r="D5446" s="79">
        <f>VLOOKUP(Pag_Inicio_Corr_mas_casos[[#This Row],[Corregimiento]],Hoja3!$A$2:$D$676,4,0)</f>
        <v>130716</v>
      </c>
      <c r="E5446" s="78">
        <v>17</v>
      </c>
    </row>
    <row r="5447" spans="1:5" x14ac:dyDescent="0.2">
      <c r="A5447" s="77">
        <v>44189</v>
      </c>
      <c r="B5447" s="78">
        <v>44189</v>
      </c>
      <c r="C5447" s="78" t="s">
        <v>1097</v>
      </c>
      <c r="D5447" s="79">
        <f>VLOOKUP(Pag_Inicio_Corr_mas_casos[[#This Row],[Corregimiento]],Hoja3!$A$2:$D$676,4,0)</f>
        <v>130108</v>
      </c>
      <c r="E5447" s="78">
        <v>16</v>
      </c>
    </row>
    <row r="5448" spans="1:5" x14ac:dyDescent="0.2">
      <c r="A5448" s="77">
        <v>44189</v>
      </c>
      <c r="B5448" s="78">
        <v>44189</v>
      </c>
      <c r="C5448" s="78" t="s">
        <v>1098</v>
      </c>
      <c r="D5448" s="79">
        <f>VLOOKUP(Pag_Inicio_Corr_mas_casos[[#This Row],[Corregimiento]],Hoja3!$A$2:$D$676,4,0)</f>
        <v>60101</v>
      </c>
      <c r="E5448" s="78">
        <v>16</v>
      </c>
    </row>
    <row r="5449" spans="1:5" x14ac:dyDescent="0.2">
      <c r="A5449" s="77">
        <v>44189</v>
      </c>
      <c r="B5449" s="78">
        <v>44189</v>
      </c>
      <c r="C5449" s="78" t="s">
        <v>1035</v>
      </c>
      <c r="D5449" s="79">
        <f>VLOOKUP(Pag_Inicio_Corr_mas_casos[[#This Row],[Corregimiento]],Hoja3!$A$2:$D$676,4,0)</f>
        <v>60105</v>
      </c>
      <c r="E5449" s="78">
        <v>16</v>
      </c>
    </row>
    <row r="5450" spans="1:5" x14ac:dyDescent="0.2">
      <c r="A5450" s="77">
        <v>44189</v>
      </c>
      <c r="B5450" s="78">
        <v>44189</v>
      </c>
      <c r="C5450" s="78" t="s">
        <v>1054</v>
      </c>
      <c r="D5450" s="79">
        <f>VLOOKUP(Pag_Inicio_Corr_mas_casos[[#This Row],[Corregimiento]],Hoja3!$A$2:$D$676,4,0)</f>
        <v>81005</v>
      </c>
      <c r="E5450" s="78">
        <v>16</v>
      </c>
    </row>
    <row r="5451" spans="1:5" x14ac:dyDescent="0.2">
      <c r="A5451" s="77">
        <v>44189</v>
      </c>
      <c r="B5451" s="78">
        <v>44189</v>
      </c>
      <c r="C5451" s="78" t="s">
        <v>1099</v>
      </c>
      <c r="D5451" s="79">
        <f>VLOOKUP(Pag_Inicio_Corr_mas_casos[[#This Row],[Corregimiento]],Hoja3!$A$2:$D$676,4,0)</f>
        <v>50316</v>
      </c>
      <c r="E5451" s="78">
        <v>16</v>
      </c>
    </row>
    <row r="5452" spans="1:5" x14ac:dyDescent="0.2">
      <c r="A5452" s="77">
        <v>44189</v>
      </c>
      <c r="B5452" s="78">
        <v>44189</v>
      </c>
      <c r="C5452" s="78" t="s">
        <v>1067</v>
      </c>
      <c r="D5452" s="79">
        <f>VLOOKUP(Pag_Inicio_Corr_mas_casos[[#This Row],[Corregimiento]],Hoja3!$A$2:$D$676,4,0)</f>
        <v>60401</v>
      </c>
      <c r="E5452" s="78">
        <v>15</v>
      </c>
    </row>
    <row r="5453" spans="1:5" x14ac:dyDescent="0.2">
      <c r="A5453" s="77">
        <v>44189</v>
      </c>
      <c r="B5453" s="78">
        <v>44189</v>
      </c>
      <c r="C5453" s="78" t="s">
        <v>1084</v>
      </c>
      <c r="D5453" s="79">
        <f>VLOOKUP(Pag_Inicio_Corr_mas_casos[[#This Row],[Corregimiento]],Hoja3!$A$2:$D$676,4,0)</f>
        <v>20601</v>
      </c>
      <c r="E5453" s="78">
        <v>15</v>
      </c>
    </row>
    <row r="5454" spans="1:5" x14ac:dyDescent="0.2">
      <c r="A5454" s="77">
        <v>44189</v>
      </c>
      <c r="B5454" s="78">
        <v>44189</v>
      </c>
      <c r="C5454" s="78" t="s">
        <v>1100</v>
      </c>
      <c r="D5454" s="79">
        <f>VLOOKUP(Pag_Inicio_Corr_mas_casos[[#This Row],[Corregimiento]],Hoja3!$A$2:$D$676,4,0)</f>
        <v>70301</v>
      </c>
      <c r="E5454" s="78">
        <v>14</v>
      </c>
    </row>
    <row r="5455" spans="1:5" x14ac:dyDescent="0.2">
      <c r="A5455" s="77">
        <v>44189</v>
      </c>
      <c r="B5455" s="78">
        <v>44189</v>
      </c>
      <c r="C5455" s="78" t="s">
        <v>1059</v>
      </c>
      <c r="D5455" s="79">
        <f>VLOOKUP(Pag_Inicio_Corr_mas_casos[[#This Row],[Corregimiento]],Hoja3!$A$2:$D$676,4,0)</f>
        <v>80805</v>
      </c>
      <c r="E5455" s="78">
        <v>13</v>
      </c>
    </row>
    <row r="5456" spans="1:5" x14ac:dyDescent="0.2">
      <c r="A5456" s="77">
        <v>44189</v>
      </c>
      <c r="B5456" s="78">
        <v>44189</v>
      </c>
      <c r="C5456" s="78" t="s">
        <v>1055</v>
      </c>
      <c r="D5456" s="79">
        <f>VLOOKUP(Pag_Inicio_Corr_mas_casos[[#This Row],[Corregimiento]],Hoja3!$A$2:$D$676,4,0)</f>
        <v>80802</v>
      </c>
      <c r="E5456" s="78">
        <v>13</v>
      </c>
    </row>
    <row r="5457" spans="1:6" x14ac:dyDescent="0.2">
      <c r="A5457" s="77">
        <v>44189</v>
      </c>
      <c r="B5457" s="78">
        <v>44189</v>
      </c>
      <c r="C5457" s="78" t="s">
        <v>1064</v>
      </c>
      <c r="D5457" s="79">
        <f>VLOOKUP(Pag_Inicio_Corr_mas_casos[[#This Row],[Corregimiento]],Hoja3!$A$2:$D$676,4,0)</f>
        <v>60103</v>
      </c>
      <c r="E5457" s="78">
        <v>13</v>
      </c>
    </row>
    <row r="5458" spans="1:6" x14ac:dyDescent="0.2">
      <c r="A5458" s="77">
        <v>44189</v>
      </c>
      <c r="B5458" s="78">
        <v>44189</v>
      </c>
      <c r="C5458" s="78" t="s">
        <v>1082</v>
      </c>
      <c r="D5458" s="79">
        <f>VLOOKUP(Pag_Inicio_Corr_mas_casos[[#This Row],[Corregimiento]],Hoja3!$A$2:$D$676,4,0)</f>
        <v>30111</v>
      </c>
      <c r="E5458" s="78">
        <v>13</v>
      </c>
    </row>
    <row r="5459" spans="1:6" x14ac:dyDescent="0.2">
      <c r="A5459" s="77">
        <v>44189</v>
      </c>
      <c r="B5459" s="78">
        <v>44189</v>
      </c>
      <c r="C5459" s="78" t="s">
        <v>1028</v>
      </c>
      <c r="D5459" s="79">
        <f>VLOOKUP(Pag_Inicio_Corr_mas_casos[[#This Row],[Corregimiento]],Hoja3!$A$2:$D$676,4,0)</f>
        <v>130709</v>
      </c>
      <c r="E5459" s="78">
        <v>12</v>
      </c>
    </row>
    <row r="5460" spans="1:6" x14ac:dyDescent="0.2">
      <c r="A5460" s="77">
        <v>44189</v>
      </c>
      <c r="B5460" s="78">
        <v>44189</v>
      </c>
      <c r="C5460" s="78" t="s">
        <v>1101</v>
      </c>
      <c r="D5460" s="79">
        <f>VLOOKUP(Pag_Inicio_Corr_mas_casos[[#This Row],[Corregimiento]],Hoja3!$A$2:$D$676,4,0)</f>
        <v>20401</v>
      </c>
      <c r="E5460" s="78">
        <v>12</v>
      </c>
    </row>
    <row r="5461" spans="1:6" x14ac:dyDescent="0.2">
      <c r="A5461" s="77">
        <v>44189</v>
      </c>
      <c r="B5461" s="78">
        <v>44189</v>
      </c>
      <c r="C5461" s="78" t="s">
        <v>1023</v>
      </c>
      <c r="D5461" s="79">
        <f>VLOOKUP(Pag_Inicio_Corr_mas_casos[[#This Row],[Corregimiento]],Hoja3!$A$2:$D$676,4,0)</f>
        <v>30113</v>
      </c>
      <c r="E5461" s="78">
        <v>12</v>
      </c>
    </row>
    <row r="5462" spans="1:6" x14ac:dyDescent="0.2">
      <c r="A5462" s="77">
        <v>44189</v>
      </c>
      <c r="B5462" s="78">
        <v>44189</v>
      </c>
      <c r="C5462" s="78" t="s">
        <v>1102</v>
      </c>
      <c r="D5462" s="79">
        <f>VLOOKUP(Pag_Inicio_Corr_mas_casos[[#This Row],[Corregimiento]],Hoja3!$A$2:$D$676,4,0)</f>
        <v>20602</v>
      </c>
      <c r="E5462" s="78">
        <v>11</v>
      </c>
    </row>
    <row r="5463" spans="1:6" x14ac:dyDescent="0.2">
      <c r="A5463" s="77">
        <v>44189</v>
      </c>
      <c r="B5463" s="78">
        <v>44189</v>
      </c>
      <c r="C5463" s="78" t="s">
        <v>1103</v>
      </c>
      <c r="D5463" s="79">
        <f>VLOOKUP(Pag_Inicio_Corr_mas_casos[[#This Row],[Corregimiento]],Hoja3!$A$2:$D$676,4,0)</f>
        <v>90301</v>
      </c>
      <c r="E5463" s="78">
        <v>11</v>
      </c>
    </row>
    <row r="5464" spans="1:6" x14ac:dyDescent="0.2">
      <c r="A5464" s="77">
        <v>44189</v>
      </c>
      <c r="B5464" s="78">
        <v>44189</v>
      </c>
      <c r="C5464" s="78" t="s">
        <v>1062</v>
      </c>
      <c r="D5464" s="79">
        <f>VLOOKUP(Pag_Inicio_Corr_mas_casos[[#This Row],[Corregimiento]],Hoja3!$A$2:$D$676,4,0)</f>
        <v>40611</v>
      </c>
      <c r="E5464" s="78">
        <v>11</v>
      </c>
    </row>
    <row r="5465" spans="1:6" x14ac:dyDescent="0.2">
      <c r="A5465" s="77">
        <v>44189</v>
      </c>
      <c r="B5465" s="78">
        <v>44189</v>
      </c>
      <c r="C5465" s="78" t="s">
        <v>1104</v>
      </c>
      <c r="D5465" s="79">
        <f>VLOOKUP(Pag_Inicio_Corr_mas_casos[[#This Row],[Corregimiento]],Hoja3!$A$2:$D$676,4,0)</f>
        <v>40508</v>
      </c>
      <c r="E5465" s="78">
        <v>11</v>
      </c>
    </row>
    <row r="5466" spans="1:6" x14ac:dyDescent="0.2">
      <c r="A5466" s="50">
        <v>44190</v>
      </c>
      <c r="B5466" s="51">
        <v>44190</v>
      </c>
      <c r="C5466" s="51" t="s">
        <v>1095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 x14ac:dyDescent="0.2">
      <c r="A5467" s="50">
        <v>44190</v>
      </c>
      <c r="B5467" s="51">
        <v>44190</v>
      </c>
      <c r="C5467" s="51" t="s">
        <v>1105</v>
      </c>
      <c r="D5467" s="52">
        <f>VLOOKUP(Pag_Inicio_Corr_mas_casos[[#This Row],[Corregimiento]],Hoja3!$A$2:$D$676,4,0)</f>
        <v>80812</v>
      </c>
      <c r="E5467" s="51">
        <v>90</v>
      </c>
    </row>
    <row r="5468" spans="1:6" x14ac:dyDescent="0.2">
      <c r="A5468" s="50">
        <v>44190</v>
      </c>
      <c r="B5468" s="51">
        <v>44190</v>
      </c>
      <c r="C5468" s="51" t="s">
        <v>1071</v>
      </c>
      <c r="D5468" s="52">
        <f>VLOOKUP(Pag_Inicio_Corr_mas_casos[[#This Row],[Corregimiento]],Hoja3!$A$2:$D$676,4,0)</f>
        <v>80819</v>
      </c>
      <c r="E5468" s="51">
        <v>88</v>
      </c>
    </row>
    <row r="5469" spans="1:6" x14ac:dyDescent="0.2">
      <c r="A5469" s="50">
        <v>44190</v>
      </c>
      <c r="B5469" s="51">
        <v>44190</v>
      </c>
      <c r="C5469" s="51" t="s">
        <v>1094</v>
      </c>
      <c r="D5469" s="52">
        <f>VLOOKUP(Pag_Inicio_Corr_mas_casos[[#This Row],[Corregimiento]],Hoja3!$A$2:$D$676,4,0)</f>
        <v>130101</v>
      </c>
      <c r="E5469" s="51">
        <v>84</v>
      </c>
    </row>
    <row r="5470" spans="1:6" x14ac:dyDescent="0.2">
      <c r="A5470" s="50">
        <v>44190</v>
      </c>
      <c r="B5470" s="51">
        <v>44190</v>
      </c>
      <c r="C5470" s="51" t="s">
        <v>1076</v>
      </c>
      <c r="D5470" s="52">
        <f>VLOOKUP(Pag_Inicio_Corr_mas_casos[[#This Row],[Corregimiento]],Hoja3!$A$2:$D$676,4,0)</f>
        <v>130102</v>
      </c>
      <c r="E5470" s="51">
        <v>74</v>
      </c>
    </row>
    <row r="5471" spans="1:6" x14ac:dyDescent="0.2">
      <c r="A5471" s="50">
        <v>44190</v>
      </c>
      <c r="B5471" s="51">
        <v>44190</v>
      </c>
      <c r="C5471" s="51" t="s">
        <v>1007</v>
      </c>
      <c r="D5471" s="52">
        <f>VLOOKUP(Pag_Inicio_Corr_mas_casos[[#This Row],[Corregimiento]],Hoja3!$A$2:$D$676,4,0)</f>
        <v>80811</v>
      </c>
      <c r="E5471" s="51">
        <v>69</v>
      </c>
    </row>
    <row r="5472" spans="1:6" x14ac:dyDescent="0.2">
      <c r="A5472" s="50">
        <v>44190</v>
      </c>
      <c r="B5472" s="51">
        <v>44190</v>
      </c>
      <c r="C5472" s="51" t="s">
        <v>1000</v>
      </c>
      <c r="D5472" s="52">
        <f>VLOOKUP(Pag_Inicio_Corr_mas_casos[[#This Row],[Corregimiento]],Hoja3!$A$2:$D$676,4,0)</f>
        <v>80823</v>
      </c>
      <c r="E5472" s="51">
        <v>68</v>
      </c>
    </row>
    <row r="5473" spans="1:5" x14ac:dyDescent="0.2">
      <c r="A5473" s="50">
        <v>44190</v>
      </c>
      <c r="B5473" s="51">
        <v>44190</v>
      </c>
      <c r="C5473" s="51" t="s">
        <v>831</v>
      </c>
      <c r="D5473" s="52">
        <f>VLOOKUP(Pag_Inicio_Corr_mas_casos[[#This Row],[Corregimiento]],Hoja3!$A$2:$D$676,4,0)</f>
        <v>80821</v>
      </c>
      <c r="E5473" s="51">
        <v>67</v>
      </c>
    </row>
    <row r="5474" spans="1:5" x14ac:dyDescent="0.2">
      <c r="A5474" s="50">
        <v>44190</v>
      </c>
      <c r="B5474" s="51">
        <v>44190</v>
      </c>
      <c r="C5474" s="51" t="s">
        <v>1010</v>
      </c>
      <c r="D5474" s="52">
        <f>VLOOKUP(Pag_Inicio_Corr_mas_casos[[#This Row],[Corregimiento]],Hoja3!$A$2:$D$676,4,0)</f>
        <v>80813</v>
      </c>
      <c r="E5474" s="51">
        <v>65</v>
      </c>
    </row>
    <row r="5475" spans="1:5" x14ac:dyDescent="0.2">
      <c r="A5475" s="50">
        <v>44190</v>
      </c>
      <c r="B5475" s="51">
        <v>44190</v>
      </c>
      <c r="C5475" s="51" t="s">
        <v>1077</v>
      </c>
      <c r="D5475" s="52">
        <f>VLOOKUP(Pag_Inicio_Corr_mas_casos[[#This Row],[Corregimiento]],Hoja3!$A$2:$D$676,4,0)</f>
        <v>81008</v>
      </c>
      <c r="E5475" s="51">
        <v>64</v>
      </c>
    </row>
    <row r="5476" spans="1:5" x14ac:dyDescent="0.2">
      <c r="A5476" s="50">
        <v>44190</v>
      </c>
      <c r="B5476" s="51">
        <v>44190</v>
      </c>
      <c r="C5476" s="51" t="s">
        <v>1003</v>
      </c>
      <c r="D5476" s="52">
        <f>VLOOKUP(Pag_Inicio_Corr_mas_casos[[#This Row],[Corregimiento]],Hoja3!$A$2:$D$676,4,0)</f>
        <v>130708</v>
      </c>
      <c r="E5476" s="51">
        <v>62</v>
      </c>
    </row>
    <row r="5477" spans="1:5" x14ac:dyDescent="0.2">
      <c r="A5477" s="50">
        <v>44190</v>
      </c>
      <c r="B5477" s="51">
        <v>44190</v>
      </c>
      <c r="C5477" s="51" t="s">
        <v>996</v>
      </c>
      <c r="D5477" s="52">
        <f>VLOOKUP(Pag_Inicio_Corr_mas_casos[[#This Row],[Corregimiento]],Hoja3!$A$2:$D$676,4,0)</f>
        <v>80810</v>
      </c>
      <c r="E5477" s="51">
        <v>62</v>
      </c>
    </row>
    <row r="5478" spans="1:5" x14ac:dyDescent="0.2">
      <c r="A5478" s="50">
        <v>44190</v>
      </c>
      <c r="B5478" s="51">
        <v>44190</v>
      </c>
      <c r="C5478" s="51" t="s">
        <v>1001</v>
      </c>
      <c r="D5478" s="52">
        <f>VLOOKUP(Pag_Inicio_Corr_mas_casos[[#This Row],[Corregimiento]],Hoja3!$A$2:$D$676,4,0)</f>
        <v>80807</v>
      </c>
      <c r="E5478" s="51">
        <v>61</v>
      </c>
    </row>
    <row r="5479" spans="1:5" x14ac:dyDescent="0.2">
      <c r="A5479" s="50">
        <v>44190</v>
      </c>
      <c r="B5479" s="51">
        <v>44190</v>
      </c>
      <c r="C5479" s="51" t="s">
        <v>1002</v>
      </c>
      <c r="D5479" s="52">
        <f>VLOOKUP(Pag_Inicio_Corr_mas_casos[[#This Row],[Corregimiento]],Hoja3!$A$2:$D$676,4,0)</f>
        <v>80816</v>
      </c>
      <c r="E5479" s="51">
        <v>61</v>
      </c>
    </row>
    <row r="5480" spans="1:5" x14ac:dyDescent="0.2">
      <c r="A5480" s="50">
        <v>44190</v>
      </c>
      <c r="B5480" s="51">
        <v>44190</v>
      </c>
      <c r="C5480" s="51" t="s">
        <v>746</v>
      </c>
      <c r="D5480" s="52">
        <f>VLOOKUP(Pag_Inicio_Corr_mas_casos[[#This Row],[Corregimiento]],Hoja3!$A$2:$D$676,4,0)</f>
        <v>80817</v>
      </c>
      <c r="E5480" s="51">
        <v>60</v>
      </c>
    </row>
    <row r="5481" spans="1:5" x14ac:dyDescent="0.2">
      <c r="A5481" s="50">
        <v>44190</v>
      </c>
      <c r="B5481" s="51">
        <v>44190</v>
      </c>
      <c r="C5481" s="51" t="s">
        <v>1079</v>
      </c>
      <c r="D5481" s="52">
        <f>VLOOKUP(Pag_Inicio_Corr_mas_casos[[#This Row],[Corregimiento]],Hoja3!$A$2:$D$676,4,0)</f>
        <v>81002</v>
      </c>
      <c r="E5481" s="51">
        <v>58</v>
      </c>
    </row>
    <row r="5482" spans="1:5" x14ac:dyDescent="0.2">
      <c r="A5482" s="50">
        <v>44190</v>
      </c>
      <c r="B5482" s="51">
        <v>44190</v>
      </c>
      <c r="C5482" s="51" t="s">
        <v>778</v>
      </c>
      <c r="D5482" s="52">
        <f>VLOOKUP(Pag_Inicio_Corr_mas_casos[[#This Row],[Corregimiento]],Hoja3!$A$2:$D$676,4,0)</f>
        <v>80809</v>
      </c>
      <c r="E5482" s="51">
        <v>57</v>
      </c>
    </row>
    <row r="5483" spans="1:5" x14ac:dyDescent="0.2">
      <c r="A5483" s="50">
        <v>44190</v>
      </c>
      <c r="B5483" s="51">
        <v>44190</v>
      </c>
      <c r="C5483" s="51" t="s">
        <v>999</v>
      </c>
      <c r="D5483" s="52">
        <f>VLOOKUP(Pag_Inicio_Corr_mas_casos[[#This Row],[Corregimiento]],Hoja3!$A$2:$D$676,4,0)</f>
        <v>80806</v>
      </c>
      <c r="E5483" s="51">
        <v>52</v>
      </c>
    </row>
    <row r="5484" spans="1:5" x14ac:dyDescent="0.2">
      <c r="A5484" s="50">
        <v>44190</v>
      </c>
      <c r="B5484" s="51">
        <v>44190</v>
      </c>
      <c r="C5484" s="51" t="s">
        <v>997</v>
      </c>
      <c r="D5484" s="52">
        <f>VLOOKUP(Pag_Inicio_Corr_mas_casos[[#This Row],[Corregimiento]],Hoja3!$A$2:$D$676,4,0)</f>
        <v>130717</v>
      </c>
      <c r="E5484" s="51">
        <v>52</v>
      </c>
    </row>
    <row r="5485" spans="1:5" x14ac:dyDescent="0.2">
      <c r="A5485" s="50">
        <v>44190</v>
      </c>
      <c r="B5485" s="51">
        <v>44190</v>
      </c>
      <c r="C5485" s="51" t="s">
        <v>1004</v>
      </c>
      <c r="D5485" s="52">
        <f>VLOOKUP(Pag_Inicio_Corr_mas_casos[[#This Row],[Corregimiento]],Hoja3!$A$2:$D$676,4,0)</f>
        <v>81007</v>
      </c>
      <c r="E5485" s="51">
        <v>51</v>
      </c>
    </row>
    <row r="5486" spans="1:5" x14ac:dyDescent="0.2">
      <c r="A5486" s="50">
        <v>44190</v>
      </c>
      <c r="B5486" s="51">
        <v>44190</v>
      </c>
      <c r="C5486" s="51" t="s">
        <v>998</v>
      </c>
      <c r="D5486" s="52">
        <f>VLOOKUP(Pag_Inicio_Corr_mas_casos[[#This Row],[Corregimiento]],Hoja3!$A$2:$D$676,4,0)</f>
        <v>81009</v>
      </c>
      <c r="E5486" s="51">
        <v>51</v>
      </c>
    </row>
    <row r="5487" spans="1:5" x14ac:dyDescent="0.2">
      <c r="A5487" s="50">
        <v>44190</v>
      </c>
      <c r="B5487" s="51">
        <v>44190</v>
      </c>
      <c r="C5487" s="51" t="s">
        <v>1080</v>
      </c>
      <c r="D5487" s="52">
        <f>VLOOKUP(Pag_Inicio_Corr_mas_casos[[#This Row],[Corregimiento]],Hoja3!$A$2:$D$676,4,0)</f>
        <v>81003</v>
      </c>
      <c r="E5487" s="51">
        <v>47</v>
      </c>
    </row>
    <row r="5488" spans="1:5" x14ac:dyDescent="0.2">
      <c r="A5488" s="50">
        <v>44190</v>
      </c>
      <c r="B5488" s="51">
        <v>44190</v>
      </c>
      <c r="C5488" s="51" t="s">
        <v>1078</v>
      </c>
      <c r="D5488" s="52">
        <f>VLOOKUP(Pag_Inicio_Corr_mas_casos[[#This Row],[Corregimiento]],Hoja3!$A$2:$D$676,4,0)</f>
        <v>81001</v>
      </c>
      <c r="E5488" s="51">
        <v>46</v>
      </c>
    </row>
    <row r="5489" spans="1:5" x14ac:dyDescent="0.2">
      <c r="A5489" s="50">
        <v>44190</v>
      </c>
      <c r="B5489" s="51">
        <v>44190</v>
      </c>
      <c r="C5489" s="51" t="s">
        <v>1006</v>
      </c>
      <c r="D5489" s="52">
        <f>VLOOKUP(Pag_Inicio_Corr_mas_casos[[#This Row],[Corregimiento]],Hoja3!$A$2:$D$676,4,0)</f>
        <v>80826</v>
      </c>
      <c r="E5489" s="51">
        <v>44</v>
      </c>
    </row>
    <row r="5490" spans="1:5" x14ac:dyDescent="0.2">
      <c r="A5490" s="50">
        <v>44190</v>
      </c>
      <c r="B5490" s="51">
        <v>44190</v>
      </c>
      <c r="C5490" s="51" t="s">
        <v>1053</v>
      </c>
      <c r="D5490" s="52">
        <f>VLOOKUP(Pag_Inicio_Corr_mas_casos[[#This Row],[Corregimiento]],Hoja3!$A$2:$D$676,4,0)</f>
        <v>130105</v>
      </c>
      <c r="E5490" s="51">
        <v>44</v>
      </c>
    </row>
    <row r="5491" spans="1:5" x14ac:dyDescent="0.2">
      <c r="A5491" s="50">
        <v>44190</v>
      </c>
      <c r="B5491" s="51">
        <v>44190</v>
      </c>
      <c r="C5491" s="51" t="s">
        <v>1009</v>
      </c>
      <c r="D5491" s="52">
        <f>VLOOKUP(Pag_Inicio_Corr_mas_casos[[#This Row],[Corregimiento]],Hoja3!$A$2:$D$676,4,0)</f>
        <v>130107</v>
      </c>
      <c r="E5491" s="51">
        <v>41</v>
      </c>
    </row>
    <row r="5492" spans="1:5" x14ac:dyDescent="0.2">
      <c r="A5492" s="50">
        <v>44190</v>
      </c>
      <c r="B5492" s="51">
        <v>44190</v>
      </c>
      <c r="C5492" s="51" t="s">
        <v>1015</v>
      </c>
      <c r="D5492" s="52">
        <f>VLOOKUP(Pag_Inicio_Corr_mas_casos[[#This Row],[Corregimiento]],Hoja3!$A$2:$D$676,4,0)</f>
        <v>80815</v>
      </c>
      <c r="E5492" s="51">
        <v>57</v>
      </c>
    </row>
    <row r="5493" spans="1:5" x14ac:dyDescent="0.2">
      <c r="A5493" s="50">
        <v>44190</v>
      </c>
      <c r="B5493" s="51">
        <v>44190</v>
      </c>
      <c r="C5493" s="51" t="s">
        <v>1081</v>
      </c>
      <c r="D5493" s="52">
        <f>VLOOKUP(Pag_Inicio_Corr_mas_casos[[#This Row],[Corregimiento]],Hoja3!$A$2:$D$676,4,0)</f>
        <v>91001</v>
      </c>
      <c r="E5493" s="51">
        <v>39</v>
      </c>
    </row>
    <row r="5494" spans="1:5" x14ac:dyDescent="0.2">
      <c r="A5494" s="50">
        <v>44190</v>
      </c>
      <c r="B5494" s="51">
        <v>44190</v>
      </c>
      <c r="C5494" s="51" t="s">
        <v>1011</v>
      </c>
      <c r="D5494" s="52">
        <f>VLOOKUP(Pag_Inicio_Corr_mas_casos[[#This Row],[Corregimiento]],Hoja3!$A$2:$D$676,4,0)</f>
        <v>80820</v>
      </c>
      <c r="E5494" s="51">
        <v>37</v>
      </c>
    </row>
    <row r="5495" spans="1:5" x14ac:dyDescent="0.2">
      <c r="A5495" s="50">
        <v>44190</v>
      </c>
      <c r="B5495" s="51">
        <v>44190</v>
      </c>
      <c r="C5495" s="51" t="s">
        <v>1074</v>
      </c>
      <c r="D5495" s="52">
        <f>VLOOKUP(Pag_Inicio_Corr_mas_casos[[#This Row],[Corregimiento]],Hoja3!$A$2:$D$676,4,0)</f>
        <v>130702</v>
      </c>
      <c r="E5495" s="51">
        <v>36</v>
      </c>
    </row>
    <row r="5496" spans="1:5" x14ac:dyDescent="0.2">
      <c r="A5496" s="50">
        <v>44190</v>
      </c>
      <c r="B5496" s="51">
        <v>44190</v>
      </c>
      <c r="C5496" s="51" t="s">
        <v>1018</v>
      </c>
      <c r="D5496" s="52">
        <f>VLOOKUP(Pag_Inicio_Corr_mas_casos[[#This Row],[Corregimiento]],Hoja3!$A$2:$D$676,4,0)</f>
        <v>130701</v>
      </c>
      <c r="E5496" s="51">
        <v>35</v>
      </c>
    </row>
    <row r="5497" spans="1:5" x14ac:dyDescent="0.2">
      <c r="A5497" s="50">
        <v>44190</v>
      </c>
      <c r="B5497" s="51">
        <v>44190</v>
      </c>
      <c r="C5497" s="51" t="s">
        <v>1091</v>
      </c>
      <c r="D5497" s="52">
        <f>VLOOKUP(Pag_Inicio_Corr_mas_casos[[#This Row],[Corregimiento]],Hoja3!$A$2:$D$676,4,0)</f>
        <v>30104</v>
      </c>
      <c r="E5497" s="51">
        <v>35</v>
      </c>
    </row>
    <row r="5498" spans="1:5" x14ac:dyDescent="0.2">
      <c r="A5498" s="50">
        <v>44190</v>
      </c>
      <c r="B5498" s="51">
        <v>44190</v>
      </c>
      <c r="C5498" s="51" t="s">
        <v>1016</v>
      </c>
      <c r="D5498" s="52">
        <f>VLOOKUP(Pag_Inicio_Corr_mas_casos[[#This Row],[Corregimiento]],Hoja3!$A$2:$D$676,4,0)</f>
        <v>130716</v>
      </c>
      <c r="E5498" s="51">
        <v>33</v>
      </c>
    </row>
    <row r="5499" spans="1:5" x14ac:dyDescent="0.2">
      <c r="A5499" s="50">
        <v>44190</v>
      </c>
      <c r="B5499" s="51">
        <v>44190</v>
      </c>
      <c r="C5499" s="51" t="s">
        <v>1093</v>
      </c>
      <c r="D5499" s="52">
        <f>VLOOKUP(Pag_Inicio_Corr_mas_casos[[#This Row],[Corregimiento]],Hoja3!$A$2:$D$676,4,0)</f>
        <v>80822</v>
      </c>
      <c r="E5499" s="51">
        <v>32</v>
      </c>
    </row>
    <row r="5500" spans="1:5" x14ac:dyDescent="0.2">
      <c r="A5500" s="50">
        <v>44190</v>
      </c>
      <c r="B5500" s="51">
        <v>44190</v>
      </c>
      <c r="C5500" s="51" t="s">
        <v>1028</v>
      </c>
      <c r="D5500" s="52">
        <f>VLOOKUP(Pag_Inicio_Corr_mas_casos[[#This Row],[Corregimiento]],Hoja3!$A$2:$D$676,4,0)</f>
        <v>130709</v>
      </c>
      <c r="E5500" s="51">
        <v>32</v>
      </c>
    </row>
    <row r="5501" spans="1:5" x14ac:dyDescent="0.2">
      <c r="A5501" s="50">
        <v>44190</v>
      </c>
      <c r="B5501" s="51">
        <v>44190</v>
      </c>
      <c r="C5501" s="51" t="s">
        <v>1050</v>
      </c>
      <c r="D5501" s="52">
        <f>VLOOKUP(Pag_Inicio_Corr_mas_casos[[#This Row],[Corregimiento]],Hoja3!$A$2:$D$676,4,0)</f>
        <v>130706</v>
      </c>
      <c r="E5501" s="51">
        <v>31</v>
      </c>
    </row>
    <row r="5502" spans="1:5" x14ac:dyDescent="0.2">
      <c r="A5502" s="50">
        <v>44190</v>
      </c>
      <c r="B5502" s="51">
        <v>44190</v>
      </c>
      <c r="C5502" s="51" t="s">
        <v>1051</v>
      </c>
      <c r="D5502" s="52">
        <f>VLOOKUP(Pag_Inicio_Corr_mas_casos[[#This Row],[Corregimiento]],Hoja3!$A$2:$D$676,4,0)</f>
        <v>80808</v>
      </c>
      <c r="E5502" s="51">
        <v>28</v>
      </c>
    </row>
    <row r="5503" spans="1:5" x14ac:dyDescent="0.2">
      <c r="A5503" s="50">
        <v>44190</v>
      </c>
      <c r="B5503" s="51">
        <v>44190</v>
      </c>
      <c r="C5503" s="51" t="s">
        <v>1005</v>
      </c>
      <c r="D5503" s="52">
        <f>VLOOKUP(Pag_Inicio_Corr_mas_casos[[#This Row],[Corregimiento]],Hoja3!$A$2:$D$676,4,0)</f>
        <v>80814</v>
      </c>
      <c r="E5503" s="51">
        <v>27</v>
      </c>
    </row>
    <row r="5504" spans="1:5" x14ac:dyDescent="0.2">
      <c r="A5504" s="50">
        <v>44190</v>
      </c>
      <c r="B5504" s="51">
        <v>44190</v>
      </c>
      <c r="C5504" s="51" t="s">
        <v>1057</v>
      </c>
      <c r="D5504" s="52">
        <f>VLOOKUP(Pag_Inicio_Corr_mas_casos[[#This Row],[Corregimiento]],Hoja3!$A$2:$D$676,4,0)</f>
        <v>81004</v>
      </c>
      <c r="E5504" s="51">
        <v>27</v>
      </c>
    </row>
    <row r="5505" spans="1:5" x14ac:dyDescent="0.2">
      <c r="A5505" s="50">
        <v>44190</v>
      </c>
      <c r="B5505" s="51">
        <v>44190</v>
      </c>
      <c r="C5505" s="51" t="s">
        <v>1014</v>
      </c>
      <c r="D5505" s="52">
        <f>VLOOKUP(Pag_Inicio_Corr_mas_casos[[#This Row],[Corregimiento]],Hoja3!$A$2:$D$676,4,0)</f>
        <v>80501</v>
      </c>
      <c r="E5505" s="51">
        <v>25</v>
      </c>
    </row>
    <row r="5506" spans="1:5" x14ac:dyDescent="0.2">
      <c r="A5506" s="50">
        <v>44190</v>
      </c>
      <c r="B5506" s="51">
        <v>44190</v>
      </c>
      <c r="C5506" s="51" t="s">
        <v>1026</v>
      </c>
      <c r="D5506" s="52">
        <f>VLOOKUP(Pag_Inicio_Corr_mas_casos[[#This Row],[Corregimiento]],Hoja3!$A$2:$D$676,4,0)</f>
        <v>30107</v>
      </c>
      <c r="E5506" s="51">
        <v>22</v>
      </c>
    </row>
    <row r="5507" spans="1:5" x14ac:dyDescent="0.2">
      <c r="A5507" s="50">
        <v>44190</v>
      </c>
      <c r="B5507" s="51">
        <v>44190</v>
      </c>
      <c r="C5507" s="51" t="s">
        <v>1019</v>
      </c>
      <c r="D5507" s="52">
        <f>VLOOKUP(Pag_Inicio_Corr_mas_casos[[#This Row],[Corregimiento]],Hoja3!$A$2:$D$676,4,0)</f>
        <v>80804</v>
      </c>
      <c r="E5507" s="51">
        <v>21</v>
      </c>
    </row>
    <row r="5508" spans="1:5" x14ac:dyDescent="0.2">
      <c r="A5508" s="50">
        <v>44190</v>
      </c>
      <c r="B5508" s="51">
        <v>44190</v>
      </c>
      <c r="C5508" s="51" t="s">
        <v>1055</v>
      </c>
      <c r="D5508" s="52">
        <f>VLOOKUP(Pag_Inicio_Corr_mas_casos[[#This Row],[Corregimiento]],Hoja3!$A$2:$D$676,4,0)</f>
        <v>80802</v>
      </c>
      <c r="E5508" s="51">
        <v>21</v>
      </c>
    </row>
    <row r="5509" spans="1:5" x14ac:dyDescent="0.2">
      <c r="A5509" s="50">
        <v>44190</v>
      </c>
      <c r="B5509" s="51">
        <v>44190</v>
      </c>
      <c r="C5509" s="51" t="s">
        <v>1064</v>
      </c>
      <c r="D5509" s="52">
        <f>VLOOKUP(Pag_Inicio_Corr_mas_casos[[#This Row],[Corregimiento]],Hoja3!$A$2:$D$676,4,0)</f>
        <v>60103</v>
      </c>
      <c r="E5509" s="51">
        <v>21</v>
      </c>
    </row>
    <row r="5510" spans="1:5" x14ac:dyDescent="0.2">
      <c r="A5510" s="50">
        <v>44190</v>
      </c>
      <c r="B5510" s="51">
        <v>44190</v>
      </c>
      <c r="C5510" s="51" t="s">
        <v>1034</v>
      </c>
      <c r="D5510" s="52">
        <f>VLOOKUP(Pag_Inicio_Corr_mas_casos[[#This Row],[Corregimiento]],Hoja3!$A$2:$D$676,4,0)</f>
        <v>20207</v>
      </c>
      <c r="E5510" s="51">
        <v>21</v>
      </c>
    </row>
    <row r="5511" spans="1:5" x14ac:dyDescent="0.2">
      <c r="A5511" s="50">
        <v>44190</v>
      </c>
      <c r="B5511" s="51">
        <v>44190</v>
      </c>
      <c r="C5511" s="51" t="s">
        <v>1054</v>
      </c>
      <c r="D5511" s="52">
        <f>VLOOKUP(Pag_Inicio_Corr_mas_casos[[#This Row],[Corregimiento]],Hoja3!$A$2:$D$676,4,0)</f>
        <v>81005</v>
      </c>
      <c r="E5511" s="51">
        <v>20</v>
      </c>
    </row>
    <row r="5512" spans="1:5" x14ac:dyDescent="0.2">
      <c r="A5512" s="50">
        <v>44190</v>
      </c>
      <c r="B5512" s="51">
        <v>44190</v>
      </c>
      <c r="C5512" s="51" t="s">
        <v>1021</v>
      </c>
      <c r="D5512" s="52">
        <f>VLOOKUP(Pag_Inicio_Corr_mas_casos[[#This Row],[Corregimiento]],Hoja3!$A$2:$D$676,4,0)</f>
        <v>81006</v>
      </c>
      <c r="E5512" s="51">
        <v>19</v>
      </c>
    </row>
    <row r="5513" spans="1:5" x14ac:dyDescent="0.2">
      <c r="A5513" s="50">
        <v>44190</v>
      </c>
      <c r="B5513" s="51">
        <v>44190</v>
      </c>
      <c r="C5513" s="51" t="s">
        <v>1097</v>
      </c>
      <c r="D5513" s="52">
        <f>VLOOKUP(Pag_Inicio_Corr_mas_casos[[#This Row],[Corregimiento]],Hoja3!$A$2:$D$676,4,0)</f>
        <v>130108</v>
      </c>
      <c r="E5513" s="51">
        <v>19</v>
      </c>
    </row>
    <row r="5514" spans="1:5" x14ac:dyDescent="0.2">
      <c r="A5514" s="50">
        <v>44190</v>
      </c>
      <c r="B5514" s="51">
        <v>44190</v>
      </c>
      <c r="C5514" s="51" t="s">
        <v>1058</v>
      </c>
      <c r="D5514" s="52">
        <f>VLOOKUP(Pag_Inicio_Corr_mas_casos[[#This Row],[Corregimiento]],Hoja3!$A$2:$D$676,4,0)</f>
        <v>60104</v>
      </c>
      <c r="E5514" s="51">
        <v>17</v>
      </c>
    </row>
    <row r="5515" spans="1:5" x14ac:dyDescent="0.2">
      <c r="A5515" s="50">
        <v>44190</v>
      </c>
      <c r="B5515" s="51">
        <v>44190</v>
      </c>
      <c r="C5515" s="51" t="s">
        <v>1030</v>
      </c>
      <c r="D5515" s="52">
        <f>VLOOKUP(Pag_Inicio_Corr_mas_casos[[#This Row],[Corregimiento]],Hoja3!$A$2:$D$676,4,0)</f>
        <v>130103</v>
      </c>
      <c r="E5515" s="51">
        <v>17</v>
      </c>
    </row>
    <row r="5516" spans="1:5" x14ac:dyDescent="0.2">
      <c r="A5516" s="50">
        <v>44190</v>
      </c>
      <c r="B5516" s="51">
        <v>44190</v>
      </c>
      <c r="C5516" s="51" t="s">
        <v>1106</v>
      </c>
      <c r="D5516" s="52">
        <f>VLOOKUP(Pag_Inicio_Corr_mas_casos[[#This Row],[Corregimiento]],Hoja3!$A$2:$D$676,4,0)</f>
        <v>40601</v>
      </c>
      <c r="E5516" s="51">
        <v>16</v>
      </c>
    </row>
    <row r="5517" spans="1:5" x14ac:dyDescent="0.2">
      <c r="A5517" s="50">
        <v>44190</v>
      </c>
      <c r="B5517" s="51">
        <v>44190</v>
      </c>
      <c r="C5517" s="51" t="s">
        <v>1022</v>
      </c>
      <c r="D5517" s="52">
        <f>VLOOKUP(Pag_Inicio_Corr_mas_casos[[#This Row],[Corregimiento]],Hoja3!$A$2:$D$676,4,0)</f>
        <v>130908</v>
      </c>
      <c r="E5517" s="51">
        <v>16</v>
      </c>
    </row>
    <row r="5518" spans="1:5" x14ac:dyDescent="0.2">
      <c r="A5518" s="50">
        <v>44190</v>
      </c>
      <c r="B5518" s="51">
        <v>44190</v>
      </c>
      <c r="C5518" s="51" t="s">
        <v>1036</v>
      </c>
      <c r="D5518" s="52">
        <f>VLOOKUP(Pag_Inicio_Corr_mas_casos[[#This Row],[Corregimiento]],Hoja3!$A$2:$D$676,4,0)</f>
        <v>80803</v>
      </c>
      <c r="E5518" s="51">
        <v>16</v>
      </c>
    </row>
    <row r="5519" spans="1:5" x14ac:dyDescent="0.2">
      <c r="A5519" s="50">
        <v>44190</v>
      </c>
      <c r="B5519" s="51">
        <v>44190</v>
      </c>
      <c r="C5519" s="51" t="s">
        <v>1092</v>
      </c>
      <c r="D5519" s="52">
        <f>VLOOKUP(Pag_Inicio_Corr_mas_casos[[#This Row],[Corregimiento]],Hoja3!$A$2:$D$676,4,0)</f>
        <v>91008</v>
      </c>
      <c r="E5519" s="51">
        <v>15</v>
      </c>
    </row>
    <row r="5520" spans="1:5" x14ac:dyDescent="0.2">
      <c r="A5520" s="50">
        <v>44190</v>
      </c>
      <c r="B5520" s="51">
        <v>44190</v>
      </c>
      <c r="C5520" s="51" t="s">
        <v>1017</v>
      </c>
      <c r="D5520" s="52">
        <f>VLOOKUP(Pag_Inicio_Corr_mas_casos[[#This Row],[Corregimiento]],Hoja3!$A$2:$D$676,4,0)</f>
        <v>50208</v>
      </c>
      <c r="E5520" s="51">
        <v>15</v>
      </c>
    </row>
    <row r="5521" spans="1:9" x14ac:dyDescent="0.2">
      <c r="A5521" s="50">
        <v>44190</v>
      </c>
      <c r="B5521" s="51">
        <v>44190</v>
      </c>
      <c r="C5521" s="51" t="s">
        <v>1098</v>
      </c>
      <c r="D5521" s="52">
        <f>VLOOKUP(Pag_Inicio_Corr_mas_casos[[#This Row],[Corregimiento]],Hoja3!$A$2:$D$676,4,0)</f>
        <v>60101</v>
      </c>
      <c r="E5521" s="51">
        <v>14</v>
      </c>
    </row>
    <row r="5522" spans="1:9" x14ac:dyDescent="0.2">
      <c r="A5522" s="50">
        <v>44190</v>
      </c>
      <c r="B5522" s="51">
        <v>44190</v>
      </c>
      <c r="C5522" s="51" t="s">
        <v>1035</v>
      </c>
      <c r="D5522" s="52">
        <f>VLOOKUP(Pag_Inicio_Corr_mas_casos[[#This Row],[Corregimiento]],Hoja3!$A$2:$D$676,4,0)</f>
        <v>60105</v>
      </c>
      <c r="E5522" s="51">
        <v>14</v>
      </c>
    </row>
    <row r="5523" spans="1:9" x14ac:dyDescent="0.2">
      <c r="A5523" s="50">
        <v>44190</v>
      </c>
      <c r="B5523" s="51">
        <v>44190</v>
      </c>
      <c r="C5523" s="51" t="s">
        <v>1029</v>
      </c>
      <c r="D5523" s="52">
        <f>VLOOKUP(Pag_Inicio_Corr_mas_casos[[#This Row],[Corregimiento]],Hoja3!$A$2:$D$676,4,0)</f>
        <v>40606</v>
      </c>
      <c r="E5523" s="51">
        <v>13</v>
      </c>
    </row>
    <row r="5524" spans="1:9" x14ac:dyDescent="0.2">
      <c r="A5524" s="50">
        <v>44190</v>
      </c>
      <c r="B5524" s="51">
        <v>44190</v>
      </c>
      <c r="C5524" s="51" t="s">
        <v>1020</v>
      </c>
      <c r="D5524" s="52">
        <f>VLOOKUP(Pag_Inicio_Corr_mas_casos[[#This Row],[Corregimiento]],Hoja3!$A$2:$D$676,4,0)</f>
        <v>20601</v>
      </c>
      <c r="E5524" s="51">
        <v>12</v>
      </c>
    </row>
    <row r="5525" spans="1:9" x14ac:dyDescent="0.2">
      <c r="A5525" s="50">
        <v>44190</v>
      </c>
      <c r="B5525" s="51">
        <v>44190</v>
      </c>
      <c r="C5525" s="51" t="s">
        <v>1062</v>
      </c>
      <c r="D5525" s="52">
        <f>VLOOKUP(Pag_Inicio_Corr_mas_casos[[#This Row],[Corregimiento]],Hoja3!$A$2:$D$676,4,0)</f>
        <v>40611</v>
      </c>
      <c r="E5525" s="51">
        <v>11</v>
      </c>
    </row>
    <row r="5526" spans="1:9" x14ac:dyDescent="0.2">
      <c r="A5526" s="50">
        <v>44190</v>
      </c>
      <c r="B5526" s="51">
        <v>44190</v>
      </c>
      <c r="C5526" s="51" t="s">
        <v>1066</v>
      </c>
      <c r="D5526" s="52">
        <f>VLOOKUP(Pag_Inicio_Corr_mas_casos[[#This Row],[Corregimiento]],Hoja3!$A$2:$D$676,4,0)</f>
        <v>40612</v>
      </c>
      <c r="E5526" s="51">
        <v>11</v>
      </c>
    </row>
    <row r="5527" spans="1:9" x14ac:dyDescent="0.2">
      <c r="A5527" s="50">
        <v>44190</v>
      </c>
      <c r="B5527" s="51">
        <v>44190</v>
      </c>
      <c r="C5527" s="51" t="s">
        <v>1010</v>
      </c>
      <c r="D5527" s="51">
        <v>40607</v>
      </c>
      <c r="E5527" s="51">
        <v>11</v>
      </c>
      <c r="F5527" s="3" t="s">
        <v>1107</v>
      </c>
    </row>
    <row r="5528" spans="1:9" x14ac:dyDescent="0.2">
      <c r="A5528" s="50">
        <v>44190</v>
      </c>
      <c r="B5528" s="51">
        <v>44190</v>
      </c>
      <c r="C5528" s="51" t="s">
        <v>1108</v>
      </c>
      <c r="D5528" s="52">
        <f>VLOOKUP(Pag_Inicio_Corr_mas_casos[[#This Row],[Corregimiento]],Hoja3!$A$2:$D$676,4,0)</f>
        <v>50316</v>
      </c>
      <c r="E5528" s="51">
        <v>11</v>
      </c>
    </row>
    <row r="5529" spans="1:9" x14ac:dyDescent="0.2">
      <c r="A5529" s="53">
        <v>44191</v>
      </c>
      <c r="B5529" s="54">
        <v>44191</v>
      </c>
      <c r="C5529" s="54" t="s">
        <v>1095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 x14ac:dyDescent="0.2">
      <c r="A5530" s="53">
        <v>44191</v>
      </c>
      <c r="B5530" s="54">
        <v>44191</v>
      </c>
      <c r="C5530" s="54" t="s">
        <v>1094</v>
      </c>
      <c r="D5530" s="55">
        <f>VLOOKUP(Pag_Inicio_Corr_mas_casos[[#This Row],[Corregimiento]],Hoja3!$A$2:$D$676,4,0)</f>
        <v>130101</v>
      </c>
      <c r="E5530" s="54">
        <v>69</v>
      </c>
    </row>
    <row r="5531" spans="1:9" x14ac:dyDescent="0.2">
      <c r="A5531" s="53">
        <v>44191</v>
      </c>
      <c r="B5531" s="54">
        <v>44191</v>
      </c>
      <c r="C5531" s="54" t="s">
        <v>1076</v>
      </c>
      <c r="D5531" s="55">
        <f>VLOOKUP(Pag_Inicio_Corr_mas_casos[[#This Row],[Corregimiento]],Hoja3!$A$2:$D$676,4,0)</f>
        <v>130102</v>
      </c>
      <c r="E5531" s="54">
        <v>58</v>
      </c>
    </row>
    <row r="5532" spans="1:9" x14ac:dyDescent="0.2">
      <c r="A5532" s="53">
        <v>44191</v>
      </c>
      <c r="B5532" s="54">
        <v>44191</v>
      </c>
      <c r="C5532" s="54" t="s">
        <v>1010</v>
      </c>
      <c r="D5532" s="55">
        <f>VLOOKUP(Pag_Inicio_Corr_mas_casos[[#This Row],[Corregimiento]],Hoja3!$A$2:$D$676,4,0)</f>
        <v>80813</v>
      </c>
      <c r="E5532" s="54">
        <v>58</v>
      </c>
    </row>
    <row r="5533" spans="1:9" x14ac:dyDescent="0.2">
      <c r="A5533" s="53">
        <v>44191</v>
      </c>
      <c r="B5533" s="54">
        <v>44191</v>
      </c>
      <c r="C5533" s="54" t="s">
        <v>1000</v>
      </c>
      <c r="D5533" s="55">
        <f>VLOOKUP(Pag_Inicio_Corr_mas_casos[[#This Row],[Corregimiento]],Hoja3!$A$2:$D$676,4,0)</f>
        <v>80823</v>
      </c>
      <c r="E5533" s="54">
        <v>54</v>
      </c>
    </row>
    <row r="5534" spans="1:9" x14ac:dyDescent="0.2">
      <c r="A5534" s="53">
        <v>44191</v>
      </c>
      <c r="B5534" s="54">
        <v>44191</v>
      </c>
      <c r="C5534" s="54" t="s">
        <v>1006</v>
      </c>
      <c r="D5534" s="55">
        <f>VLOOKUP(Pag_Inicio_Corr_mas_casos[[#This Row],[Corregimiento]],Hoja3!$A$2:$D$676,4,0)</f>
        <v>80826</v>
      </c>
      <c r="E5534" s="54">
        <v>46</v>
      </c>
    </row>
    <row r="5535" spans="1:9" x14ac:dyDescent="0.2">
      <c r="A5535" s="53">
        <v>44191</v>
      </c>
      <c r="B5535" s="54">
        <v>44191</v>
      </c>
      <c r="C5535" s="54" t="s">
        <v>1105</v>
      </c>
      <c r="D5535" s="55">
        <f>VLOOKUP(Pag_Inicio_Corr_mas_casos[[#This Row],[Corregimiento]],Hoja3!$A$2:$D$676,4,0)</f>
        <v>80812</v>
      </c>
      <c r="E5535" s="54">
        <v>46</v>
      </c>
    </row>
    <row r="5536" spans="1:9" x14ac:dyDescent="0.2">
      <c r="A5536" s="53">
        <v>44191</v>
      </c>
      <c r="B5536" s="54">
        <v>44191</v>
      </c>
      <c r="C5536" s="54" t="s">
        <v>1071</v>
      </c>
      <c r="D5536" s="55">
        <f>VLOOKUP(Pag_Inicio_Corr_mas_casos[[#This Row],[Corregimiento]],Hoja3!$A$2:$D$676,4,0)</f>
        <v>80819</v>
      </c>
      <c r="E5536" s="54">
        <v>46</v>
      </c>
    </row>
    <row r="5537" spans="1:5" x14ac:dyDescent="0.2">
      <c r="A5537" s="53">
        <v>44191</v>
      </c>
      <c r="B5537" s="54">
        <v>44191</v>
      </c>
      <c r="C5537" s="54" t="s">
        <v>1015</v>
      </c>
      <c r="D5537" s="55">
        <f>VLOOKUP(Pag_Inicio_Corr_mas_casos[[#This Row],[Corregimiento]],Hoja3!$A$2:$D$676,4,0)</f>
        <v>80815</v>
      </c>
      <c r="E5537" s="54">
        <v>38</v>
      </c>
    </row>
    <row r="5538" spans="1:5" x14ac:dyDescent="0.2">
      <c r="A5538" s="53">
        <v>44191</v>
      </c>
      <c r="B5538" s="54">
        <v>44191</v>
      </c>
      <c r="C5538" s="54" t="s">
        <v>831</v>
      </c>
      <c r="D5538" s="55">
        <f>VLOOKUP(Pag_Inicio_Corr_mas_casos[[#This Row],[Corregimiento]],Hoja3!$A$2:$D$676,4,0)</f>
        <v>80821</v>
      </c>
      <c r="E5538" s="54">
        <v>37</v>
      </c>
    </row>
    <row r="5539" spans="1:5" x14ac:dyDescent="0.2">
      <c r="A5539" s="53">
        <v>44191</v>
      </c>
      <c r="B5539" s="54">
        <v>44191</v>
      </c>
      <c r="C5539" s="54" t="s">
        <v>1078</v>
      </c>
      <c r="D5539" s="55">
        <f>VLOOKUP(Pag_Inicio_Corr_mas_casos[[#This Row],[Corregimiento]],Hoja3!$A$2:$D$676,4,0)</f>
        <v>81001</v>
      </c>
      <c r="E5539" s="54">
        <v>35</v>
      </c>
    </row>
    <row r="5540" spans="1:5" x14ac:dyDescent="0.2">
      <c r="A5540" s="53">
        <v>44191</v>
      </c>
      <c r="B5540" s="54">
        <v>44191</v>
      </c>
      <c r="C5540" s="54" t="s">
        <v>1074</v>
      </c>
      <c r="D5540" s="55">
        <f>VLOOKUP(Pag_Inicio_Corr_mas_casos[[#This Row],[Corregimiento]],Hoja3!$A$2:$D$676,4,0)</f>
        <v>130702</v>
      </c>
      <c r="E5540" s="54">
        <v>35</v>
      </c>
    </row>
    <row r="5541" spans="1:5" x14ac:dyDescent="0.2">
      <c r="A5541" s="53">
        <v>44191</v>
      </c>
      <c r="B5541" s="54">
        <v>44191</v>
      </c>
      <c r="C5541" s="54" t="s">
        <v>1004</v>
      </c>
      <c r="D5541" s="55">
        <f>VLOOKUP(Pag_Inicio_Corr_mas_casos[[#This Row],[Corregimiento]],Hoja3!$A$2:$D$676,4,0)</f>
        <v>81007</v>
      </c>
      <c r="E5541" s="54">
        <v>34</v>
      </c>
    </row>
    <row r="5542" spans="1:5" x14ac:dyDescent="0.2">
      <c r="A5542" s="53">
        <v>44191</v>
      </c>
      <c r="B5542" s="54">
        <v>44191</v>
      </c>
      <c r="C5542" s="54" t="s">
        <v>1097</v>
      </c>
      <c r="D5542" s="55">
        <f>VLOOKUP(Pag_Inicio_Corr_mas_casos[[#This Row],[Corregimiento]],Hoja3!$A$2:$D$676,4,0)</f>
        <v>130108</v>
      </c>
      <c r="E5542" s="54">
        <v>34</v>
      </c>
    </row>
    <row r="5543" spans="1:5" x14ac:dyDescent="0.2">
      <c r="A5543" s="53">
        <v>44191</v>
      </c>
      <c r="B5543" s="54">
        <v>44191</v>
      </c>
      <c r="C5543" s="54" t="s">
        <v>1080</v>
      </c>
      <c r="D5543" s="55">
        <f>VLOOKUP(Pag_Inicio_Corr_mas_casos[[#This Row],[Corregimiento]],Hoja3!$A$2:$D$676,4,0)</f>
        <v>81003</v>
      </c>
      <c r="E5543" s="54">
        <v>34</v>
      </c>
    </row>
    <row r="5544" spans="1:5" x14ac:dyDescent="0.2">
      <c r="A5544" s="53">
        <v>44191</v>
      </c>
      <c r="B5544" s="54">
        <v>44191</v>
      </c>
      <c r="C5544" s="54" t="s">
        <v>1003</v>
      </c>
      <c r="D5544" s="55">
        <f>VLOOKUP(Pag_Inicio_Corr_mas_casos[[#This Row],[Corregimiento]],Hoja3!$A$2:$D$676,4,0)</f>
        <v>130708</v>
      </c>
      <c r="E5544" s="54">
        <v>31</v>
      </c>
    </row>
    <row r="5545" spans="1:5" x14ac:dyDescent="0.2">
      <c r="A5545" s="53">
        <v>44191</v>
      </c>
      <c r="B5545" s="54">
        <v>44191</v>
      </c>
      <c r="C5545" s="54" t="s">
        <v>999</v>
      </c>
      <c r="D5545" s="55">
        <f>VLOOKUP(Pag_Inicio_Corr_mas_casos[[#This Row],[Corregimiento]],Hoja3!$A$2:$D$676,4,0)</f>
        <v>80806</v>
      </c>
      <c r="E5545" s="54">
        <v>30</v>
      </c>
    </row>
    <row r="5546" spans="1:5" x14ac:dyDescent="0.2">
      <c r="A5546" s="53">
        <v>44191</v>
      </c>
      <c r="B5546" s="54">
        <v>44191</v>
      </c>
      <c r="C5546" s="54" t="s">
        <v>1077</v>
      </c>
      <c r="D5546" s="55">
        <f>VLOOKUP(Pag_Inicio_Corr_mas_casos[[#This Row],[Corregimiento]],Hoja3!$A$2:$D$676,4,0)</f>
        <v>81008</v>
      </c>
      <c r="E5546" s="54">
        <v>30</v>
      </c>
    </row>
    <row r="5547" spans="1:5" x14ac:dyDescent="0.2">
      <c r="A5547" s="53">
        <v>44191</v>
      </c>
      <c r="B5547" s="54">
        <v>44191</v>
      </c>
      <c r="C5547" s="54" t="s">
        <v>996</v>
      </c>
      <c r="D5547" s="55">
        <f>VLOOKUP(Pag_Inicio_Corr_mas_casos[[#This Row],[Corregimiento]],Hoja3!$A$2:$D$676,4,0)</f>
        <v>80810</v>
      </c>
      <c r="E5547" s="54">
        <v>30</v>
      </c>
    </row>
    <row r="5548" spans="1:5" x14ac:dyDescent="0.2">
      <c r="A5548" s="53">
        <v>44191</v>
      </c>
      <c r="B5548" s="54">
        <v>44191</v>
      </c>
      <c r="C5548" s="54" t="s">
        <v>998</v>
      </c>
      <c r="D5548" s="55">
        <f>VLOOKUP(Pag_Inicio_Corr_mas_casos[[#This Row],[Corregimiento]],Hoja3!$A$2:$D$676,4,0)</f>
        <v>81009</v>
      </c>
      <c r="E5548" s="54">
        <v>30</v>
      </c>
    </row>
    <row r="5549" spans="1:5" x14ac:dyDescent="0.2">
      <c r="A5549" s="53">
        <v>44191</v>
      </c>
      <c r="B5549" s="54">
        <v>44191</v>
      </c>
      <c r="C5549" s="54" t="s">
        <v>1016</v>
      </c>
      <c r="D5549" s="55">
        <f>VLOOKUP(Pag_Inicio_Corr_mas_casos[[#This Row],[Corregimiento]],Hoja3!$A$2:$D$676,4,0)</f>
        <v>130716</v>
      </c>
      <c r="E5549" s="54">
        <v>29</v>
      </c>
    </row>
    <row r="5550" spans="1:5" x14ac:dyDescent="0.2">
      <c r="A5550" s="53">
        <v>44191</v>
      </c>
      <c r="B5550" s="54">
        <v>44191</v>
      </c>
      <c r="C5550" s="54" t="s">
        <v>997</v>
      </c>
      <c r="D5550" s="55">
        <f>VLOOKUP(Pag_Inicio_Corr_mas_casos[[#This Row],[Corregimiento]],Hoja3!$A$2:$D$676,4,0)</f>
        <v>130717</v>
      </c>
      <c r="E5550" s="54">
        <v>29</v>
      </c>
    </row>
    <row r="5551" spans="1:5" x14ac:dyDescent="0.2">
      <c r="A5551" s="53">
        <v>44191</v>
      </c>
      <c r="B5551" s="54">
        <v>44191</v>
      </c>
      <c r="C5551" s="54" t="s">
        <v>1007</v>
      </c>
      <c r="D5551" s="55">
        <f>VLOOKUP(Pag_Inicio_Corr_mas_casos[[#This Row],[Corregimiento]],Hoja3!$A$2:$D$676,4,0)</f>
        <v>80811</v>
      </c>
      <c r="E5551" s="54">
        <v>29</v>
      </c>
    </row>
    <row r="5552" spans="1:5" x14ac:dyDescent="0.2">
      <c r="A5552" s="53">
        <v>44191</v>
      </c>
      <c r="B5552" s="54">
        <v>44191</v>
      </c>
      <c r="C5552" s="54" t="s">
        <v>778</v>
      </c>
      <c r="D5552" s="55">
        <f>VLOOKUP(Pag_Inicio_Corr_mas_casos[[#This Row],[Corregimiento]],Hoja3!$A$2:$D$676,4,0)</f>
        <v>80809</v>
      </c>
      <c r="E5552" s="54">
        <v>29</v>
      </c>
    </row>
    <row r="5553" spans="1:5" x14ac:dyDescent="0.2">
      <c r="A5553" s="53">
        <v>44191</v>
      </c>
      <c r="B5553" s="54">
        <v>44191</v>
      </c>
      <c r="C5553" s="54" t="s">
        <v>1009</v>
      </c>
      <c r="D5553" s="55">
        <f>VLOOKUP(Pag_Inicio_Corr_mas_casos[[#This Row],[Corregimiento]],Hoja3!$A$2:$D$676,4,0)</f>
        <v>130107</v>
      </c>
      <c r="E5553" s="54">
        <v>28</v>
      </c>
    </row>
    <row r="5554" spans="1:5" x14ac:dyDescent="0.2">
      <c r="A5554" s="53">
        <v>44191</v>
      </c>
      <c r="B5554" s="54">
        <v>44191</v>
      </c>
      <c r="C5554" s="54" t="s">
        <v>1085</v>
      </c>
      <c r="D5554" s="55">
        <f>VLOOKUP(Pag_Inicio_Corr_mas_casos[[#This Row],[Corregimiento]],Hoja3!$A$2:$D$676,4,0)</f>
        <v>91101</v>
      </c>
      <c r="E5554" s="54">
        <v>27</v>
      </c>
    </row>
    <row r="5555" spans="1:5" x14ac:dyDescent="0.2">
      <c r="A5555" s="53">
        <v>44191</v>
      </c>
      <c r="B5555" s="54">
        <v>44191</v>
      </c>
      <c r="C5555" s="54" t="s">
        <v>1002</v>
      </c>
      <c r="D5555" s="55">
        <f>VLOOKUP(Pag_Inicio_Corr_mas_casos[[#This Row],[Corregimiento]],Hoja3!$A$2:$D$676,4,0)</f>
        <v>80816</v>
      </c>
      <c r="E5555" s="54">
        <v>26</v>
      </c>
    </row>
    <row r="5556" spans="1:5" x14ac:dyDescent="0.2">
      <c r="A5556" s="53">
        <v>44191</v>
      </c>
      <c r="B5556" s="54">
        <v>44191</v>
      </c>
      <c r="C5556" s="54" t="s">
        <v>1026</v>
      </c>
      <c r="D5556" s="55">
        <f>VLOOKUP(Pag_Inicio_Corr_mas_casos[[#This Row],[Corregimiento]],Hoja3!$A$2:$D$676,4,0)</f>
        <v>30107</v>
      </c>
      <c r="E5556" s="54">
        <v>25</v>
      </c>
    </row>
    <row r="5557" spans="1:5" x14ac:dyDescent="0.2">
      <c r="A5557" s="53">
        <v>44191</v>
      </c>
      <c r="B5557" s="54">
        <v>44191</v>
      </c>
      <c r="C5557" s="54" t="s">
        <v>1023</v>
      </c>
      <c r="D5557" s="55">
        <f>VLOOKUP(Pag_Inicio_Corr_mas_casos[[#This Row],[Corregimiento]],Hoja3!$A$2:$D$676,4,0)</f>
        <v>30113</v>
      </c>
      <c r="E5557" s="54">
        <v>25</v>
      </c>
    </row>
    <row r="5558" spans="1:5" x14ac:dyDescent="0.2">
      <c r="A5558" s="53">
        <v>44191</v>
      </c>
      <c r="B5558" s="54">
        <v>44191</v>
      </c>
      <c r="C5558" s="54" t="s">
        <v>1001</v>
      </c>
      <c r="D5558" s="55">
        <f>VLOOKUP(Pag_Inicio_Corr_mas_casos[[#This Row],[Corregimiento]],Hoja3!$A$2:$D$676,4,0)</f>
        <v>80807</v>
      </c>
      <c r="E5558" s="54">
        <v>24</v>
      </c>
    </row>
    <row r="5559" spans="1:5" x14ac:dyDescent="0.2">
      <c r="A5559" s="53">
        <v>44191</v>
      </c>
      <c r="B5559" s="54">
        <v>44191</v>
      </c>
      <c r="C5559" s="54" t="s">
        <v>1060</v>
      </c>
      <c r="D5559" s="55">
        <f>VLOOKUP(Pag_Inicio_Corr_mas_casos[[#This Row],[Corregimiento]],Hoja3!$A$2:$D$676,4,0)</f>
        <v>40501</v>
      </c>
      <c r="E5559" s="54">
        <v>24</v>
      </c>
    </row>
    <row r="5560" spans="1:5" x14ac:dyDescent="0.2">
      <c r="A5560" s="53">
        <v>44191</v>
      </c>
      <c r="B5560" s="54">
        <v>44191</v>
      </c>
      <c r="C5560" s="54" t="s">
        <v>1091</v>
      </c>
      <c r="D5560" s="55">
        <f>VLOOKUP(Pag_Inicio_Corr_mas_casos[[#This Row],[Corregimiento]],Hoja3!$A$2:$D$676,4,0)</f>
        <v>30104</v>
      </c>
      <c r="E5560" s="54">
        <v>22</v>
      </c>
    </row>
    <row r="5561" spans="1:5" x14ac:dyDescent="0.2">
      <c r="A5561" s="53">
        <v>44191</v>
      </c>
      <c r="B5561" s="54">
        <v>44191</v>
      </c>
      <c r="C5561" s="54" t="s">
        <v>1101</v>
      </c>
      <c r="D5561" s="55">
        <f>VLOOKUP(Pag_Inicio_Corr_mas_casos[[#This Row],[Corregimiento]],Hoja3!$A$2:$D$676,4,0)</f>
        <v>20401</v>
      </c>
      <c r="E5561" s="54">
        <v>22</v>
      </c>
    </row>
    <row r="5562" spans="1:5" x14ac:dyDescent="0.2">
      <c r="A5562" s="53">
        <v>44191</v>
      </c>
      <c r="B5562" s="54">
        <v>44191</v>
      </c>
      <c r="C5562" s="54" t="s">
        <v>1093</v>
      </c>
      <c r="D5562" s="55">
        <f>VLOOKUP(Pag_Inicio_Corr_mas_casos[[#This Row],[Corregimiento]],Hoja3!$A$2:$D$676,4,0)</f>
        <v>80822</v>
      </c>
      <c r="E5562" s="54">
        <v>21</v>
      </c>
    </row>
    <row r="5563" spans="1:5" x14ac:dyDescent="0.2">
      <c r="A5563" s="53">
        <v>44191</v>
      </c>
      <c r="B5563" s="54">
        <v>44191</v>
      </c>
      <c r="C5563" s="54" t="s">
        <v>1018</v>
      </c>
      <c r="D5563" s="55">
        <f>VLOOKUP(Pag_Inicio_Corr_mas_casos[[#This Row],[Corregimiento]],Hoja3!$A$2:$D$676,4,0)</f>
        <v>130701</v>
      </c>
      <c r="E5563" s="54">
        <v>19</v>
      </c>
    </row>
    <row r="5564" spans="1:5" x14ac:dyDescent="0.2">
      <c r="A5564" s="53">
        <v>44191</v>
      </c>
      <c r="B5564" s="54">
        <v>44191</v>
      </c>
      <c r="C5564" s="54" t="s">
        <v>1012</v>
      </c>
      <c r="D5564" s="55">
        <f>VLOOKUP(Pag_Inicio_Corr_mas_casos[[#This Row],[Corregimiento]],Hoja3!$A$2:$D$676,4,0)</f>
        <v>80817</v>
      </c>
      <c r="E5564" s="54">
        <v>19</v>
      </c>
    </row>
    <row r="5565" spans="1:5" x14ac:dyDescent="0.2">
      <c r="A5565" s="53">
        <v>44191</v>
      </c>
      <c r="B5565" s="54">
        <v>44191</v>
      </c>
      <c r="C5565" s="54" t="s">
        <v>1035</v>
      </c>
      <c r="D5565" s="55">
        <f>VLOOKUP(Pag_Inicio_Corr_mas_casos[[#This Row],[Corregimiento]],Hoja3!$A$2:$D$676,4,0)</f>
        <v>60105</v>
      </c>
      <c r="E5565" s="54">
        <v>18</v>
      </c>
    </row>
    <row r="5566" spans="1:5" x14ac:dyDescent="0.2">
      <c r="A5566" s="53">
        <v>44191</v>
      </c>
      <c r="B5566" s="54">
        <v>44191</v>
      </c>
      <c r="C5566" s="54" t="s">
        <v>1106</v>
      </c>
      <c r="D5566" s="55">
        <f>VLOOKUP(Pag_Inicio_Corr_mas_casos[[#This Row],[Corregimiento]],Hoja3!$A$2:$D$676,4,0)</f>
        <v>40601</v>
      </c>
      <c r="E5566" s="54">
        <v>17</v>
      </c>
    </row>
    <row r="5567" spans="1:5" x14ac:dyDescent="0.2">
      <c r="A5567" s="53">
        <v>44191</v>
      </c>
      <c r="B5567" s="54">
        <v>44191</v>
      </c>
      <c r="C5567" s="54" t="s">
        <v>1082</v>
      </c>
      <c r="D5567" s="55">
        <f>VLOOKUP(Pag_Inicio_Corr_mas_casos[[#This Row],[Corregimiento]],Hoja3!$A$2:$D$676,4,0)</f>
        <v>30111</v>
      </c>
      <c r="E5567" s="54">
        <v>17</v>
      </c>
    </row>
    <row r="5568" spans="1:5" x14ac:dyDescent="0.2">
      <c r="A5568" s="53">
        <v>44191</v>
      </c>
      <c r="B5568" s="54">
        <v>44191</v>
      </c>
      <c r="C5568" s="54" t="s">
        <v>1019</v>
      </c>
      <c r="D5568" s="55">
        <f>VLOOKUP(Pag_Inicio_Corr_mas_casos[[#This Row],[Corregimiento]],Hoja3!$A$2:$D$676,4,0)</f>
        <v>80804</v>
      </c>
      <c r="E5568" s="54">
        <v>16</v>
      </c>
    </row>
    <row r="5569" spans="1:6" x14ac:dyDescent="0.2">
      <c r="A5569" s="53">
        <v>44191</v>
      </c>
      <c r="B5569" s="54">
        <v>44191</v>
      </c>
      <c r="C5569" s="54" t="s">
        <v>1011</v>
      </c>
      <c r="D5569" s="55">
        <f>VLOOKUP(Pag_Inicio_Corr_mas_casos[[#This Row],[Corregimiento]],Hoja3!$A$2:$D$676,4,0)</f>
        <v>80820</v>
      </c>
      <c r="E5569" s="54">
        <v>16</v>
      </c>
    </row>
    <row r="5570" spans="1:6" x14ac:dyDescent="0.2">
      <c r="A5570" s="53">
        <v>44191</v>
      </c>
      <c r="B5570" s="54">
        <v>44191</v>
      </c>
      <c r="C5570" s="54" t="s">
        <v>1005</v>
      </c>
      <c r="D5570" s="55">
        <f>VLOOKUP(Pag_Inicio_Corr_mas_casos[[#This Row],[Corregimiento]],Hoja3!$A$2:$D$676,4,0)</f>
        <v>80814</v>
      </c>
      <c r="E5570" s="54">
        <v>15</v>
      </c>
    </row>
    <row r="5571" spans="1:6" x14ac:dyDescent="0.2">
      <c r="A5571" s="53">
        <v>44191</v>
      </c>
      <c r="B5571" s="54">
        <v>44191</v>
      </c>
      <c r="C5571" s="54" t="s">
        <v>1051</v>
      </c>
      <c r="D5571" s="55">
        <f>VLOOKUP(Pag_Inicio_Corr_mas_casos[[#This Row],[Corregimiento]],Hoja3!$A$2:$D$676,4,0)</f>
        <v>80808</v>
      </c>
      <c r="E5571" s="54">
        <v>15</v>
      </c>
    </row>
    <row r="5572" spans="1:6" x14ac:dyDescent="0.2">
      <c r="A5572" s="53">
        <v>44191</v>
      </c>
      <c r="B5572" s="54">
        <v>44191</v>
      </c>
      <c r="C5572" s="54" t="s">
        <v>1054</v>
      </c>
      <c r="D5572" s="55">
        <f>VLOOKUP(Pag_Inicio_Corr_mas_casos[[#This Row],[Corregimiento]],Hoja3!$A$2:$D$676,4,0)</f>
        <v>81005</v>
      </c>
      <c r="E5572" s="54">
        <v>15</v>
      </c>
    </row>
    <row r="5573" spans="1:6" x14ac:dyDescent="0.2">
      <c r="A5573" s="53">
        <v>44191</v>
      </c>
      <c r="B5573" s="54">
        <v>44191</v>
      </c>
      <c r="C5573" s="54" t="s">
        <v>1079</v>
      </c>
      <c r="D5573" s="55">
        <f>VLOOKUP(Pag_Inicio_Corr_mas_casos[[#This Row],[Corregimiento]],Hoja3!$A$2:$D$676,4,0)</f>
        <v>81002</v>
      </c>
      <c r="E5573" s="54">
        <v>14</v>
      </c>
    </row>
    <row r="5574" spans="1:6" x14ac:dyDescent="0.2">
      <c r="A5574" s="53">
        <v>44191</v>
      </c>
      <c r="B5574" s="54">
        <v>44191</v>
      </c>
      <c r="C5574" s="54" t="s">
        <v>1109</v>
      </c>
      <c r="D5574" s="55">
        <f>VLOOKUP(Pag_Inicio_Corr_mas_casos[[#This Row],[Corregimiento]],Hoja3!$A$2:$D$676,4,0)</f>
        <v>80501</v>
      </c>
      <c r="E5574" s="54">
        <v>14</v>
      </c>
    </row>
    <row r="5575" spans="1:6" x14ac:dyDescent="0.2">
      <c r="A5575" s="53">
        <v>44191</v>
      </c>
      <c r="B5575" s="54">
        <v>44191</v>
      </c>
      <c r="C5575" s="54" t="s">
        <v>1110</v>
      </c>
      <c r="D5575" s="55">
        <f>VLOOKUP(Pag_Inicio_Corr_mas_casos[[#This Row],[Corregimiento]],Hoja3!$A$2:$D$676,4,0)</f>
        <v>20105</v>
      </c>
      <c r="E5575" s="54">
        <v>13</v>
      </c>
    </row>
    <row r="5576" spans="1:6" x14ac:dyDescent="0.2">
      <c r="A5576" s="53">
        <v>44191</v>
      </c>
      <c r="B5576" s="54">
        <v>44191</v>
      </c>
      <c r="C5576" s="54" t="s">
        <v>1087</v>
      </c>
      <c r="D5576" s="55">
        <f>VLOOKUP(Pag_Inicio_Corr_mas_casos[[#This Row],[Corregimiento]],Hoja3!$A$2:$D$676,4,0)</f>
        <v>20103</v>
      </c>
      <c r="E5576" s="54">
        <v>13</v>
      </c>
    </row>
    <row r="5577" spans="1:6" x14ac:dyDescent="0.2">
      <c r="A5577" s="53">
        <v>44191</v>
      </c>
      <c r="B5577" s="54">
        <v>44191</v>
      </c>
      <c r="C5577" s="54" t="s">
        <v>1028</v>
      </c>
      <c r="D5577" s="55">
        <f>VLOOKUP(Pag_Inicio_Corr_mas_casos[[#This Row],[Corregimiento]],Hoja3!$A$2:$D$676,4,0)</f>
        <v>130709</v>
      </c>
      <c r="E5577" s="54">
        <v>13</v>
      </c>
    </row>
    <row r="5578" spans="1:6" x14ac:dyDescent="0.2">
      <c r="A5578" s="53">
        <v>44191</v>
      </c>
      <c r="B5578" s="54">
        <v>44191</v>
      </c>
      <c r="C5578" s="54" t="s">
        <v>1020</v>
      </c>
      <c r="D5578" s="55">
        <f>VLOOKUP(Pag_Inicio_Corr_mas_casos[[#This Row],[Corregimiento]],Hoja3!$A$2:$D$676,4,0)</f>
        <v>20601</v>
      </c>
      <c r="E5578" s="54">
        <v>13</v>
      </c>
    </row>
    <row r="5579" spans="1:6" x14ac:dyDescent="0.2">
      <c r="A5579" s="53">
        <v>44191</v>
      </c>
      <c r="B5579" s="54">
        <v>44191</v>
      </c>
      <c r="C5579" s="54" t="s">
        <v>1111</v>
      </c>
      <c r="D5579" s="55">
        <f>VLOOKUP(Pag_Inicio_Corr_mas_casos[[#This Row],[Corregimiento]],Hoja3!$A$2:$D$676,4,0)</f>
        <v>40201</v>
      </c>
      <c r="E5579" s="54">
        <v>13</v>
      </c>
    </row>
    <row r="5580" spans="1:6" x14ac:dyDescent="0.2">
      <c r="A5580" s="53">
        <v>44191</v>
      </c>
      <c r="B5580" s="54">
        <v>44191</v>
      </c>
      <c r="C5580" s="54" t="s">
        <v>1112</v>
      </c>
      <c r="D5580" s="55">
        <f>VLOOKUP(Pag_Inicio_Corr_mas_casos[[#This Row],[Corregimiento]],Hoja3!$A$2:$D$676,4,0)</f>
        <v>130301</v>
      </c>
      <c r="E5580" s="54">
        <v>12</v>
      </c>
    </row>
    <row r="5581" spans="1:6" x14ac:dyDescent="0.2">
      <c r="A5581" s="53">
        <v>44191</v>
      </c>
      <c r="B5581" s="54">
        <v>44191</v>
      </c>
      <c r="C5581" s="54" t="s">
        <v>1029</v>
      </c>
      <c r="D5581" s="55">
        <f>VLOOKUP(Pag_Inicio_Corr_mas_casos[[#This Row],[Corregimiento]],Hoja3!$A$2:$D$676,4,0)</f>
        <v>40606</v>
      </c>
      <c r="E5581" s="54">
        <v>12</v>
      </c>
    </row>
    <row r="5582" spans="1:6" x14ac:dyDescent="0.2">
      <c r="A5582" s="53">
        <v>44191</v>
      </c>
      <c r="B5582" s="54">
        <v>44191</v>
      </c>
      <c r="C5582" s="54" t="s">
        <v>1010</v>
      </c>
      <c r="D5582" s="54">
        <v>40607</v>
      </c>
      <c r="E5582" s="54">
        <v>12</v>
      </c>
      <c r="F5582" s="3" t="s">
        <v>1107</v>
      </c>
    </row>
    <row r="5583" spans="1:6" x14ac:dyDescent="0.2">
      <c r="A5583" s="53">
        <v>44191</v>
      </c>
      <c r="B5583" s="54">
        <v>44191</v>
      </c>
      <c r="C5583" s="54" t="s">
        <v>1050</v>
      </c>
      <c r="D5583" s="55">
        <f>VLOOKUP(Pag_Inicio_Corr_mas_casos[[#This Row],[Corregimiento]],Hoja3!$A$2:$D$676,4,0)</f>
        <v>130706</v>
      </c>
      <c r="E5583" s="54">
        <v>11</v>
      </c>
    </row>
    <row r="5584" spans="1:6" x14ac:dyDescent="0.2">
      <c r="A5584" s="62">
        <v>44192</v>
      </c>
      <c r="B5584" s="63">
        <v>44192</v>
      </c>
      <c r="C5584" s="63" t="s">
        <v>778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 x14ac:dyDescent="0.2">
      <c r="A5585" s="62">
        <v>44192</v>
      </c>
      <c r="B5585" s="63">
        <v>44192</v>
      </c>
      <c r="C5585" s="63" t="s">
        <v>1105</v>
      </c>
      <c r="D5585" s="64">
        <f>VLOOKUP(Pag_Inicio_Corr_mas_casos[[#This Row],[Corregimiento]],Hoja3!$A$2:$D$676,4,0)</f>
        <v>80812</v>
      </c>
      <c r="E5585" s="63">
        <v>82</v>
      </c>
    </row>
    <row r="5586" spans="1:5" x14ac:dyDescent="0.2">
      <c r="A5586" s="62">
        <v>44192</v>
      </c>
      <c r="B5586" s="63">
        <v>44192</v>
      </c>
      <c r="C5586" s="63" t="s">
        <v>1071</v>
      </c>
      <c r="D5586" s="64">
        <f>VLOOKUP(Pag_Inicio_Corr_mas_casos[[#This Row],[Corregimiento]],Hoja3!$A$2:$D$676,4,0)</f>
        <v>80819</v>
      </c>
      <c r="E5586" s="63">
        <v>75</v>
      </c>
    </row>
    <row r="5587" spans="1:5" x14ac:dyDescent="0.2">
      <c r="A5587" s="62">
        <v>44192</v>
      </c>
      <c r="B5587" s="63">
        <v>44192</v>
      </c>
      <c r="C5587" s="63" t="s">
        <v>999</v>
      </c>
      <c r="D5587" s="64">
        <f>VLOOKUP(Pag_Inicio_Corr_mas_casos[[#This Row],[Corregimiento]],Hoja3!$A$2:$D$676,4,0)</f>
        <v>80806</v>
      </c>
      <c r="E5587" s="63">
        <v>65</v>
      </c>
    </row>
    <row r="5588" spans="1:5" x14ac:dyDescent="0.2">
      <c r="A5588" s="62">
        <v>44192</v>
      </c>
      <c r="B5588" s="63">
        <v>44192</v>
      </c>
      <c r="C5588" s="63" t="s">
        <v>1113</v>
      </c>
      <c r="D5588" s="64">
        <f>VLOOKUP(Pag_Inicio_Corr_mas_casos[[#This Row],[Corregimiento]],Hoja3!$A$2:$D$676,4,0)</f>
        <v>130102</v>
      </c>
      <c r="E5588" s="63">
        <v>63</v>
      </c>
    </row>
    <row r="5589" spans="1:5" x14ac:dyDescent="0.2">
      <c r="A5589" s="62">
        <v>44192</v>
      </c>
      <c r="B5589" s="63">
        <v>44192</v>
      </c>
      <c r="C5589" s="63" t="s">
        <v>1002</v>
      </c>
      <c r="D5589" s="64">
        <f>VLOOKUP(Pag_Inicio_Corr_mas_casos[[#This Row],[Corregimiento]],Hoja3!$A$2:$D$676,4,0)</f>
        <v>80816</v>
      </c>
      <c r="E5589" s="63">
        <v>60</v>
      </c>
    </row>
    <row r="5590" spans="1:5" x14ac:dyDescent="0.2">
      <c r="A5590" s="62">
        <v>44192</v>
      </c>
      <c r="B5590" s="63">
        <v>44192</v>
      </c>
      <c r="C5590" s="63" t="s">
        <v>1011</v>
      </c>
      <c r="D5590" s="64">
        <f>VLOOKUP(Pag_Inicio_Corr_mas_casos[[#This Row],[Corregimiento]],Hoja3!$A$2:$D$676,4,0)</f>
        <v>80820</v>
      </c>
      <c r="E5590" s="63">
        <v>59</v>
      </c>
    </row>
    <row r="5591" spans="1:5" x14ac:dyDescent="0.2">
      <c r="A5591" s="62">
        <v>44192</v>
      </c>
      <c r="B5591" s="63">
        <v>44192</v>
      </c>
      <c r="C5591" s="63" t="s">
        <v>1000</v>
      </c>
      <c r="D5591" s="64">
        <f>VLOOKUP(Pag_Inicio_Corr_mas_casos[[#This Row],[Corregimiento]],Hoja3!$A$2:$D$676,4,0)</f>
        <v>80823</v>
      </c>
      <c r="E5591" s="63">
        <v>55</v>
      </c>
    </row>
    <row r="5592" spans="1:5" x14ac:dyDescent="0.2">
      <c r="A5592" s="62">
        <v>44192</v>
      </c>
      <c r="B5592" s="63">
        <v>44192</v>
      </c>
      <c r="C5592" s="63" t="s">
        <v>1095</v>
      </c>
      <c r="D5592" s="64">
        <f>VLOOKUP(Pag_Inicio_Corr_mas_casos[[#This Row],[Corregimiento]],Hoja3!$A$2:$D$676,4,0)</f>
        <v>130106</v>
      </c>
      <c r="E5592" s="63">
        <v>55</v>
      </c>
    </row>
    <row r="5593" spans="1:5" x14ac:dyDescent="0.2">
      <c r="A5593" s="62">
        <v>44192</v>
      </c>
      <c r="B5593" s="63">
        <v>44192</v>
      </c>
      <c r="C5593" s="63" t="s">
        <v>1015</v>
      </c>
      <c r="D5593" s="64">
        <f>VLOOKUP(Pag_Inicio_Corr_mas_casos[[#This Row],[Corregimiento]],Hoja3!$A$2:$D$676,4,0)</f>
        <v>80815</v>
      </c>
      <c r="E5593" s="63">
        <v>53</v>
      </c>
    </row>
    <row r="5594" spans="1:5" x14ac:dyDescent="0.2">
      <c r="A5594" s="62">
        <v>44192</v>
      </c>
      <c r="B5594" s="63">
        <v>44192</v>
      </c>
      <c r="C5594" s="63" t="s">
        <v>1080</v>
      </c>
      <c r="D5594" s="64">
        <f>VLOOKUP(Pag_Inicio_Corr_mas_casos[[#This Row],[Corregimiento]],Hoja3!$A$2:$D$676,4,0)</f>
        <v>81003</v>
      </c>
      <c r="E5594" s="63">
        <v>51</v>
      </c>
    </row>
    <row r="5595" spans="1:5" x14ac:dyDescent="0.2">
      <c r="A5595" s="62">
        <v>44192</v>
      </c>
      <c r="B5595" s="63">
        <v>44192</v>
      </c>
      <c r="C5595" s="63" t="s">
        <v>1004</v>
      </c>
      <c r="D5595" s="64">
        <f>VLOOKUP(Pag_Inicio_Corr_mas_casos[[#This Row],[Corregimiento]],Hoja3!$A$2:$D$676,4,0)</f>
        <v>81007</v>
      </c>
      <c r="E5595" s="63">
        <v>50</v>
      </c>
    </row>
    <row r="5596" spans="1:5" x14ac:dyDescent="0.2">
      <c r="A5596" s="62">
        <v>44192</v>
      </c>
      <c r="B5596" s="63">
        <v>44192</v>
      </c>
      <c r="C5596" s="63" t="s">
        <v>1078</v>
      </c>
      <c r="D5596" s="64">
        <f>VLOOKUP(Pag_Inicio_Corr_mas_casos[[#This Row],[Corregimiento]],Hoja3!$A$2:$D$676,4,0)</f>
        <v>81001</v>
      </c>
      <c r="E5596" s="63">
        <v>49</v>
      </c>
    </row>
    <row r="5597" spans="1:5" x14ac:dyDescent="0.2">
      <c r="A5597" s="62">
        <v>44192</v>
      </c>
      <c r="B5597" s="63">
        <v>44192</v>
      </c>
      <c r="C5597" s="63" t="s">
        <v>1077</v>
      </c>
      <c r="D5597" s="64">
        <f>VLOOKUP(Pag_Inicio_Corr_mas_casos[[#This Row],[Corregimiento]],Hoja3!$A$2:$D$676,4,0)</f>
        <v>81008</v>
      </c>
      <c r="E5597" s="63">
        <v>49</v>
      </c>
    </row>
    <row r="5598" spans="1:5" x14ac:dyDescent="0.2">
      <c r="A5598" s="62">
        <v>44192</v>
      </c>
      <c r="B5598" s="63">
        <v>44192</v>
      </c>
      <c r="C5598" s="63" t="s">
        <v>1001</v>
      </c>
      <c r="D5598" s="64">
        <f>VLOOKUP(Pag_Inicio_Corr_mas_casos[[#This Row],[Corregimiento]],Hoja3!$A$2:$D$676,4,0)</f>
        <v>80807</v>
      </c>
      <c r="E5598" s="63">
        <v>46</v>
      </c>
    </row>
    <row r="5599" spans="1:5" x14ac:dyDescent="0.2">
      <c r="A5599" s="62">
        <v>44192</v>
      </c>
      <c r="B5599" s="63">
        <v>44192</v>
      </c>
      <c r="C5599" s="63" t="s">
        <v>1079</v>
      </c>
      <c r="D5599" s="64">
        <f>VLOOKUP(Pag_Inicio_Corr_mas_casos[[#This Row],[Corregimiento]],Hoja3!$A$2:$D$676,4,0)</f>
        <v>81002</v>
      </c>
      <c r="E5599" s="63">
        <v>45</v>
      </c>
    </row>
    <row r="5600" spans="1:5" x14ac:dyDescent="0.2">
      <c r="A5600" s="62">
        <v>44192</v>
      </c>
      <c r="B5600" s="63">
        <v>44192</v>
      </c>
      <c r="C5600" s="63" t="s">
        <v>998</v>
      </c>
      <c r="D5600" s="64">
        <f>VLOOKUP(Pag_Inicio_Corr_mas_casos[[#This Row],[Corregimiento]],Hoja3!$A$2:$D$676,4,0)</f>
        <v>81009</v>
      </c>
      <c r="E5600" s="63">
        <v>45</v>
      </c>
    </row>
    <row r="5601" spans="1:5" x14ac:dyDescent="0.2">
      <c r="A5601" s="62">
        <v>44192</v>
      </c>
      <c r="B5601" s="63">
        <v>44192</v>
      </c>
      <c r="C5601" s="63" t="s">
        <v>831</v>
      </c>
      <c r="D5601" s="64">
        <f>VLOOKUP(Pag_Inicio_Corr_mas_casos[[#This Row],[Corregimiento]],Hoja3!$A$2:$D$676,4,0)</f>
        <v>80821</v>
      </c>
      <c r="E5601" s="63">
        <v>44</v>
      </c>
    </row>
    <row r="5602" spans="1:5" x14ac:dyDescent="0.2">
      <c r="A5602" s="62">
        <v>44192</v>
      </c>
      <c r="B5602" s="63">
        <v>44192</v>
      </c>
      <c r="C5602" s="63" t="s">
        <v>1009</v>
      </c>
      <c r="D5602" s="64">
        <f>VLOOKUP(Pag_Inicio_Corr_mas_casos[[#This Row],[Corregimiento]],Hoja3!$A$2:$D$676,4,0)</f>
        <v>130107</v>
      </c>
      <c r="E5602" s="63">
        <v>44</v>
      </c>
    </row>
    <row r="5603" spans="1:5" x14ac:dyDescent="0.2">
      <c r="A5603" s="62">
        <v>44192</v>
      </c>
      <c r="B5603" s="63">
        <v>44192</v>
      </c>
      <c r="C5603" s="63" t="s">
        <v>1006</v>
      </c>
      <c r="D5603" s="64">
        <f>VLOOKUP(Pag_Inicio_Corr_mas_casos[[#This Row],[Corregimiento]],Hoja3!$A$2:$D$676,4,0)</f>
        <v>80826</v>
      </c>
      <c r="E5603" s="63">
        <v>43</v>
      </c>
    </row>
    <row r="5604" spans="1:5" x14ac:dyDescent="0.2">
      <c r="A5604" s="62">
        <v>44192</v>
      </c>
      <c r="B5604" s="63">
        <v>44192</v>
      </c>
      <c r="C5604" s="63" t="s">
        <v>1012</v>
      </c>
      <c r="D5604" s="64">
        <f>VLOOKUP(Pag_Inicio_Corr_mas_casos[[#This Row],[Corregimiento]],Hoja3!$A$2:$D$676,4,0)</f>
        <v>80817</v>
      </c>
      <c r="E5604" s="63">
        <v>42</v>
      </c>
    </row>
    <row r="5605" spans="1:5" x14ac:dyDescent="0.2">
      <c r="A5605" s="62">
        <v>44192</v>
      </c>
      <c r="B5605" s="63">
        <v>44192</v>
      </c>
      <c r="C5605" s="63" t="s">
        <v>1094</v>
      </c>
      <c r="D5605" s="64">
        <f>VLOOKUP(Pag_Inicio_Corr_mas_casos[[#This Row],[Corregimiento]],Hoja3!$A$2:$D$676,4,0)</f>
        <v>130101</v>
      </c>
      <c r="E5605" s="63">
        <v>41</v>
      </c>
    </row>
    <row r="5606" spans="1:5" x14ac:dyDescent="0.2">
      <c r="A5606" s="62">
        <v>44192</v>
      </c>
      <c r="B5606" s="63">
        <v>44192</v>
      </c>
      <c r="C5606" s="63" t="s">
        <v>1093</v>
      </c>
      <c r="D5606" s="64">
        <f>VLOOKUP(Pag_Inicio_Corr_mas_casos[[#This Row],[Corregimiento]],Hoja3!$A$2:$D$676,4,0)</f>
        <v>80822</v>
      </c>
      <c r="E5606" s="63">
        <v>38</v>
      </c>
    </row>
    <row r="5607" spans="1:5" x14ac:dyDescent="0.2">
      <c r="A5607" s="62">
        <v>44192</v>
      </c>
      <c r="B5607" s="63">
        <v>44192</v>
      </c>
      <c r="C5607" s="63" t="s">
        <v>1005</v>
      </c>
      <c r="D5607" s="64">
        <f>VLOOKUP(Pag_Inicio_Corr_mas_casos[[#This Row],[Corregimiento]],Hoja3!$A$2:$D$676,4,0)</f>
        <v>80814</v>
      </c>
      <c r="E5607" s="63">
        <v>37</v>
      </c>
    </row>
    <row r="5608" spans="1:5" x14ac:dyDescent="0.2">
      <c r="A5608" s="62">
        <v>44192</v>
      </c>
      <c r="B5608" s="63">
        <v>44192</v>
      </c>
      <c r="C5608" s="63" t="s">
        <v>996</v>
      </c>
      <c r="D5608" s="64">
        <f>VLOOKUP(Pag_Inicio_Corr_mas_casos[[#This Row],[Corregimiento]],Hoja3!$A$2:$D$676,4,0)</f>
        <v>80810</v>
      </c>
      <c r="E5608" s="63">
        <v>37</v>
      </c>
    </row>
    <row r="5609" spans="1:5" x14ac:dyDescent="0.2">
      <c r="A5609" s="62">
        <v>44192</v>
      </c>
      <c r="B5609" s="63">
        <v>44192</v>
      </c>
      <c r="C5609" s="63" t="s">
        <v>1010</v>
      </c>
      <c r="D5609" s="64">
        <f>VLOOKUP(Pag_Inicio_Corr_mas_casos[[#This Row],[Corregimiento]],Hoja3!$A$2:$D$676,4,0)</f>
        <v>80813</v>
      </c>
      <c r="E5609" s="63">
        <v>34</v>
      </c>
    </row>
    <row r="5610" spans="1:5" x14ac:dyDescent="0.2">
      <c r="A5610" s="62">
        <v>44192</v>
      </c>
      <c r="B5610" s="63">
        <v>44192</v>
      </c>
      <c r="C5610" s="63" t="s">
        <v>1020</v>
      </c>
      <c r="D5610" s="64">
        <f>VLOOKUP(Pag_Inicio_Corr_mas_casos[[#This Row],[Corregimiento]],Hoja3!$A$2:$D$676,4,0)</f>
        <v>20601</v>
      </c>
      <c r="E5610" s="63">
        <v>33</v>
      </c>
    </row>
    <row r="5611" spans="1:5" x14ac:dyDescent="0.2">
      <c r="A5611" s="62">
        <v>44192</v>
      </c>
      <c r="B5611" s="63">
        <v>44192</v>
      </c>
      <c r="C5611" s="63" t="s">
        <v>1074</v>
      </c>
      <c r="D5611" s="64">
        <f>VLOOKUP(Pag_Inicio_Corr_mas_casos[[#This Row],[Corregimiento]],Hoja3!$A$2:$D$676,4,0)</f>
        <v>130702</v>
      </c>
      <c r="E5611" s="63">
        <v>32</v>
      </c>
    </row>
    <row r="5612" spans="1:5" x14ac:dyDescent="0.2">
      <c r="A5612" s="62">
        <v>44192</v>
      </c>
      <c r="B5612" s="63">
        <v>44192</v>
      </c>
      <c r="C5612" s="63" t="s">
        <v>1051</v>
      </c>
      <c r="D5612" s="64">
        <f>VLOOKUP(Pag_Inicio_Corr_mas_casos[[#This Row],[Corregimiento]],Hoja3!$A$2:$D$676,4,0)</f>
        <v>80808</v>
      </c>
      <c r="E5612" s="63">
        <v>31</v>
      </c>
    </row>
    <row r="5613" spans="1:5" x14ac:dyDescent="0.2">
      <c r="A5613" s="62">
        <v>44192</v>
      </c>
      <c r="B5613" s="63">
        <v>44192</v>
      </c>
      <c r="C5613" s="63" t="s">
        <v>1032</v>
      </c>
      <c r="D5613" s="64">
        <f>VLOOKUP(Pag_Inicio_Corr_mas_casos[[#This Row],[Corregimiento]],Hoja3!$A$2:$D$676,4,0)</f>
        <v>20606</v>
      </c>
      <c r="E5613" s="63">
        <v>29</v>
      </c>
    </row>
    <row r="5614" spans="1:5" x14ac:dyDescent="0.2">
      <c r="A5614" s="62">
        <v>44192</v>
      </c>
      <c r="B5614" s="63">
        <v>44192</v>
      </c>
      <c r="C5614" s="63" t="s">
        <v>1097</v>
      </c>
      <c r="D5614" s="64">
        <f>VLOOKUP(Pag_Inicio_Corr_mas_casos[[#This Row],[Corregimiento]],Hoja3!$A$2:$D$676,4,0)</f>
        <v>130108</v>
      </c>
      <c r="E5614" s="63">
        <v>28</v>
      </c>
    </row>
    <row r="5615" spans="1:5" x14ac:dyDescent="0.2">
      <c r="A5615" s="62">
        <v>44192</v>
      </c>
      <c r="B5615" s="63">
        <v>44192</v>
      </c>
      <c r="C5615" s="63" t="s">
        <v>1003</v>
      </c>
      <c r="D5615" s="64">
        <f>VLOOKUP(Pag_Inicio_Corr_mas_casos[[#This Row],[Corregimiento]],Hoja3!$A$2:$D$676,4,0)</f>
        <v>130708</v>
      </c>
      <c r="E5615" s="63">
        <v>28</v>
      </c>
    </row>
    <row r="5616" spans="1:5" x14ac:dyDescent="0.2">
      <c r="A5616" s="62">
        <v>44192</v>
      </c>
      <c r="B5616" s="63">
        <v>44192</v>
      </c>
      <c r="C5616" s="63" t="s">
        <v>1017</v>
      </c>
      <c r="D5616" s="64">
        <f>VLOOKUP(Pag_Inicio_Corr_mas_casos[[#This Row],[Corregimiento]],Hoja3!$A$2:$D$676,4,0)</f>
        <v>50208</v>
      </c>
      <c r="E5616" s="63">
        <v>28</v>
      </c>
    </row>
    <row r="5617" spans="1:5" x14ac:dyDescent="0.2">
      <c r="A5617" s="62">
        <v>44192</v>
      </c>
      <c r="B5617" s="63">
        <v>44192</v>
      </c>
      <c r="C5617" s="63" t="s">
        <v>1088</v>
      </c>
      <c r="D5617" s="64">
        <f>VLOOKUP(Pag_Inicio_Corr_mas_casos[[#This Row],[Corregimiento]],Hoja3!$A$2:$D$676,4,0)</f>
        <v>20609</v>
      </c>
      <c r="E5617" s="63">
        <v>23</v>
      </c>
    </row>
    <row r="5618" spans="1:5" x14ac:dyDescent="0.2">
      <c r="A5618" s="62">
        <v>44192</v>
      </c>
      <c r="B5618" s="63">
        <v>44192</v>
      </c>
      <c r="C5618" s="63" t="s">
        <v>1111</v>
      </c>
      <c r="D5618" s="64">
        <f>VLOOKUP(Pag_Inicio_Corr_mas_casos[[#This Row],[Corregimiento]],Hoja3!$A$2:$D$676,4,0)</f>
        <v>40201</v>
      </c>
      <c r="E5618" s="63">
        <v>22</v>
      </c>
    </row>
    <row r="5619" spans="1:5" x14ac:dyDescent="0.2">
      <c r="A5619" s="62">
        <v>44192</v>
      </c>
      <c r="B5619" s="63">
        <v>44192</v>
      </c>
      <c r="C5619" s="63" t="s">
        <v>997</v>
      </c>
      <c r="D5619" s="64">
        <f>VLOOKUP(Pag_Inicio_Corr_mas_casos[[#This Row],[Corregimiento]],Hoja3!$A$2:$D$676,4,0)</f>
        <v>130717</v>
      </c>
      <c r="E5619" s="63">
        <v>22</v>
      </c>
    </row>
    <row r="5620" spans="1:5" x14ac:dyDescent="0.2">
      <c r="A5620" s="62">
        <v>44192</v>
      </c>
      <c r="B5620" s="63">
        <v>44192</v>
      </c>
      <c r="C5620" s="63" t="s">
        <v>1081</v>
      </c>
      <c r="D5620" s="64">
        <f>VLOOKUP(Pag_Inicio_Corr_mas_casos[[#This Row],[Corregimiento]],Hoja3!$A$2:$D$676,4,0)</f>
        <v>91001</v>
      </c>
      <c r="E5620" s="63">
        <v>22</v>
      </c>
    </row>
    <row r="5621" spans="1:5" x14ac:dyDescent="0.2">
      <c r="A5621" s="62">
        <v>44192</v>
      </c>
      <c r="B5621" s="63">
        <v>44192</v>
      </c>
      <c r="C5621" s="63" t="s">
        <v>1109</v>
      </c>
      <c r="D5621" s="64">
        <f>VLOOKUP(Pag_Inicio_Corr_mas_casos[[#This Row],[Corregimiento]],Hoja3!$A$2:$D$676,4,0)</f>
        <v>80501</v>
      </c>
      <c r="E5621" s="63">
        <v>21</v>
      </c>
    </row>
    <row r="5622" spans="1:5" x14ac:dyDescent="0.2">
      <c r="A5622" s="62">
        <v>44192</v>
      </c>
      <c r="B5622" s="63">
        <v>44192</v>
      </c>
      <c r="C5622" s="63" t="s">
        <v>1026</v>
      </c>
      <c r="D5622" s="64">
        <f>VLOOKUP(Pag_Inicio_Corr_mas_casos[[#This Row],[Corregimiento]],Hoja3!$A$2:$D$676,4,0)</f>
        <v>30107</v>
      </c>
      <c r="E5622" s="63">
        <v>21</v>
      </c>
    </row>
    <row r="5623" spans="1:5" x14ac:dyDescent="0.2">
      <c r="A5623" s="62">
        <v>44192</v>
      </c>
      <c r="B5623" s="63">
        <v>44192</v>
      </c>
      <c r="C5623" s="63" t="s">
        <v>1110</v>
      </c>
      <c r="D5623" s="64">
        <f>VLOOKUP(Pag_Inicio_Corr_mas_casos[[#This Row],[Corregimiento]],Hoja3!$A$2:$D$676,4,0)</f>
        <v>20105</v>
      </c>
      <c r="E5623" s="63">
        <v>20</v>
      </c>
    </row>
    <row r="5624" spans="1:5" x14ac:dyDescent="0.2">
      <c r="A5624" s="62">
        <v>44192</v>
      </c>
      <c r="B5624" s="63">
        <v>44192</v>
      </c>
      <c r="C5624" s="63" t="s">
        <v>1065</v>
      </c>
      <c r="D5624" s="64">
        <f>VLOOKUP(Pag_Inicio_Corr_mas_casos[[#This Row],[Corregimiento]],Hoja3!$A$2:$D$676,4,0)</f>
        <v>60101</v>
      </c>
      <c r="E5624" s="63">
        <v>20</v>
      </c>
    </row>
    <row r="5625" spans="1:5" x14ac:dyDescent="0.2">
      <c r="A5625" s="62">
        <v>44192</v>
      </c>
      <c r="B5625" s="63">
        <v>44192</v>
      </c>
      <c r="C5625" s="63" t="s">
        <v>1019</v>
      </c>
      <c r="D5625" s="64">
        <f>VLOOKUP(Pag_Inicio_Corr_mas_casos[[#This Row],[Corregimiento]],Hoja3!$A$2:$D$676,4,0)</f>
        <v>80804</v>
      </c>
      <c r="E5625" s="63">
        <v>19</v>
      </c>
    </row>
    <row r="5626" spans="1:5" x14ac:dyDescent="0.2">
      <c r="A5626" s="62">
        <v>44192</v>
      </c>
      <c r="B5626" s="63">
        <v>44192</v>
      </c>
      <c r="C5626" s="63" t="s">
        <v>1007</v>
      </c>
      <c r="D5626" s="64">
        <f>VLOOKUP(Pag_Inicio_Corr_mas_casos[[#This Row],[Corregimiento]],Hoja3!$A$2:$D$676,4,0)</f>
        <v>80811</v>
      </c>
      <c r="E5626" s="63">
        <v>19</v>
      </c>
    </row>
    <row r="5627" spans="1:5" x14ac:dyDescent="0.2">
      <c r="A5627" s="62">
        <v>44192</v>
      </c>
      <c r="B5627" s="63">
        <v>44192</v>
      </c>
      <c r="C5627" s="63" t="s">
        <v>1102</v>
      </c>
      <c r="D5627" s="64">
        <f>VLOOKUP(Pag_Inicio_Corr_mas_casos[[#This Row],[Corregimiento]],Hoja3!$A$2:$D$676,4,0)</f>
        <v>20602</v>
      </c>
      <c r="E5627" s="63">
        <v>18</v>
      </c>
    </row>
    <row r="5628" spans="1:5" x14ac:dyDescent="0.2">
      <c r="A5628" s="62">
        <v>44192</v>
      </c>
      <c r="B5628" s="63">
        <v>44192</v>
      </c>
      <c r="C5628" s="103" t="s">
        <v>1030</v>
      </c>
      <c r="D5628" s="64">
        <f>VLOOKUP(Pag_Inicio_Corr_mas_casos[[#This Row],[Corregimiento]],Hoja3!$A$2:$D$676,4,0)</f>
        <v>130103</v>
      </c>
      <c r="E5628" s="63">
        <v>18</v>
      </c>
    </row>
    <row r="5629" spans="1:5" x14ac:dyDescent="0.2">
      <c r="A5629" s="62">
        <v>44192</v>
      </c>
      <c r="B5629" s="63">
        <v>44192</v>
      </c>
      <c r="C5629" s="63" t="s">
        <v>1018</v>
      </c>
      <c r="D5629" s="64">
        <f>VLOOKUP(Pag_Inicio_Corr_mas_casos[[#This Row],[Corregimiento]],Hoja3!$A$2:$D$676,4,0)</f>
        <v>130701</v>
      </c>
      <c r="E5629" s="63">
        <v>17</v>
      </c>
    </row>
    <row r="5630" spans="1:5" x14ac:dyDescent="0.2">
      <c r="A5630" s="62">
        <v>44192</v>
      </c>
      <c r="B5630" s="63">
        <v>44192</v>
      </c>
      <c r="C5630" s="63" t="s">
        <v>1050</v>
      </c>
      <c r="D5630" s="64">
        <f>VLOOKUP(Pag_Inicio_Corr_mas_casos[[#This Row],[Corregimiento]],Hoja3!$A$2:$D$676,4,0)</f>
        <v>130706</v>
      </c>
      <c r="E5630" s="63">
        <v>17</v>
      </c>
    </row>
    <row r="5631" spans="1:5" x14ac:dyDescent="0.2">
      <c r="A5631" s="62">
        <v>44192</v>
      </c>
      <c r="B5631" s="63">
        <v>44192</v>
      </c>
      <c r="C5631" s="63" t="s">
        <v>1021</v>
      </c>
      <c r="D5631" s="64">
        <f>VLOOKUP(Pag_Inicio_Corr_mas_casos[[#This Row],[Corregimiento]],Hoja3!$A$2:$D$676,4,0)</f>
        <v>81006</v>
      </c>
      <c r="E5631" s="63">
        <v>16</v>
      </c>
    </row>
    <row r="5632" spans="1:5" x14ac:dyDescent="0.2">
      <c r="A5632" s="62">
        <v>44192</v>
      </c>
      <c r="B5632" s="63">
        <v>44192</v>
      </c>
      <c r="C5632" s="63" t="s">
        <v>1066</v>
      </c>
      <c r="D5632" s="64">
        <f>VLOOKUP(Pag_Inicio_Corr_mas_casos[[#This Row],[Corregimiento]],Hoja3!$A$2:$D$676,4,0)</f>
        <v>40612</v>
      </c>
      <c r="E5632" s="63">
        <v>16</v>
      </c>
    </row>
    <row r="5633" spans="1:5" x14ac:dyDescent="0.2">
      <c r="A5633" s="62">
        <v>44192</v>
      </c>
      <c r="B5633" s="63">
        <v>44192</v>
      </c>
      <c r="C5633" s="63" t="s">
        <v>1016</v>
      </c>
      <c r="D5633" s="64">
        <f>VLOOKUP(Pag_Inicio_Corr_mas_casos[[#This Row],[Corregimiento]],Hoja3!$A$2:$D$676,4,0)</f>
        <v>130716</v>
      </c>
      <c r="E5633" s="63">
        <v>16</v>
      </c>
    </row>
    <row r="5634" spans="1:5" x14ac:dyDescent="0.2">
      <c r="A5634" s="62">
        <v>44192</v>
      </c>
      <c r="B5634" s="63">
        <v>44192</v>
      </c>
      <c r="C5634" s="63" t="s">
        <v>1114</v>
      </c>
      <c r="D5634" s="64">
        <f>VLOOKUP(Pag_Inicio_Corr_mas_casos[[#This Row],[Corregimiento]],Hoja3!$A$2:$D$676,4,0)</f>
        <v>90301</v>
      </c>
      <c r="E5634" s="63">
        <v>115</v>
      </c>
    </row>
    <row r="5635" spans="1:5" x14ac:dyDescent="0.2">
      <c r="A5635" s="62">
        <v>44192</v>
      </c>
      <c r="B5635" s="63">
        <v>44192</v>
      </c>
      <c r="C5635" s="63" t="s">
        <v>1091</v>
      </c>
      <c r="D5635" s="64">
        <f>VLOOKUP(Pag_Inicio_Corr_mas_casos[[#This Row],[Corregimiento]],Hoja3!$A$2:$D$676,4,0)</f>
        <v>30104</v>
      </c>
      <c r="E5635" s="63">
        <v>15</v>
      </c>
    </row>
    <row r="5636" spans="1:5" x14ac:dyDescent="0.2">
      <c r="A5636" s="62">
        <v>44192</v>
      </c>
      <c r="B5636" s="63">
        <v>44192</v>
      </c>
      <c r="C5636" s="63" t="s">
        <v>1064</v>
      </c>
      <c r="D5636" s="64">
        <f>VLOOKUP(Pag_Inicio_Corr_mas_casos[[#This Row],[Corregimiento]],Hoja3!$A$2:$D$676,4,0)</f>
        <v>60103</v>
      </c>
      <c r="E5636" s="63">
        <v>15</v>
      </c>
    </row>
    <row r="5637" spans="1:5" x14ac:dyDescent="0.2">
      <c r="A5637" s="62">
        <v>44192</v>
      </c>
      <c r="B5637" s="63">
        <v>44192</v>
      </c>
      <c r="C5637" s="63" t="s">
        <v>1115</v>
      </c>
      <c r="D5637" s="64">
        <f>VLOOKUP(Pag_Inicio_Corr_mas_casos[[#This Row],[Corregimiento]],Hoja3!$A$2:$D$676,4,0)</f>
        <v>90605</v>
      </c>
      <c r="E5637" s="63">
        <v>15</v>
      </c>
    </row>
    <row r="5638" spans="1:5" x14ac:dyDescent="0.2">
      <c r="A5638" s="62">
        <v>44192</v>
      </c>
      <c r="B5638" s="63">
        <v>44192</v>
      </c>
      <c r="C5638" s="63" t="s">
        <v>1116</v>
      </c>
      <c r="D5638" s="64">
        <f>VLOOKUP(Pag_Inicio_Corr_mas_casos[[#This Row],[Corregimiento]],Hoja3!$A$2:$D$676,4,0)</f>
        <v>20101</v>
      </c>
      <c r="E5638" s="63">
        <v>13</v>
      </c>
    </row>
    <row r="5639" spans="1:5" x14ac:dyDescent="0.2">
      <c r="A5639" s="62">
        <v>44192</v>
      </c>
      <c r="B5639" s="63">
        <v>44192</v>
      </c>
      <c r="C5639" s="63" t="s">
        <v>1055</v>
      </c>
      <c r="D5639" s="64">
        <f>VLOOKUP(Pag_Inicio_Corr_mas_casos[[#This Row],[Corregimiento]],Hoja3!$A$2:$D$676,4,0)</f>
        <v>80802</v>
      </c>
      <c r="E5639" s="63">
        <v>13</v>
      </c>
    </row>
    <row r="5640" spans="1:5" x14ac:dyDescent="0.2">
      <c r="A5640" s="62">
        <v>44192</v>
      </c>
      <c r="B5640" s="63">
        <v>44192</v>
      </c>
      <c r="C5640" s="63" t="s">
        <v>1117</v>
      </c>
      <c r="D5640" s="64">
        <f>VLOOKUP(Pag_Inicio_Corr_mas_casos[[#This Row],[Corregimiento]],Hoja3!$A$2:$D$676,4,0)</f>
        <v>40501</v>
      </c>
      <c r="E5640" s="63">
        <v>13</v>
      </c>
    </row>
    <row r="5641" spans="1:5" x14ac:dyDescent="0.2">
      <c r="A5641" s="62">
        <v>44192</v>
      </c>
      <c r="B5641" s="63">
        <v>44192</v>
      </c>
      <c r="C5641" s="63" t="s">
        <v>1023</v>
      </c>
      <c r="D5641" s="64">
        <f>VLOOKUP(Pag_Inicio_Corr_mas_casos[[#This Row],[Corregimiento]],Hoja3!$A$2:$D$676,4,0)</f>
        <v>30113</v>
      </c>
      <c r="E5641" s="63">
        <v>13</v>
      </c>
    </row>
    <row r="5642" spans="1:5" x14ac:dyDescent="0.2">
      <c r="A5642" s="62">
        <v>44192</v>
      </c>
      <c r="B5642" s="63">
        <v>44192</v>
      </c>
      <c r="C5642" s="63" t="s">
        <v>1118</v>
      </c>
      <c r="D5642" s="64">
        <f>VLOOKUP(Pag_Inicio_Corr_mas_casos[[#This Row],[Corregimiento]],Hoja3!$A$2:$D$676,4,0)</f>
        <v>91007</v>
      </c>
      <c r="E5642" s="63">
        <v>12</v>
      </c>
    </row>
    <row r="5643" spans="1:5" x14ac:dyDescent="0.2">
      <c r="A5643" s="62">
        <v>44192</v>
      </c>
      <c r="B5643" s="63">
        <v>44192</v>
      </c>
      <c r="C5643" s="63" t="s">
        <v>1119</v>
      </c>
      <c r="D5643" s="64">
        <f>VLOOKUP(Pag_Inicio_Corr_mas_casos[[#This Row],[Corregimiento]],Hoja3!$A$2:$D$676,4,0)</f>
        <v>40601</v>
      </c>
      <c r="E5643" s="63">
        <v>12</v>
      </c>
    </row>
    <row r="5644" spans="1:5" x14ac:dyDescent="0.2">
      <c r="A5644" s="62">
        <v>44192</v>
      </c>
      <c r="B5644" s="63">
        <v>44192</v>
      </c>
      <c r="C5644" s="63" t="s">
        <v>1036</v>
      </c>
      <c r="D5644" s="64">
        <f>VLOOKUP(Pag_Inicio_Corr_mas_casos[[#This Row],[Corregimiento]],Hoja3!$A$2:$D$676,4,0)</f>
        <v>80803</v>
      </c>
      <c r="E5644" s="63">
        <v>12</v>
      </c>
    </row>
    <row r="5645" spans="1:5" x14ac:dyDescent="0.2">
      <c r="A5645" s="62">
        <v>44192</v>
      </c>
      <c r="B5645" s="63">
        <v>44192</v>
      </c>
      <c r="C5645" s="63" t="s">
        <v>1108</v>
      </c>
      <c r="D5645" s="64">
        <f>VLOOKUP(Pag_Inicio_Corr_mas_casos[[#This Row],[Corregimiento]],Hoja3!$A$2:$D$676,4,0)</f>
        <v>50316</v>
      </c>
      <c r="E5645" s="63">
        <v>12</v>
      </c>
    </row>
    <row r="5646" spans="1:5" x14ac:dyDescent="0.2">
      <c r="A5646" s="62">
        <v>44192</v>
      </c>
      <c r="B5646" s="63">
        <v>44192</v>
      </c>
      <c r="C5646" s="63" t="s">
        <v>1054</v>
      </c>
      <c r="D5646" s="64">
        <f>VLOOKUP(Pag_Inicio_Corr_mas_casos[[#This Row],[Corregimiento]],Hoja3!$A$2:$D$676,4,0)</f>
        <v>81005</v>
      </c>
      <c r="E5646" s="63">
        <v>12</v>
      </c>
    </row>
    <row r="5647" spans="1:5" x14ac:dyDescent="0.2">
      <c r="A5647" s="62">
        <v>44192</v>
      </c>
      <c r="B5647" s="63">
        <v>44192</v>
      </c>
      <c r="C5647" s="63" t="s">
        <v>1059</v>
      </c>
      <c r="D5647" s="64">
        <f>VLOOKUP(Pag_Inicio_Corr_mas_casos[[#This Row],[Corregimiento]],Hoja3!$A$2:$D$676,4,0)</f>
        <v>80805</v>
      </c>
      <c r="E5647" s="63">
        <v>11</v>
      </c>
    </row>
    <row r="5648" spans="1:5" x14ac:dyDescent="0.2">
      <c r="A5648" s="62">
        <v>44192</v>
      </c>
      <c r="B5648" s="63">
        <v>44192</v>
      </c>
      <c r="C5648" s="63" t="s">
        <v>1058</v>
      </c>
      <c r="D5648" s="64">
        <f>VLOOKUP(Pag_Inicio_Corr_mas_casos[[#This Row],[Corregimiento]],Hoja3!$A$2:$D$676,4,0)</f>
        <v>60104</v>
      </c>
      <c r="E5648" s="63">
        <v>11</v>
      </c>
    </row>
    <row r="5649" spans="1:6" x14ac:dyDescent="0.2">
      <c r="A5649" s="62">
        <v>44192</v>
      </c>
      <c r="B5649" s="63">
        <v>44192</v>
      </c>
      <c r="C5649" s="63" t="s">
        <v>1120</v>
      </c>
      <c r="D5649" s="64">
        <f>VLOOKUP(Pag_Inicio_Corr_mas_casos[[#This Row],[Corregimiento]],Hoja3!$A$2:$D$676,4,0)</f>
        <v>60401</v>
      </c>
      <c r="E5649" s="63">
        <v>11</v>
      </c>
    </row>
    <row r="5650" spans="1:6" x14ac:dyDescent="0.2">
      <c r="A5650" s="62">
        <v>44192</v>
      </c>
      <c r="B5650" s="63">
        <v>44192</v>
      </c>
      <c r="C5650" s="63" t="s">
        <v>1121</v>
      </c>
      <c r="D5650" s="64">
        <f>VLOOKUP(Pag_Inicio_Corr_mas_casos[[#This Row],[Corregimiento]],Hoja3!$A$2:$D$676,4,0)</f>
        <v>91109</v>
      </c>
      <c r="E5650" s="63">
        <v>11</v>
      </c>
    </row>
    <row r="5651" spans="1:6" x14ac:dyDescent="0.2">
      <c r="A5651" s="59">
        <v>44193</v>
      </c>
      <c r="B5651" s="60">
        <v>44193</v>
      </c>
      <c r="C5651" s="60" t="s">
        <v>923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 x14ac:dyDescent="0.2">
      <c r="A5652" s="59">
        <v>44193</v>
      </c>
      <c r="B5652" s="60">
        <v>44193</v>
      </c>
      <c r="C5652" s="60" t="s">
        <v>1070</v>
      </c>
      <c r="D5652" s="61">
        <f>VLOOKUP(Pag_Inicio_Corr_mas_casos[[#This Row],[Corregimiento]],Hoja3!$A$2:$D$676,4,0)</f>
        <v>80809</v>
      </c>
      <c r="E5652" s="60">
        <v>61</v>
      </c>
    </row>
    <row r="5653" spans="1:6" x14ac:dyDescent="0.2">
      <c r="A5653" s="59">
        <v>44193</v>
      </c>
      <c r="B5653" s="60">
        <v>44193</v>
      </c>
      <c r="C5653" s="60" t="s">
        <v>1113</v>
      </c>
      <c r="D5653" s="61">
        <f>VLOOKUP(Pag_Inicio_Corr_mas_casos[[#This Row],[Corregimiento]],Hoja3!$A$2:$D$676,4,0)</f>
        <v>130102</v>
      </c>
      <c r="E5653" s="60">
        <v>56</v>
      </c>
    </row>
    <row r="5654" spans="1:6" x14ac:dyDescent="0.2">
      <c r="A5654" s="59">
        <v>44193</v>
      </c>
      <c r="B5654" s="60">
        <v>44193</v>
      </c>
      <c r="C5654" s="60" t="s">
        <v>1000</v>
      </c>
      <c r="D5654" s="61">
        <f>VLOOKUP(Pag_Inicio_Corr_mas_casos[[#This Row],[Corregimiento]],Hoja3!$A$2:$D$676,4,0)</f>
        <v>80823</v>
      </c>
      <c r="E5654" s="60">
        <v>51</v>
      </c>
    </row>
    <row r="5655" spans="1:6" x14ac:dyDescent="0.2">
      <c r="A5655" s="59">
        <v>44193</v>
      </c>
      <c r="B5655" s="60">
        <v>44193</v>
      </c>
      <c r="C5655" s="60" t="s">
        <v>1071</v>
      </c>
      <c r="D5655" s="61">
        <f>VLOOKUP(Pag_Inicio_Corr_mas_casos[[#This Row],[Corregimiento]],Hoja3!$A$2:$D$676,4,0)</f>
        <v>80819</v>
      </c>
      <c r="E5655" s="60">
        <v>49</v>
      </c>
    </row>
    <row r="5656" spans="1:6" x14ac:dyDescent="0.2">
      <c r="A5656" s="59">
        <v>44193</v>
      </c>
      <c r="B5656" s="60">
        <v>44193</v>
      </c>
      <c r="C5656" s="60" t="s">
        <v>831</v>
      </c>
      <c r="D5656" s="61">
        <f>VLOOKUP(Pag_Inicio_Corr_mas_casos[[#This Row],[Corregimiento]],Hoja3!$A$2:$D$676,4,0)</f>
        <v>80821</v>
      </c>
      <c r="E5656" s="60">
        <v>48</v>
      </c>
    </row>
    <row r="5657" spans="1:6" x14ac:dyDescent="0.2">
      <c r="A5657" s="59">
        <v>44193</v>
      </c>
      <c r="B5657" s="60">
        <v>44193</v>
      </c>
      <c r="C5657" s="60" t="s">
        <v>997</v>
      </c>
      <c r="D5657" s="61">
        <f>VLOOKUP(Pag_Inicio_Corr_mas_casos[[#This Row],[Corregimiento]],Hoja3!$A$2:$D$676,4,0)</f>
        <v>130717</v>
      </c>
      <c r="E5657" s="60">
        <v>46</v>
      </c>
    </row>
    <row r="5658" spans="1:6" x14ac:dyDescent="0.2">
      <c r="A5658" s="59">
        <v>44193</v>
      </c>
      <c r="B5658" s="60">
        <v>44193</v>
      </c>
      <c r="C5658" s="60" t="s">
        <v>1015</v>
      </c>
      <c r="D5658" s="61">
        <f>VLOOKUP(Pag_Inicio_Corr_mas_casos[[#This Row],[Corregimiento]],Hoja3!$A$2:$D$676,4,0)</f>
        <v>80815</v>
      </c>
      <c r="E5658" s="60">
        <v>45</v>
      </c>
    </row>
    <row r="5659" spans="1:6" x14ac:dyDescent="0.2">
      <c r="A5659" s="59">
        <v>44193</v>
      </c>
      <c r="B5659" s="60">
        <v>44193</v>
      </c>
      <c r="C5659" s="60" t="s">
        <v>1078</v>
      </c>
      <c r="D5659" s="61">
        <f>VLOOKUP(Pag_Inicio_Corr_mas_casos[[#This Row],[Corregimiento]],Hoja3!$A$2:$D$676,4,0)</f>
        <v>81001</v>
      </c>
      <c r="E5659" s="60">
        <v>44</v>
      </c>
    </row>
    <row r="5660" spans="1:6" x14ac:dyDescent="0.2">
      <c r="A5660" s="59">
        <v>44193</v>
      </c>
      <c r="B5660" s="60">
        <v>44193</v>
      </c>
      <c r="C5660" s="60" t="s">
        <v>996</v>
      </c>
      <c r="D5660" s="61">
        <f>VLOOKUP(Pag_Inicio_Corr_mas_casos[[#This Row],[Corregimiento]],Hoja3!$A$2:$D$676,4,0)</f>
        <v>80810</v>
      </c>
      <c r="E5660" s="60">
        <v>41</v>
      </c>
    </row>
    <row r="5661" spans="1:6" x14ac:dyDescent="0.2">
      <c r="A5661" s="59">
        <v>44193</v>
      </c>
      <c r="B5661" s="60">
        <v>44193</v>
      </c>
      <c r="C5661" s="60" t="s">
        <v>1005</v>
      </c>
      <c r="D5661" s="61">
        <f>VLOOKUP(Pag_Inicio_Corr_mas_casos[[#This Row],[Corregimiento]],Hoja3!$A$2:$D$676,4,0)</f>
        <v>80814</v>
      </c>
      <c r="E5661" s="60">
        <v>39</v>
      </c>
    </row>
    <row r="5662" spans="1:6" x14ac:dyDescent="0.2">
      <c r="A5662" s="59">
        <v>44193</v>
      </c>
      <c r="B5662" s="60">
        <v>44193</v>
      </c>
      <c r="C5662" s="60" t="s">
        <v>1009</v>
      </c>
      <c r="D5662" s="61">
        <f>VLOOKUP(Pag_Inicio_Corr_mas_casos[[#This Row],[Corregimiento]],Hoja3!$A$2:$D$676,4,0)</f>
        <v>130107</v>
      </c>
      <c r="E5662" s="60">
        <v>38</v>
      </c>
    </row>
    <row r="5663" spans="1:6" x14ac:dyDescent="0.2">
      <c r="A5663" s="59">
        <v>44193</v>
      </c>
      <c r="B5663" s="60">
        <v>44193</v>
      </c>
      <c r="C5663" s="60" t="s">
        <v>1002</v>
      </c>
      <c r="D5663" s="61">
        <f>VLOOKUP(Pag_Inicio_Corr_mas_casos[[#This Row],[Corregimiento]],Hoja3!$A$2:$D$676,4,0)</f>
        <v>80816</v>
      </c>
      <c r="E5663" s="60">
        <v>37</v>
      </c>
    </row>
    <row r="5664" spans="1:6" x14ac:dyDescent="0.2">
      <c r="A5664" s="59">
        <v>44193</v>
      </c>
      <c r="B5664" s="60">
        <v>44193</v>
      </c>
      <c r="C5664" s="60" t="s">
        <v>1011</v>
      </c>
      <c r="D5664" s="61">
        <f>VLOOKUP(Pag_Inicio_Corr_mas_casos[[#This Row],[Corregimiento]],Hoja3!$A$2:$D$676,4,0)</f>
        <v>80820</v>
      </c>
      <c r="E5664" s="60">
        <v>37</v>
      </c>
    </row>
    <row r="5665" spans="1:5" x14ac:dyDescent="0.2">
      <c r="A5665" s="59">
        <v>44193</v>
      </c>
      <c r="B5665" s="60">
        <v>44193</v>
      </c>
      <c r="C5665" s="60" t="s">
        <v>998</v>
      </c>
      <c r="D5665" s="61">
        <f>VLOOKUP(Pag_Inicio_Corr_mas_casos[[#This Row],[Corregimiento]],Hoja3!$A$2:$D$676,4,0)</f>
        <v>81009</v>
      </c>
      <c r="E5665" s="60">
        <v>37</v>
      </c>
    </row>
    <row r="5666" spans="1:5" x14ac:dyDescent="0.2">
      <c r="A5666" s="59">
        <v>44193</v>
      </c>
      <c r="B5666" s="60">
        <v>44193</v>
      </c>
      <c r="C5666" s="60" t="s">
        <v>1094</v>
      </c>
      <c r="D5666" s="61">
        <f>VLOOKUP(Pag_Inicio_Corr_mas_casos[[#This Row],[Corregimiento]],Hoja3!$A$2:$D$676,4,0)</f>
        <v>130101</v>
      </c>
      <c r="E5666" s="60">
        <v>35</v>
      </c>
    </row>
    <row r="5667" spans="1:5" x14ac:dyDescent="0.2">
      <c r="A5667" s="59">
        <v>44193</v>
      </c>
      <c r="B5667" s="60">
        <v>44193</v>
      </c>
      <c r="C5667" s="60" t="s">
        <v>1024</v>
      </c>
      <c r="D5667" s="61">
        <f>VLOOKUP(Pag_Inicio_Corr_mas_casos[[#This Row],[Corregimiento]],Hoja3!$A$2:$D$676,4,0)</f>
        <v>91001</v>
      </c>
      <c r="E5667" s="60">
        <v>35</v>
      </c>
    </row>
    <row r="5668" spans="1:5" x14ac:dyDescent="0.2">
      <c r="A5668" s="59">
        <v>44193</v>
      </c>
      <c r="B5668" s="60">
        <v>44193</v>
      </c>
      <c r="C5668" s="60" t="s">
        <v>1004</v>
      </c>
      <c r="D5668" s="61">
        <f>VLOOKUP(Pag_Inicio_Corr_mas_casos[[#This Row],[Corregimiento]],Hoja3!$A$2:$D$676,4,0)</f>
        <v>81007</v>
      </c>
      <c r="E5668" s="60">
        <v>34</v>
      </c>
    </row>
    <row r="5669" spans="1:5" x14ac:dyDescent="0.2">
      <c r="A5669" s="59">
        <v>44193</v>
      </c>
      <c r="B5669" s="60">
        <v>44193</v>
      </c>
      <c r="C5669" s="60" t="s">
        <v>1006</v>
      </c>
      <c r="D5669" s="61">
        <f>VLOOKUP(Pag_Inicio_Corr_mas_casos[[#This Row],[Corregimiento]],Hoja3!$A$2:$D$676,4,0)</f>
        <v>80826</v>
      </c>
      <c r="E5669" s="60">
        <v>33</v>
      </c>
    </row>
    <row r="5670" spans="1:5" x14ac:dyDescent="0.2">
      <c r="A5670" s="59">
        <v>44193</v>
      </c>
      <c r="B5670" s="60">
        <v>44193</v>
      </c>
      <c r="C5670" s="60" t="s">
        <v>1012</v>
      </c>
      <c r="D5670" s="61">
        <f>VLOOKUP(Pag_Inicio_Corr_mas_casos[[#This Row],[Corregimiento]],Hoja3!$A$2:$D$676,4,0)</f>
        <v>80817</v>
      </c>
      <c r="E5670" s="60">
        <v>33</v>
      </c>
    </row>
    <row r="5671" spans="1:5" x14ac:dyDescent="0.2">
      <c r="A5671" s="59">
        <v>44193</v>
      </c>
      <c r="B5671" s="60">
        <v>44193</v>
      </c>
      <c r="C5671" s="60" t="s">
        <v>1003</v>
      </c>
      <c r="D5671" s="61">
        <f>VLOOKUP(Pag_Inicio_Corr_mas_casos[[#This Row],[Corregimiento]],Hoja3!$A$2:$D$676,4,0)</f>
        <v>130708</v>
      </c>
      <c r="E5671" s="60">
        <v>32</v>
      </c>
    </row>
    <row r="5672" spans="1:5" x14ac:dyDescent="0.2">
      <c r="A5672" s="59">
        <v>44193</v>
      </c>
      <c r="B5672" s="60">
        <v>44193</v>
      </c>
      <c r="C5672" s="60" t="s">
        <v>1029</v>
      </c>
      <c r="D5672" s="61">
        <f>VLOOKUP(Pag_Inicio_Corr_mas_casos[[#This Row],[Corregimiento]],Hoja3!$A$2:$D$676,4,0)</f>
        <v>40606</v>
      </c>
      <c r="E5672" s="60">
        <v>30</v>
      </c>
    </row>
    <row r="5673" spans="1:5" x14ac:dyDescent="0.2">
      <c r="A5673" s="59">
        <v>44193</v>
      </c>
      <c r="B5673" s="60">
        <v>44193</v>
      </c>
      <c r="C5673" s="60" t="s">
        <v>1095</v>
      </c>
      <c r="D5673" s="61">
        <f>VLOOKUP(Pag_Inicio_Corr_mas_casos[[#This Row],[Corregimiento]],Hoja3!$A$2:$D$676,4,0)</f>
        <v>130106</v>
      </c>
      <c r="E5673" s="60">
        <v>30</v>
      </c>
    </row>
    <row r="5674" spans="1:5" x14ac:dyDescent="0.2">
      <c r="A5674" s="59">
        <v>44193</v>
      </c>
      <c r="B5674" s="60">
        <v>44193</v>
      </c>
      <c r="C5674" s="60" t="s">
        <v>1013</v>
      </c>
      <c r="D5674" s="61">
        <f>VLOOKUP(Pag_Inicio_Corr_mas_casos[[#This Row],[Corregimiento]],Hoja3!$A$2:$D$676,4,0)</f>
        <v>80822</v>
      </c>
      <c r="E5674" s="60">
        <v>29</v>
      </c>
    </row>
    <row r="5675" spans="1:5" x14ac:dyDescent="0.2">
      <c r="A5675" s="59">
        <v>44193</v>
      </c>
      <c r="B5675" s="60">
        <v>44193</v>
      </c>
      <c r="C5675" s="60" t="s">
        <v>1074</v>
      </c>
      <c r="D5675" s="61">
        <f>VLOOKUP(Pag_Inicio_Corr_mas_casos[[#This Row],[Corregimiento]],Hoja3!$A$2:$D$676,4,0)</f>
        <v>130702</v>
      </c>
      <c r="E5675" s="60">
        <v>29</v>
      </c>
    </row>
    <row r="5676" spans="1:5" x14ac:dyDescent="0.2">
      <c r="A5676" s="59">
        <v>44193</v>
      </c>
      <c r="B5676" s="60">
        <v>44193</v>
      </c>
      <c r="C5676" s="60" t="s">
        <v>1079</v>
      </c>
      <c r="D5676" s="61">
        <f>VLOOKUP(Pag_Inicio_Corr_mas_casos[[#This Row],[Corregimiento]],Hoja3!$A$2:$D$676,4,0)</f>
        <v>81002</v>
      </c>
      <c r="E5676" s="60">
        <v>29</v>
      </c>
    </row>
    <row r="5677" spans="1:5" x14ac:dyDescent="0.2">
      <c r="A5677" s="59">
        <v>44193</v>
      </c>
      <c r="B5677" s="60">
        <v>44193</v>
      </c>
      <c r="C5677" s="60" t="s">
        <v>1017</v>
      </c>
      <c r="D5677" s="61">
        <f>VLOOKUP(Pag_Inicio_Corr_mas_casos[[#This Row],[Corregimiento]],Hoja3!$A$2:$D$676,4,0)</f>
        <v>50208</v>
      </c>
      <c r="E5677" s="60">
        <v>29</v>
      </c>
    </row>
    <row r="5678" spans="1:5" x14ac:dyDescent="0.2">
      <c r="A5678" s="59">
        <v>44193</v>
      </c>
      <c r="B5678" s="60">
        <v>44193</v>
      </c>
      <c r="C5678" s="60" t="s">
        <v>1010</v>
      </c>
      <c r="D5678" s="61">
        <f>VLOOKUP(Pag_Inicio_Corr_mas_casos[[#This Row],[Corregimiento]],Hoja3!$A$2:$D$676,4,0)</f>
        <v>80813</v>
      </c>
      <c r="E5678" s="60">
        <v>29</v>
      </c>
    </row>
    <row r="5679" spans="1:5" x14ac:dyDescent="0.2">
      <c r="A5679" s="59">
        <v>44193</v>
      </c>
      <c r="B5679" s="60">
        <v>44193</v>
      </c>
      <c r="C5679" s="60" t="s">
        <v>1023</v>
      </c>
      <c r="D5679" s="61">
        <f>VLOOKUP(Pag_Inicio_Corr_mas_casos[[#This Row],[Corregimiento]],Hoja3!$A$2:$D$676,4,0)</f>
        <v>30113</v>
      </c>
      <c r="E5679" s="60">
        <v>29</v>
      </c>
    </row>
    <row r="5680" spans="1:5" x14ac:dyDescent="0.2">
      <c r="A5680" s="59">
        <v>44193</v>
      </c>
      <c r="B5680" s="60">
        <v>44193</v>
      </c>
      <c r="C5680" s="60" t="s">
        <v>1026</v>
      </c>
      <c r="D5680" s="61">
        <f>VLOOKUP(Pag_Inicio_Corr_mas_casos[[#This Row],[Corregimiento]],Hoja3!$A$2:$D$676,4,0)</f>
        <v>30107</v>
      </c>
      <c r="E5680" s="60">
        <v>27</v>
      </c>
    </row>
    <row r="5681" spans="1:5" x14ac:dyDescent="0.2">
      <c r="A5681" s="59">
        <v>44193</v>
      </c>
      <c r="B5681" s="60">
        <v>44193</v>
      </c>
      <c r="C5681" s="60" t="s">
        <v>999</v>
      </c>
      <c r="D5681" s="61">
        <f>VLOOKUP(Pag_Inicio_Corr_mas_casos[[#This Row],[Corregimiento]],Hoja3!$A$2:$D$676,4,0)</f>
        <v>80806</v>
      </c>
      <c r="E5681" s="60">
        <v>25</v>
      </c>
    </row>
    <row r="5682" spans="1:5" x14ac:dyDescent="0.2">
      <c r="A5682" s="59">
        <v>44193</v>
      </c>
      <c r="B5682" s="60">
        <v>44193</v>
      </c>
      <c r="C5682" s="60" t="s">
        <v>1080</v>
      </c>
      <c r="D5682" s="61">
        <f>VLOOKUP(Pag_Inicio_Corr_mas_casos[[#This Row],[Corregimiento]],Hoja3!$A$2:$D$676,4,0)</f>
        <v>81003</v>
      </c>
      <c r="E5682" s="60">
        <v>25</v>
      </c>
    </row>
    <row r="5683" spans="1:5" x14ac:dyDescent="0.2">
      <c r="A5683" s="59">
        <v>44193</v>
      </c>
      <c r="B5683" s="60">
        <v>44193</v>
      </c>
      <c r="C5683" s="60" t="s">
        <v>1001</v>
      </c>
      <c r="D5683" s="61">
        <f>VLOOKUP(Pag_Inicio_Corr_mas_casos[[#This Row],[Corregimiento]],Hoja3!$A$2:$D$676,4,0)</f>
        <v>80807</v>
      </c>
      <c r="E5683" s="60">
        <v>24</v>
      </c>
    </row>
    <row r="5684" spans="1:5" x14ac:dyDescent="0.2">
      <c r="A5684" s="59">
        <v>44193</v>
      </c>
      <c r="B5684" s="60">
        <v>44193</v>
      </c>
      <c r="C5684" s="60" t="s">
        <v>1007</v>
      </c>
      <c r="D5684" s="61">
        <f>VLOOKUP(Pag_Inicio_Corr_mas_casos[[#This Row],[Corregimiento]],Hoja3!$A$2:$D$676,4,0)</f>
        <v>80811</v>
      </c>
      <c r="E5684" s="60">
        <v>23</v>
      </c>
    </row>
    <row r="5685" spans="1:5" x14ac:dyDescent="0.2">
      <c r="A5685" s="59">
        <v>44193</v>
      </c>
      <c r="B5685" s="60">
        <v>44193</v>
      </c>
      <c r="C5685" s="60" t="s">
        <v>1054</v>
      </c>
      <c r="D5685" s="61">
        <f>VLOOKUP(Pag_Inicio_Corr_mas_casos[[#This Row],[Corregimiento]],Hoja3!$A$2:$D$676,4,0)</f>
        <v>81005</v>
      </c>
      <c r="E5685" s="60">
        <v>23</v>
      </c>
    </row>
    <row r="5686" spans="1:5" x14ac:dyDescent="0.2">
      <c r="A5686" s="59">
        <v>44193</v>
      </c>
      <c r="B5686" s="60">
        <v>44193</v>
      </c>
      <c r="C5686" s="60" t="s">
        <v>1018</v>
      </c>
      <c r="D5686" s="61">
        <f>VLOOKUP(Pag_Inicio_Corr_mas_casos[[#This Row],[Corregimiento]],Hoja3!$A$2:$D$676,4,0)</f>
        <v>130701</v>
      </c>
      <c r="E5686" s="60">
        <v>22</v>
      </c>
    </row>
    <row r="5687" spans="1:5" x14ac:dyDescent="0.2">
      <c r="A5687" s="59">
        <v>44193</v>
      </c>
      <c r="B5687" s="60">
        <v>44193</v>
      </c>
      <c r="C5687" s="60" t="s">
        <v>1016</v>
      </c>
      <c r="D5687" s="61">
        <f>VLOOKUP(Pag_Inicio_Corr_mas_casos[[#This Row],[Corregimiento]],Hoja3!$A$2:$D$676,4,0)</f>
        <v>130716</v>
      </c>
      <c r="E5687" s="60">
        <v>22</v>
      </c>
    </row>
    <row r="5688" spans="1:5" x14ac:dyDescent="0.2">
      <c r="A5688" s="59">
        <v>44193</v>
      </c>
      <c r="B5688" s="60">
        <v>44193</v>
      </c>
      <c r="C5688" s="60" t="s">
        <v>1086</v>
      </c>
      <c r="D5688" s="61">
        <f>VLOOKUP(Pag_Inicio_Corr_mas_casos[[#This Row],[Corregimiento]],Hoja3!$A$2:$D$676,4,0)</f>
        <v>30103</v>
      </c>
      <c r="E5688" s="60">
        <v>21</v>
      </c>
    </row>
    <row r="5689" spans="1:5" x14ac:dyDescent="0.2">
      <c r="A5689" s="59">
        <v>44193</v>
      </c>
      <c r="B5689" s="60">
        <v>44193</v>
      </c>
      <c r="C5689" s="60" t="s">
        <v>1091</v>
      </c>
      <c r="D5689" s="61">
        <f>VLOOKUP(Pag_Inicio_Corr_mas_casos[[#This Row],[Corregimiento]],Hoja3!$A$2:$D$676,4,0)</f>
        <v>30104</v>
      </c>
      <c r="E5689" s="60">
        <v>21</v>
      </c>
    </row>
    <row r="5690" spans="1:5" x14ac:dyDescent="0.2">
      <c r="A5690" s="59">
        <v>44193</v>
      </c>
      <c r="B5690" s="60">
        <v>44193</v>
      </c>
      <c r="C5690" s="60" t="s">
        <v>1097</v>
      </c>
      <c r="D5690" s="61">
        <f>VLOOKUP(Pag_Inicio_Corr_mas_casos[[#This Row],[Corregimiento]],Hoja3!$A$2:$D$676,4,0)</f>
        <v>130108</v>
      </c>
      <c r="E5690" s="60">
        <v>20</v>
      </c>
    </row>
    <row r="5691" spans="1:5" x14ac:dyDescent="0.2">
      <c r="A5691" s="59">
        <v>44193</v>
      </c>
      <c r="B5691" s="60">
        <v>44193</v>
      </c>
      <c r="C5691" s="60" t="s">
        <v>1109</v>
      </c>
      <c r="D5691" s="61">
        <f>VLOOKUP(Pag_Inicio_Corr_mas_casos[[#This Row],[Corregimiento]],Hoja3!$A$2:$D$676,4,0)</f>
        <v>80501</v>
      </c>
      <c r="E5691" s="60">
        <v>20</v>
      </c>
    </row>
    <row r="5692" spans="1:5" x14ac:dyDescent="0.2">
      <c r="A5692" s="59">
        <v>44193</v>
      </c>
      <c r="B5692" s="60">
        <v>44193</v>
      </c>
      <c r="C5692" s="60" t="s">
        <v>1119</v>
      </c>
      <c r="D5692" s="61">
        <f>VLOOKUP(Pag_Inicio_Corr_mas_casos[[#This Row],[Corregimiento]],Hoja3!$A$2:$D$676,4,0)</f>
        <v>40601</v>
      </c>
      <c r="E5692" s="60">
        <v>20</v>
      </c>
    </row>
    <row r="5693" spans="1:5" x14ac:dyDescent="0.2">
      <c r="A5693" s="59">
        <v>44193</v>
      </c>
      <c r="B5693" s="60">
        <v>44193</v>
      </c>
      <c r="C5693" s="60" t="s">
        <v>1035</v>
      </c>
      <c r="D5693" s="61">
        <f>VLOOKUP(Pag_Inicio_Corr_mas_casos[[#This Row],[Corregimiento]],Hoja3!$A$2:$D$676,4,0)</f>
        <v>60105</v>
      </c>
      <c r="E5693" s="60">
        <v>20</v>
      </c>
    </row>
    <row r="5694" spans="1:5" x14ac:dyDescent="0.2">
      <c r="A5694" s="59">
        <v>44193</v>
      </c>
      <c r="B5694" s="60">
        <v>44193</v>
      </c>
      <c r="C5694" s="60" t="s">
        <v>1122</v>
      </c>
      <c r="D5694" s="61">
        <f>VLOOKUP(Pag_Inicio_Corr_mas_casos[[#This Row],[Corregimiento]],Hoja3!$A$2:$D$676,4,0)</f>
        <v>20401</v>
      </c>
      <c r="E5694" s="60">
        <v>19</v>
      </c>
    </row>
    <row r="5695" spans="1:5" x14ac:dyDescent="0.2">
      <c r="A5695" s="59">
        <v>44193</v>
      </c>
      <c r="B5695" s="60">
        <v>44193</v>
      </c>
      <c r="C5695" s="60" t="s">
        <v>1077</v>
      </c>
      <c r="D5695" s="61">
        <f>VLOOKUP(Pag_Inicio_Corr_mas_casos[[#This Row],[Corregimiento]],Hoja3!$A$2:$D$676,4,0)</f>
        <v>81008</v>
      </c>
      <c r="E5695" s="60">
        <v>19</v>
      </c>
    </row>
    <row r="5696" spans="1:5" x14ac:dyDescent="0.2">
      <c r="A5696" s="59">
        <v>44193</v>
      </c>
      <c r="B5696" s="60">
        <v>44193</v>
      </c>
      <c r="C5696" s="60" t="s">
        <v>1028</v>
      </c>
      <c r="D5696" s="61">
        <f>VLOOKUP(Pag_Inicio_Corr_mas_casos[[#This Row],[Corregimiento]],Hoja3!$A$2:$D$676,4,0)</f>
        <v>130709</v>
      </c>
      <c r="E5696" s="60">
        <v>17</v>
      </c>
    </row>
    <row r="5697" spans="1:6" x14ac:dyDescent="0.2">
      <c r="A5697" s="59">
        <v>44193</v>
      </c>
      <c r="B5697" s="60">
        <v>44193</v>
      </c>
      <c r="C5697" s="60" t="s">
        <v>1117</v>
      </c>
      <c r="D5697" s="61">
        <f>VLOOKUP(Pag_Inicio_Corr_mas_casos[[#This Row],[Corregimiento]],Hoja3!$A$2:$D$676,4,0)</f>
        <v>40501</v>
      </c>
      <c r="E5697" s="60">
        <v>17</v>
      </c>
    </row>
    <row r="5698" spans="1:6" x14ac:dyDescent="0.2">
      <c r="A5698" s="59">
        <v>44193</v>
      </c>
      <c r="B5698" s="60">
        <v>44193</v>
      </c>
      <c r="C5698" s="60" t="s">
        <v>1019</v>
      </c>
      <c r="D5698" s="61">
        <f>VLOOKUP(Pag_Inicio_Corr_mas_casos[[#This Row],[Corregimiento]],Hoja3!$A$2:$D$676,4,0)</f>
        <v>80804</v>
      </c>
      <c r="E5698" s="60">
        <v>16</v>
      </c>
    </row>
    <row r="5699" spans="1:6" x14ac:dyDescent="0.2">
      <c r="A5699" s="59">
        <v>44193</v>
      </c>
      <c r="B5699" s="60">
        <v>44193</v>
      </c>
      <c r="C5699" s="60" t="s">
        <v>1062</v>
      </c>
      <c r="D5699" s="61">
        <f>VLOOKUP(Pag_Inicio_Corr_mas_casos[[#This Row],[Corregimiento]],Hoja3!$A$2:$D$676,4,0)</f>
        <v>40611</v>
      </c>
      <c r="E5699" s="60">
        <v>15</v>
      </c>
    </row>
    <row r="5700" spans="1:6" x14ac:dyDescent="0.2">
      <c r="A5700" s="59">
        <v>44193</v>
      </c>
      <c r="B5700" s="60">
        <v>44193</v>
      </c>
      <c r="C5700" s="60" t="s">
        <v>1123</v>
      </c>
      <c r="D5700" s="61">
        <f>VLOOKUP(Pag_Inicio_Corr_mas_casos[[#This Row],[Corregimiento]],Hoja3!$A$2:$D$676,4,0)</f>
        <v>30405</v>
      </c>
      <c r="E5700" s="60">
        <v>15</v>
      </c>
    </row>
    <row r="5701" spans="1:6" x14ac:dyDescent="0.2">
      <c r="A5701" s="59">
        <v>44193</v>
      </c>
      <c r="B5701" s="60">
        <v>44193</v>
      </c>
      <c r="C5701" s="60" t="s">
        <v>1124</v>
      </c>
      <c r="D5701" s="61">
        <f>VLOOKUP(Pag_Inicio_Corr_mas_casos[[#This Row],[Corregimiento]],Hoja3!$A$2:$D$676,4,0)</f>
        <v>30110</v>
      </c>
      <c r="E5701" s="60">
        <v>15</v>
      </c>
    </row>
    <row r="5702" spans="1:6" x14ac:dyDescent="0.2">
      <c r="A5702" s="59">
        <v>44193</v>
      </c>
      <c r="B5702" s="60">
        <v>44193</v>
      </c>
      <c r="C5702" s="60" t="s">
        <v>1015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 x14ac:dyDescent="0.2">
      <c r="A5703" s="59">
        <v>44193</v>
      </c>
      <c r="B5703" s="60">
        <v>44193</v>
      </c>
      <c r="C5703" s="60" t="s">
        <v>1063</v>
      </c>
      <c r="D5703" s="61">
        <f>VLOOKUP(Pag_Inicio_Corr_mas_casos[[#This Row],[Corregimiento]],Hoja3!$A$2:$D$676,4,0)</f>
        <v>130310</v>
      </c>
      <c r="E5703" s="60">
        <v>14</v>
      </c>
    </row>
    <row r="5704" spans="1:6" x14ac:dyDescent="0.2">
      <c r="A5704" s="59">
        <v>44193</v>
      </c>
      <c r="B5704" s="60">
        <v>44193</v>
      </c>
      <c r="C5704" s="60" t="s">
        <v>1125</v>
      </c>
      <c r="D5704" s="61">
        <f>VLOOKUP(Pag_Inicio_Corr_mas_casos[[#This Row],[Corregimiento]],Hoja3!$A$2:$D$676,4,0)</f>
        <v>40610</v>
      </c>
      <c r="E5704" s="60">
        <v>14</v>
      </c>
    </row>
    <row r="5705" spans="1:6" x14ac:dyDescent="0.2">
      <c r="A5705" s="59">
        <v>44193</v>
      </c>
      <c r="B5705" s="60">
        <v>44193</v>
      </c>
      <c r="C5705" s="60" t="s">
        <v>1030</v>
      </c>
      <c r="D5705" s="61">
        <f>VLOOKUP(Pag_Inicio_Corr_mas_casos[[#This Row],[Corregimiento]],Hoja3!$A$2:$D$676,4,0)</f>
        <v>130103</v>
      </c>
      <c r="E5705" s="60">
        <v>13</v>
      </c>
    </row>
    <row r="5706" spans="1:6" x14ac:dyDescent="0.2">
      <c r="A5706" s="59">
        <v>44193</v>
      </c>
      <c r="B5706" s="60">
        <v>44193</v>
      </c>
      <c r="C5706" s="60" t="s">
        <v>1020</v>
      </c>
      <c r="D5706" s="61">
        <f>VLOOKUP(Pag_Inicio_Corr_mas_casos[[#This Row],[Corregimiento]],Hoja3!$A$2:$D$676,4,0)</f>
        <v>20601</v>
      </c>
      <c r="E5706" s="60">
        <v>13</v>
      </c>
    </row>
    <row r="5707" spans="1:6" x14ac:dyDescent="0.2">
      <c r="A5707" s="59">
        <v>44193</v>
      </c>
      <c r="B5707" s="60">
        <v>44193</v>
      </c>
      <c r="C5707" s="60" t="s">
        <v>1051</v>
      </c>
      <c r="D5707" s="61">
        <f>VLOOKUP(Pag_Inicio_Corr_mas_casos[[#This Row],[Corregimiento]],Hoja3!$A$2:$D$676,4,0)</f>
        <v>80808</v>
      </c>
      <c r="E5707" s="60">
        <v>13</v>
      </c>
    </row>
    <row r="5708" spans="1:6" x14ac:dyDescent="0.2">
      <c r="A5708" s="59">
        <v>44193</v>
      </c>
      <c r="B5708" s="60">
        <v>44193</v>
      </c>
      <c r="C5708" s="60" t="s">
        <v>1031</v>
      </c>
      <c r="D5708" s="61">
        <f>VLOOKUP(Pag_Inicio_Corr_mas_casos[[#This Row],[Corregimiento]],Hoja3!$A$2:$D$676,4,0)</f>
        <v>80508</v>
      </c>
      <c r="E5708" s="60">
        <v>13</v>
      </c>
    </row>
    <row r="5709" spans="1:6" x14ac:dyDescent="0.2">
      <c r="A5709" s="59">
        <v>44193</v>
      </c>
      <c r="B5709" s="60">
        <v>44193</v>
      </c>
      <c r="C5709" s="60" t="s">
        <v>1126</v>
      </c>
      <c r="D5709" s="61">
        <f>VLOOKUP(Pag_Inicio_Corr_mas_casos[[#This Row],[Corregimiento]],Hoja3!$A$2:$D$676,4,0)</f>
        <v>20201</v>
      </c>
      <c r="E5709" s="60">
        <v>12</v>
      </c>
    </row>
    <row r="5710" spans="1:6" x14ac:dyDescent="0.2">
      <c r="A5710" s="59">
        <v>44193</v>
      </c>
      <c r="B5710" s="60">
        <v>44193</v>
      </c>
      <c r="C5710" s="60" t="s">
        <v>1110</v>
      </c>
      <c r="D5710" s="61">
        <f>VLOOKUP(Pag_Inicio_Corr_mas_casos[[#This Row],[Corregimiento]],Hoja3!$A$2:$D$676,4,0)</f>
        <v>20105</v>
      </c>
      <c r="E5710" s="60">
        <v>11</v>
      </c>
    </row>
    <row r="5711" spans="1:6" x14ac:dyDescent="0.2">
      <c r="A5711" s="59">
        <v>44193</v>
      </c>
      <c r="B5711" s="60">
        <v>44193</v>
      </c>
      <c r="C5711" s="60" t="s">
        <v>1082</v>
      </c>
      <c r="D5711" s="61">
        <f>VLOOKUP(Pag_Inicio_Corr_mas_casos[[#This Row],[Corregimiento]],Hoja3!$A$2:$D$676,4,0)</f>
        <v>30111</v>
      </c>
      <c r="E5711" s="60">
        <v>11</v>
      </c>
    </row>
    <row r="5712" spans="1:6" x14ac:dyDescent="0.2">
      <c r="A5712" s="105">
        <v>44194</v>
      </c>
      <c r="B5712" s="106">
        <v>44194</v>
      </c>
      <c r="C5712" s="106" t="s">
        <v>1105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 x14ac:dyDescent="0.2">
      <c r="A5713" s="105">
        <v>44194</v>
      </c>
      <c r="B5713" s="106">
        <v>44194</v>
      </c>
      <c r="C5713" s="106" t="s">
        <v>1071</v>
      </c>
      <c r="D5713" s="107">
        <f>VLOOKUP(Pag_Inicio_Corr_mas_casos[[#This Row],[Corregimiento]],Hoja3!$A$2:$D$676,4,0)</f>
        <v>80819</v>
      </c>
      <c r="E5713" s="106">
        <v>107</v>
      </c>
    </row>
    <row r="5714" spans="1:5" x14ac:dyDescent="0.2">
      <c r="A5714" s="105">
        <v>44194</v>
      </c>
      <c r="B5714" s="106">
        <v>44194</v>
      </c>
      <c r="C5714" s="106" t="s">
        <v>1007</v>
      </c>
      <c r="D5714" s="107">
        <f>VLOOKUP(Pag_Inicio_Corr_mas_casos[[#This Row],[Corregimiento]],Hoja3!$A$2:$D$676,4,0)</f>
        <v>80811</v>
      </c>
      <c r="E5714" s="106">
        <v>102</v>
      </c>
    </row>
    <row r="5715" spans="1:5" x14ac:dyDescent="0.2">
      <c r="A5715" s="105">
        <v>44194</v>
      </c>
      <c r="B5715" s="106">
        <v>44194</v>
      </c>
      <c r="C5715" s="106" t="s">
        <v>1095</v>
      </c>
      <c r="D5715" s="107">
        <f>VLOOKUP(Pag_Inicio_Corr_mas_casos[[#This Row],[Corregimiento]],Hoja3!$A$2:$D$676,4,0)</f>
        <v>130106</v>
      </c>
      <c r="E5715" s="106">
        <v>99</v>
      </c>
    </row>
    <row r="5716" spans="1:5" x14ac:dyDescent="0.2">
      <c r="A5716" s="105">
        <v>44194</v>
      </c>
      <c r="B5716" s="106">
        <v>44194</v>
      </c>
      <c r="C5716" s="106" t="s">
        <v>998</v>
      </c>
      <c r="D5716" s="107">
        <f>VLOOKUP(Pag_Inicio_Corr_mas_casos[[#This Row],[Corregimiento]],Hoja3!$A$2:$D$676,4,0)</f>
        <v>81009</v>
      </c>
      <c r="E5716" s="106">
        <v>95</v>
      </c>
    </row>
    <row r="5717" spans="1:5" x14ac:dyDescent="0.2">
      <c r="A5717" s="105">
        <v>44194</v>
      </c>
      <c r="B5717" s="106">
        <v>44194</v>
      </c>
      <c r="C5717" s="106" t="s">
        <v>1081</v>
      </c>
      <c r="D5717" s="107">
        <f>VLOOKUP(Pag_Inicio_Corr_mas_casos[[#This Row],[Corregimiento]],Hoja3!$A$2:$D$676,4,0)</f>
        <v>91001</v>
      </c>
      <c r="E5717" s="106">
        <v>94</v>
      </c>
    </row>
    <row r="5718" spans="1:5" x14ac:dyDescent="0.2">
      <c r="A5718" s="105">
        <v>44194</v>
      </c>
      <c r="B5718" s="106">
        <v>44194</v>
      </c>
      <c r="C5718" s="106" t="s">
        <v>831</v>
      </c>
      <c r="D5718" s="107">
        <f>VLOOKUP(Pag_Inicio_Corr_mas_casos[[#This Row],[Corregimiento]],Hoja3!$A$2:$D$676,4,0)</f>
        <v>80821</v>
      </c>
      <c r="E5718" s="106">
        <v>92</v>
      </c>
    </row>
    <row r="5719" spans="1:5" x14ac:dyDescent="0.2">
      <c r="A5719" s="105">
        <v>44194</v>
      </c>
      <c r="B5719" s="106">
        <v>44194</v>
      </c>
      <c r="C5719" s="106" t="s">
        <v>1127</v>
      </c>
      <c r="D5719" s="107">
        <f>VLOOKUP(Pag_Inicio_Corr_mas_casos[[#This Row],[Corregimiento]],Hoja3!$A$2:$D$676,4,0)</f>
        <v>130101</v>
      </c>
      <c r="E5719" s="106">
        <v>91</v>
      </c>
    </row>
    <row r="5720" spans="1:5" x14ac:dyDescent="0.2">
      <c r="A5720" s="105">
        <v>44194</v>
      </c>
      <c r="B5720" s="106">
        <v>44194</v>
      </c>
      <c r="C5720" s="106" t="s">
        <v>1012</v>
      </c>
      <c r="D5720" s="107">
        <f>VLOOKUP(Pag_Inicio_Corr_mas_casos[[#This Row],[Corregimiento]],Hoja3!$A$2:$D$676,4,0)</f>
        <v>80817</v>
      </c>
      <c r="E5720" s="106">
        <v>90</v>
      </c>
    </row>
    <row r="5721" spans="1:5" x14ac:dyDescent="0.2">
      <c r="A5721" s="105">
        <v>44194</v>
      </c>
      <c r="B5721" s="106">
        <v>44194</v>
      </c>
      <c r="C5721" s="106" t="s">
        <v>1070</v>
      </c>
      <c r="D5721" s="107">
        <f>VLOOKUP(Pag_Inicio_Corr_mas_casos[[#This Row],[Corregimiento]],Hoja3!$A$2:$D$676,4,0)</f>
        <v>80809</v>
      </c>
      <c r="E5721" s="106">
        <v>90</v>
      </c>
    </row>
    <row r="5722" spans="1:5" x14ac:dyDescent="0.2">
      <c r="A5722" s="105">
        <v>44194</v>
      </c>
      <c r="B5722" s="106">
        <v>44194</v>
      </c>
      <c r="C5722" s="106" t="s">
        <v>999</v>
      </c>
      <c r="D5722" s="107">
        <f>VLOOKUP(Pag_Inicio_Corr_mas_casos[[#This Row],[Corregimiento]],Hoja3!$A$2:$D$676,4,0)</f>
        <v>80806</v>
      </c>
      <c r="E5722" s="106">
        <v>89</v>
      </c>
    </row>
    <row r="5723" spans="1:5" x14ac:dyDescent="0.2">
      <c r="A5723" s="105">
        <v>44194</v>
      </c>
      <c r="B5723" s="106">
        <v>44194</v>
      </c>
      <c r="C5723" s="106" t="s">
        <v>1015</v>
      </c>
      <c r="D5723" s="107">
        <f>VLOOKUP(Pag_Inicio_Corr_mas_casos[[#This Row],[Corregimiento]],Hoja3!$A$2:$D$676,4,0)</f>
        <v>80815</v>
      </c>
      <c r="E5723" s="106">
        <v>116</v>
      </c>
    </row>
    <row r="5724" spans="1:5" x14ac:dyDescent="0.2">
      <c r="A5724" s="105">
        <v>44194</v>
      </c>
      <c r="B5724" s="106">
        <v>44194</v>
      </c>
      <c r="C5724" s="106" t="s">
        <v>1080</v>
      </c>
      <c r="D5724" s="107">
        <f>VLOOKUP(Pag_Inicio_Corr_mas_casos[[#This Row],[Corregimiento]],Hoja3!$A$2:$D$676,4,0)</f>
        <v>81003</v>
      </c>
      <c r="E5724" s="106">
        <v>86</v>
      </c>
    </row>
    <row r="5725" spans="1:5" x14ac:dyDescent="0.2">
      <c r="A5725" s="105">
        <v>44194</v>
      </c>
      <c r="B5725" s="106">
        <v>44194</v>
      </c>
      <c r="C5725" s="106" t="s">
        <v>1013</v>
      </c>
      <c r="D5725" s="107">
        <f>VLOOKUP(Pag_Inicio_Corr_mas_casos[[#This Row],[Corregimiento]],Hoja3!$A$2:$D$676,4,0)</f>
        <v>80822</v>
      </c>
      <c r="E5725" s="106">
        <v>82</v>
      </c>
    </row>
    <row r="5726" spans="1:5" x14ac:dyDescent="0.2">
      <c r="A5726" s="105">
        <v>44194</v>
      </c>
      <c r="B5726" s="106">
        <v>44194</v>
      </c>
      <c r="C5726" s="106" t="s">
        <v>1074</v>
      </c>
      <c r="D5726" s="107">
        <f>VLOOKUP(Pag_Inicio_Corr_mas_casos[[#This Row],[Corregimiento]],Hoja3!$A$2:$D$676,4,0)</f>
        <v>130702</v>
      </c>
      <c r="E5726" s="106">
        <v>82</v>
      </c>
    </row>
    <row r="5727" spans="1:5" x14ac:dyDescent="0.2">
      <c r="A5727" s="105">
        <v>44194</v>
      </c>
      <c r="B5727" s="106">
        <v>44194</v>
      </c>
      <c r="C5727" s="106" t="s">
        <v>1000</v>
      </c>
      <c r="D5727" s="107">
        <f>VLOOKUP(Pag_Inicio_Corr_mas_casos[[#This Row],[Corregimiento]],Hoja3!$A$2:$D$676,4,0)</f>
        <v>80823</v>
      </c>
      <c r="E5727" s="106">
        <v>82</v>
      </c>
    </row>
    <row r="5728" spans="1:5" x14ac:dyDescent="0.2">
      <c r="A5728" s="105">
        <v>44194</v>
      </c>
      <c r="B5728" s="106">
        <v>44194</v>
      </c>
      <c r="C5728" s="106" t="s">
        <v>996</v>
      </c>
      <c r="D5728" s="107">
        <f>VLOOKUP(Pag_Inicio_Corr_mas_casos[[#This Row],[Corregimiento]],Hoja3!$A$2:$D$676,4,0)</f>
        <v>80810</v>
      </c>
      <c r="E5728" s="106">
        <v>80</v>
      </c>
    </row>
    <row r="5729" spans="1:5" x14ac:dyDescent="0.2">
      <c r="A5729" s="105">
        <v>44194</v>
      </c>
      <c r="B5729" s="106">
        <v>44194</v>
      </c>
      <c r="C5729" s="106" t="s">
        <v>1113</v>
      </c>
      <c r="D5729" s="107">
        <f>VLOOKUP(Pag_Inicio_Corr_mas_casos[[#This Row],[Corregimiento]],Hoja3!$A$2:$D$676,4,0)</f>
        <v>130102</v>
      </c>
      <c r="E5729" s="106">
        <v>78</v>
      </c>
    </row>
    <row r="5730" spans="1:5" x14ac:dyDescent="0.2">
      <c r="A5730" s="105">
        <v>44194</v>
      </c>
      <c r="B5730" s="106">
        <v>44194</v>
      </c>
      <c r="C5730" s="106" t="s">
        <v>1078</v>
      </c>
      <c r="D5730" s="107">
        <f>VLOOKUP(Pag_Inicio_Corr_mas_casos[[#This Row],[Corregimiento]],Hoja3!$A$2:$D$676,4,0)</f>
        <v>81001</v>
      </c>
      <c r="E5730" s="106">
        <v>73</v>
      </c>
    </row>
    <row r="5731" spans="1:5" x14ac:dyDescent="0.2">
      <c r="A5731" s="105">
        <v>44194</v>
      </c>
      <c r="B5731" s="106">
        <v>44194</v>
      </c>
      <c r="C5731" s="106" t="s">
        <v>1006</v>
      </c>
      <c r="D5731" s="107">
        <f>VLOOKUP(Pag_Inicio_Corr_mas_casos[[#This Row],[Corregimiento]],Hoja3!$A$2:$D$676,4,0)</f>
        <v>80826</v>
      </c>
      <c r="E5731" s="106">
        <v>72</v>
      </c>
    </row>
    <row r="5732" spans="1:5" x14ac:dyDescent="0.2">
      <c r="A5732" s="105">
        <v>44194</v>
      </c>
      <c r="B5732" s="106">
        <v>44194</v>
      </c>
      <c r="C5732" s="106" t="s">
        <v>1002</v>
      </c>
      <c r="D5732" s="107">
        <f>VLOOKUP(Pag_Inicio_Corr_mas_casos[[#This Row],[Corregimiento]],Hoja3!$A$2:$D$676,4,0)</f>
        <v>80816</v>
      </c>
      <c r="E5732" s="106">
        <v>72</v>
      </c>
    </row>
    <row r="5733" spans="1:5" x14ac:dyDescent="0.2">
      <c r="A5733" s="105">
        <v>44194</v>
      </c>
      <c r="B5733" s="106">
        <v>44194</v>
      </c>
      <c r="C5733" s="106" t="s">
        <v>1001</v>
      </c>
      <c r="D5733" s="107">
        <f>VLOOKUP(Pag_Inicio_Corr_mas_casos[[#This Row],[Corregimiento]],Hoja3!$A$2:$D$676,4,0)</f>
        <v>80807</v>
      </c>
      <c r="E5733" s="106">
        <v>71</v>
      </c>
    </row>
    <row r="5734" spans="1:5" x14ac:dyDescent="0.2">
      <c r="A5734" s="105">
        <v>44194</v>
      </c>
      <c r="B5734" s="106">
        <v>44194</v>
      </c>
      <c r="C5734" s="106" t="s">
        <v>1009</v>
      </c>
      <c r="D5734" s="107">
        <f>VLOOKUP(Pag_Inicio_Corr_mas_casos[[#This Row],[Corregimiento]],Hoja3!$A$2:$D$676,4,0)</f>
        <v>130107</v>
      </c>
      <c r="E5734" s="106">
        <v>66</v>
      </c>
    </row>
    <row r="5735" spans="1:5" x14ac:dyDescent="0.2">
      <c r="A5735" s="105">
        <v>44194</v>
      </c>
      <c r="B5735" s="106">
        <v>44194</v>
      </c>
      <c r="C5735" s="106" t="s">
        <v>1079</v>
      </c>
      <c r="D5735" s="107">
        <f>VLOOKUP(Pag_Inicio_Corr_mas_casos[[#This Row],[Corregimiento]],Hoja3!$A$2:$D$676,4,0)</f>
        <v>81002</v>
      </c>
      <c r="E5735" s="106">
        <v>61</v>
      </c>
    </row>
    <row r="5736" spans="1:5" x14ac:dyDescent="0.2">
      <c r="A5736" s="105">
        <v>44194</v>
      </c>
      <c r="B5736" s="106">
        <v>44194</v>
      </c>
      <c r="C5736" s="106" t="s">
        <v>1004</v>
      </c>
      <c r="D5736" s="107">
        <f>VLOOKUP(Pag_Inicio_Corr_mas_casos[[#This Row],[Corregimiento]],Hoja3!$A$2:$D$676,4,0)</f>
        <v>81007</v>
      </c>
      <c r="E5736" s="106">
        <v>57</v>
      </c>
    </row>
    <row r="5737" spans="1:5" x14ac:dyDescent="0.2">
      <c r="A5737" s="105">
        <v>44194</v>
      </c>
      <c r="B5737" s="106">
        <v>44194</v>
      </c>
      <c r="C5737" s="106" t="s">
        <v>1003</v>
      </c>
      <c r="D5737" s="107">
        <f>VLOOKUP(Pag_Inicio_Corr_mas_casos[[#This Row],[Corregimiento]],Hoja3!$A$2:$D$676,4,0)</f>
        <v>130708</v>
      </c>
      <c r="E5737" s="106">
        <v>55</v>
      </c>
    </row>
    <row r="5738" spans="1:5" x14ac:dyDescent="0.2">
      <c r="A5738" s="105">
        <v>44194</v>
      </c>
      <c r="B5738" s="106">
        <v>44194</v>
      </c>
      <c r="C5738" s="106" t="s">
        <v>1077</v>
      </c>
      <c r="D5738" s="107">
        <f>VLOOKUP(Pag_Inicio_Corr_mas_casos[[#This Row],[Corregimiento]],Hoja3!$A$2:$D$676,4,0)</f>
        <v>81008</v>
      </c>
      <c r="E5738" s="106">
        <v>54</v>
      </c>
    </row>
    <row r="5739" spans="1:5" x14ac:dyDescent="0.2">
      <c r="A5739" s="105">
        <v>44194</v>
      </c>
      <c r="B5739" s="106">
        <v>44194</v>
      </c>
      <c r="C5739" s="106" t="s">
        <v>1053</v>
      </c>
      <c r="D5739" s="107">
        <f>VLOOKUP(Pag_Inicio_Corr_mas_casos[[#This Row],[Corregimiento]],Hoja3!$A$2:$D$676,4,0)</f>
        <v>130105</v>
      </c>
      <c r="E5739" s="106">
        <v>54</v>
      </c>
    </row>
    <row r="5740" spans="1:5" x14ac:dyDescent="0.2">
      <c r="A5740" s="105">
        <v>44194</v>
      </c>
      <c r="B5740" s="106">
        <v>44194</v>
      </c>
      <c r="C5740" s="106" t="s">
        <v>997</v>
      </c>
      <c r="D5740" s="107">
        <f>VLOOKUP(Pag_Inicio_Corr_mas_casos[[#This Row],[Corregimiento]],Hoja3!$A$2:$D$676,4,0)</f>
        <v>130717</v>
      </c>
      <c r="E5740" s="106">
        <v>51</v>
      </c>
    </row>
    <row r="5741" spans="1:5" x14ac:dyDescent="0.2">
      <c r="A5741" s="105">
        <v>44194</v>
      </c>
      <c r="B5741" s="106">
        <v>44194</v>
      </c>
      <c r="C5741" s="106" t="s">
        <v>1010</v>
      </c>
      <c r="D5741" s="107">
        <f>VLOOKUP(Pag_Inicio_Corr_mas_casos[[#This Row],[Corregimiento]],Hoja3!$A$2:$D$676,4,0)</f>
        <v>80813</v>
      </c>
      <c r="E5741" s="106">
        <v>44</v>
      </c>
    </row>
    <row r="5742" spans="1:5" x14ac:dyDescent="0.2">
      <c r="A5742" s="105">
        <v>44194</v>
      </c>
      <c r="B5742" s="106">
        <v>44194</v>
      </c>
      <c r="C5742" s="106" t="s">
        <v>1018</v>
      </c>
      <c r="D5742" s="107">
        <f>VLOOKUP(Pag_Inicio_Corr_mas_casos[[#This Row],[Corregimiento]],Hoja3!$A$2:$D$676,4,0)</f>
        <v>130701</v>
      </c>
      <c r="E5742" s="106">
        <v>43</v>
      </c>
    </row>
    <row r="5743" spans="1:5" x14ac:dyDescent="0.2">
      <c r="A5743" s="105">
        <v>44194</v>
      </c>
      <c r="B5743" s="106">
        <v>44194</v>
      </c>
      <c r="C5743" s="106" t="s">
        <v>1016</v>
      </c>
      <c r="D5743" s="107">
        <f>VLOOKUP(Pag_Inicio_Corr_mas_casos[[#This Row],[Corregimiento]],Hoja3!$A$2:$D$676,4,0)</f>
        <v>130716</v>
      </c>
      <c r="E5743" s="106">
        <v>43</v>
      </c>
    </row>
    <row r="5744" spans="1:5" x14ac:dyDescent="0.2">
      <c r="A5744" s="105">
        <v>44194</v>
      </c>
      <c r="B5744" s="106">
        <v>44194</v>
      </c>
      <c r="C5744" s="106" t="s">
        <v>1119</v>
      </c>
      <c r="D5744" s="107">
        <f>VLOOKUP(Pag_Inicio_Corr_mas_casos[[#This Row],[Corregimiento]],Hoja3!$A$2:$D$676,4,0)</f>
        <v>40601</v>
      </c>
      <c r="E5744" s="106">
        <v>40</v>
      </c>
    </row>
    <row r="5745" spans="1:5" x14ac:dyDescent="0.2">
      <c r="A5745" s="105">
        <v>44194</v>
      </c>
      <c r="B5745" s="106">
        <v>44194</v>
      </c>
      <c r="C5745" s="106" t="s">
        <v>1050</v>
      </c>
      <c r="D5745" s="107">
        <f>VLOOKUP(Pag_Inicio_Corr_mas_casos[[#This Row],[Corregimiento]],Hoja3!$A$2:$D$676,4,0)</f>
        <v>130706</v>
      </c>
      <c r="E5745" s="106">
        <v>39</v>
      </c>
    </row>
    <row r="5746" spans="1:5" x14ac:dyDescent="0.2">
      <c r="A5746" s="105">
        <v>44194</v>
      </c>
      <c r="B5746" s="106">
        <v>44194</v>
      </c>
      <c r="C5746" s="106" t="s">
        <v>1097</v>
      </c>
      <c r="D5746" s="107">
        <f>VLOOKUP(Pag_Inicio_Corr_mas_casos[[#This Row],[Corregimiento]],Hoja3!$A$2:$D$676,4,0)</f>
        <v>130108</v>
      </c>
      <c r="E5746" s="106">
        <v>37</v>
      </c>
    </row>
    <row r="5747" spans="1:5" x14ac:dyDescent="0.2">
      <c r="A5747" s="105">
        <v>44194</v>
      </c>
      <c r="B5747" s="106">
        <v>44194</v>
      </c>
      <c r="C5747" s="106" t="s">
        <v>1020</v>
      </c>
      <c r="D5747" s="107">
        <f>VLOOKUP(Pag_Inicio_Corr_mas_casos[[#This Row],[Corregimiento]],Hoja3!$A$2:$D$676,4,0)</f>
        <v>20601</v>
      </c>
      <c r="E5747" s="106">
        <v>37</v>
      </c>
    </row>
    <row r="5748" spans="1:5" x14ac:dyDescent="0.2">
      <c r="A5748" s="105">
        <v>44194</v>
      </c>
      <c r="B5748" s="106">
        <v>44194</v>
      </c>
      <c r="C5748" s="106" t="s">
        <v>1026</v>
      </c>
      <c r="D5748" s="107">
        <f>VLOOKUP(Pag_Inicio_Corr_mas_casos[[#This Row],[Corregimiento]],Hoja3!$A$2:$D$676,4,0)</f>
        <v>30107</v>
      </c>
      <c r="E5748" s="106">
        <v>36</v>
      </c>
    </row>
    <row r="5749" spans="1:5" x14ac:dyDescent="0.2">
      <c r="A5749" s="105">
        <v>44194</v>
      </c>
      <c r="B5749" s="106">
        <v>44194</v>
      </c>
      <c r="C5749" s="106" t="s">
        <v>1011</v>
      </c>
      <c r="D5749" s="107">
        <f>VLOOKUP(Pag_Inicio_Corr_mas_casos[[#This Row],[Corregimiento]],Hoja3!$A$2:$D$676,4,0)</f>
        <v>80820</v>
      </c>
      <c r="E5749" s="106">
        <v>36</v>
      </c>
    </row>
    <row r="5750" spans="1:5" x14ac:dyDescent="0.2">
      <c r="A5750" s="105">
        <v>44194</v>
      </c>
      <c r="B5750" s="106">
        <v>44194</v>
      </c>
      <c r="C5750" s="106" t="s">
        <v>1051</v>
      </c>
      <c r="D5750" s="107">
        <f>VLOOKUP(Pag_Inicio_Corr_mas_casos[[#This Row],[Corregimiento]],Hoja3!$A$2:$D$676,4,0)</f>
        <v>80808</v>
      </c>
      <c r="E5750" s="106">
        <v>32</v>
      </c>
    </row>
    <row r="5751" spans="1:5" x14ac:dyDescent="0.2">
      <c r="A5751" s="105">
        <v>44194</v>
      </c>
      <c r="B5751" s="106">
        <v>44194</v>
      </c>
      <c r="C5751" s="106" t="s">
        <v>1118</v>
      </c>
      <c r="D5751" s="107">
        <f>VLOOKUP(Pag_Inicio_Corr_mas_casos[[#This Row],[Corregimiento]],Hoja3!$A$2:$D$676,4,0)</f>
        <v>91007</v>
      </c>
      <c r="E5751" s="106">
        <v>31</v>
      </c>
    </row>
    <row r="5752" spans="1:5" x14ac:dyDescent="0.2">
      <c r="A5752" s="105">
        <v>44194</v>
      </c>
      <c r="B5752" s="106">
        <v>44194</v>
      </c>
      <c r="C5752" s="106" t="s">
        <v>1028</v>
      </c>
      <c r="D5752" s="107">
        <f>VLOOKUP(Pag_Inicio_Corr_mas_casos[[#This Row],[Corregimiento]],Hoja3!$A$2:$D$676,4,0)</f>
        <v>130709</v>
      </c>
      <c r="E5752" s="106">
        <v>31</v>
      </c>
    </row>
    <row r="5753" spans="1:5" x14ac:dyDescent="0.2">
      <c r="A5753" s="105">
        <v>44194</v>
      </c>
      <c r="B5753" s="106">
        <v>44194</v>
      </c>
      <c r="C5753" s="106" t="s">
        <v>1021</v>
      </c>
      <c r="D5753" s="107">
        <f>VLOOKUP(Pag_Inicio_Corr_mas_casos[[#This Row],[Corregimiento]],Hoja3!$A$2:$D$676,4,0)</f>
        <v>81006</v>
      </c>
      <c r="E5753" s="106">
        <v>30</v>
      </c>
    </row>
    <row r="5754" spans="1:5" x14ac:dyDescent="0.2">
      <c r="A5754" s="105">
        <v>44194</v>
      </c>
      <c r="B5754" s="106">
        <v>44194</v>
      </c>
      <c r="C5754" s="106" t="s">
        <v>1055</v>
      </c>
      <c r="D5754" s="107">
        <f>VLOOKUP(Pag_Inicio_Corr_mas_casos[[#This Row],[Corregimiento]],Hoja3!$A$2:$D$676,4,0)</f>
        <v>80802</v>
      </c>
      <c r="E5754" s="106">
        <v>30</v>
      </c>
    </row>
    <row r="5755" spans="1:5" x14ac:dyDescent="0.2">
      <c r="A5755" s="105">
        <v>44194</v>
      </c>
      <c r="B5755" s="106">
        <v>44194</v>
      </c>
      <c r="C5755" s="106" t="s">
        <v>1120</v>
      </c>
      <c r="D5755" s="107">
        <f>VLOOKUP(Pag_Inicio_Corr_mas_casos[[#This Row],[Corregimiento]],Hoja3!$A$2:$D$676,4,0)</f>
        <v>60401</v>
      </c>
      <c r="E5755" s="106">
        <v>29</v>
      </c>
    </row>
    <row r="5756" spans="1:5" x14ac:dyDescent="0.2">
      <c r="A5756" s="105">
        <v>44194</v>
      </c>
      <c r="B5756" s="106">
        <v>44194</v>
      </c>
      <c r="C5756" s="106" t="s">
        <v>1065</v>
      </c>
      <c r="D5756" s="107">
        <f>VLOOKUP(Pag_Inicio_Corr_mas_casos[[#This Row],[Corregimiento]],Hoja3!$A$2:$D$676,4,0)</f>
        <v>60101</v>
      </c>
      <c r="E5756" s="106">
        <v>28</v>
      </c>
    </row>
    <row r="5757" spans="1:5" x14ac:dyDescent="0.2">
      <c r="A5757" s="105">
        <v>44194</v>
      </c>
      <c r="B5757" s="106">
        <v>44194</v>
      </c>
      <c r="C5757" s="106" t="s">
        <v>1117</v>
      </c>
      <c r="D5757" s="107">
        <f>VLOOKUP(Pag_Inicio_Corr_mas_casos[[#This Row],[Corregimiento]],Hoja3!$A$2:$D$676,4,0)</f>
        <v>40501</v>
      </c>
      <c r="E5757" s="106">
        <v>28</v>
      </c>
    </row>
    <row r="5758" spans="1:5" x14ac:dyDescent="0.2">
      <c r="A5758" s="105">
        <v>44194</v>
      </c>
      <c r="B5758" s="106">
        <v>44194</v>
      </c>
      <c r="C5758" s="106" t="s">
        <v>1017</v>
      </c>
      <c r="D5758" s="107">
        <f>VLOOKUP(Pag_Inicio_Corr_mas_casos[[#This Row],[Corregimiento]],Hoja3!$A$2:$D$676,4,0)</f>
        <v>50208</v>
      </c>
      <c r="E5758" s="106">
        <v>28</v>
      </c>
    </row>
    <row r="5759" spans="1:5" x14ac:dyDescent="0.2">
      <c r="A5759" s="105">
        <v>44194</v>
      </c>
      <c r="B5759" s="106">
        <v>44194</v>
      </c>
      <c r="C5759" s="106" t="s">
        <v>1036</v>
      </c>
      <c r="D5759" s="107">
        <f>VLOOKUP(Pag_Inicio_Corr_mas_casos[[#This Row],[Corregimiento]],Hoja3!$A$2:$D$676,4,0)</f>
        <v>80803</v>
      </c>
      <c r="E5759" s="106">
        <v>28</v>
      </c>
    </row>
    <row r="5760" spans="1:5" x14ac:dyDescent="0.2">
      <c r="A5760" s="105">
        <v>44194</v>
      </c>
      <c r="B5760" s="106">
        <v>44194</v>
      </c>
      <c r="C5760" s="106" t="s">
        <v>1005</v>
      </c>
      <c r="D5760" s="107">
        <f>VLOOKUP(Pag_Inicio_Corr_mas_casos[[#This Row],[Corregimiento]],Hoja3!$A$2:$D$676,4,0)</f>
        <v>80814</v>
      </c>
      <c r="E5760" s="106">
        <v>25</v>
      </c>
    </row>
    <row r="5761" spans="1:9" x14ac:dyDescent="0.2">
      <c r="A5761" s="105">
        <v>44194</v>
      </c>
      <c r="B5761" s="106">
        <v>44194</v>
      </c>
      <c r="C5761" s="106" t="s">
        <v>1091</v>
      </c>
      <c r="D5761" s="107">
        <f>VLOOKUP(Pag_Inicio_Corr_mas_casos[[#This Row],[Corregimiento]],Hoja3!$A$2:$D$676,4,0)</f>
        <v>30104</v>
      </c>
      <c r="E5761" s="106">
        <v>25</v>
      </c>
    </row>
    <row r="5762" spans="1:9" x14ac:dyDescent="0.2">
      <c r="A5762" s="105">
        <v>44194</v>
      </c>
      <c r="B5762" s="106">
        <v>44194</v>
      </c>
      <c r="C5762" s="106" t="s">
        <v>1062</v>
      </c>
      <c r="D5762" s="107">
        <f>VLOOKUP(Pag_Inicio_Corr_mas_casos[[#This Row],[Corregimiento]],Hoja3!$A$2:$D$676,4,0)</f>
        <v>40611</v>
      </c>
      <c r="E5762" s="106">
        <v>25</v>
      </c>
    </row>
    <row r="5763" spans="1:9" x14ac:dyDescent="0.2">
      <c r="A5763" s="105">
        <v>44194</v>
      </c>
      <c r="B5763" s="106">
        <v>44194</v>
      </c>
      <c r="C5763" s="106" t="s">
        <v>1086</v>
      </c>
      <c r="D5763" s="107">
        <f>VLOOKUP(Pag_Inicio_Corr_mas_casos[[#This Row],[Corregimiento]],Hoja3!$A$2:$D$676,4,0)</f>
        <v>30103</v>
      </c>
      <c r="E5763" s="106">
        <v>21</v>
      </c>
    </row>
    <row r="5764" spans="1:9" x14ac:dyDescent="0.2">
      <c r="A5764" s="105">
        <v>44194</v>
      </c>
      <c r="B5764" s="106">
        <v>44194</v>
      </c>
      <c r="C5764" s="106" t="s">
        <v>1019</v>
      </c>
      <c r="D5764" s="107">
        <f>VLOOKUP(Pag_Inicio_Corr_mas_casos[[#This Row],[Corregimiento]],Hoja3!$A$2:$D$676,4,0)</f>
        <v>80804</v>
      </c>
      <c r="E5764" s="106">
        <v>21</v>
      </c>
    </row>
    <row r="5765" spans="1:9" x14ac:dyDescent="0.2">
      <c r="A5765" s="105">
        <v>44194</v>
      </c>
      <c r="B5765" s="106">
        <v>44194</v>
      </c>
      <c r="C5765" s="106" t="s">
        <v>1035</v>
      </c>
      <c r="D5765" s="107">
        <f>VLOOKUP(Pag_Inicio_Corr_mas_casos[[#This Row],[Corregimiento]],Hoja3!$A$2:$D$676,4,0)</f>
        <v>60105</v>
      </c>
      <c r="E5765" s="106">
        <v>21</v>
      </c>
    </row>
    <row r="5766" spans="1:9" x14ac:dyDescent="0.2">
      <c r="A5766" s="105">
        <v>44194</v>
      </c>
      <c r="B5766" s="106">
        <v>44194</v>
      </c>
      <c r="C5766" s="106" t="s">
        <v>1128</v>
      </c>
      <c r="D5766" s="107">
        <f>VLOOKUP(Pag_Inicio_Corr_mas_casos[[#This Row],[Corregimiento]],Hoja3!$A$2:$D$676,4,0)</f>
        <v>91013</v>
      </c>
      <c r="E5766" s="106">
        <v>20</v>
      </c>
    </row>
    <row r="5767" spans="1:9" x14ac:dyDescent="0.2">
      <c r="A5767" s="105">
        <v>44194</v>
      </c>
      <c r="B5767" s="106">
        <v>44194</v>
      </c>
      <c r="C5767" s="106" t="s">
        <v>1129</v>
      </c>
      <c r="D5767" s="107">
        <f>VLOOKUP(Pag_Inicio_Corr_mas_casos[[#This Row],[Corregimiento]],Hoja3!$A$2:$D$676,4,0)</f>
        <v>91011</v>
      </c>
      <c r="E5767" s="106">
        <v>19</v>
      </c>
    </row>
    <row r="5768" spans="1:9" x14ac:dyDescent="0.2">
      <c r="A5768" s="105">
        <v>44194</v>
      </c>
      <c r="B5768" s="106">
        <v>44194</v>
      </c>
      <c r="C5768" s="106" t="s">
        <v>1059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 x14ac:dyDescent="0.2">
      <c r="A5769" s="105">
        <v>44194</v>
      </c>
      <c r="B5769" s="106">
        <v>44194</v>
      </c>
      <c r="C5769" s="106" t="s">
        <v>1058</v>
      </c>
      <c r="D5769" s="107">
        <f>VLOOKUP(Pag_Inicio_Corr_mas_casos[[#This Row],[Corregimiento]],Hoja3!$A$2:$D$676,4,0)</f>
        <v>60104</v>
      </c>
      <c r="E5769" s="106">
        <v>18</v>
      </c>
    </row>
    <row r="5770" spans="1:9" x14ac:dyDescent="0.2">
      <c r="A5770" s="105">
        <v>44194</v>
      </c>
      <c r="B5770" s="106">
        <v>44194</v>
      </c>
      <c r="C5770" s="106" t="s">
        <v>1064</v>
      </c>
      <c r="D5770" s="107">
        <f>VLOOKUP(Pag_Inicio_Corr_mas_casos[[#This Row],[Corregimiento]],Hoja3!$A$2:$D$676,4,0)</f>
        <v>60103</v>
      </c>
      <c r="E5770" s="106">
        <v>18</v>
      </c>
    </row>
    <row r="5771" spans="1:9" x14ac:dyDescent="0.2">
      <c r="A5771" s="105">
        <v>44194</v>
      </c>
      <c r="B5771" s="106">
        <v>44194</v>
      </c>
      <c r="C5771" s="106" t="s">
        <v>1010</v>
      </c>
      <c r="D5771" s="106">
        <v>40607</v>
      </c>
      <c r="E5771" s="106">
        <v>18</v>
      </c>
      <c r="F5771" s="3" t="s">
        <v>1107</v>
      </c>
    </row>
    <row r="5772" spans="1:9" x14ac:dyDescent="0.2">
      <c r="A5772" s="105">
        <v>44194</v>
      </c>
      <c r="B5772" s="106">
        <v>44194</v>
      </c>
      <c r="C5772" s="106" t="s">
        <v>1054</v>
      </c>
      <c r="D5772" s="107">
        <f>VLOOKUP(Pag_Inicio_Corr_mas_casos[[#This Row],[Corregimiento]],Hoja3!$A$2:$D$676,4,0)</f>
        <v>81005</v>
      </c>
      <c r="E5772" s="106">
        <v>18</v>
      </c>
    </row>
    <row r="5773" spans="1:9" x14ac:dyDescent="0.2">
      <c r="A5773" s="105">
        <v>44194</v>
      </c>
      <c r="B5773" s="106">
        <v>44194</v>
      </c>
      <c r="C5773" s="106" t="s">
        <v>1090</v>
      </c>
      <c r="D5773" s="107">
        <f>VLOOKUP(Pag_Inicio_Corr_mas_casos[[#This Row],[Corregimiento]],Hoja3!$A$2:$D$676,4,0)</f>
        <v>60102</v>
      </c>
      <c r="E5773" s="106">
        <v>17</v>
      </c>
    </row>
    <row r="5774" spans="1:9" x14ac:dyDescent="0.2">
      <c r="A5774" s="105">
        <v>44194</v>
      </c>
      <c r="B5774" s="106">
        <v>44194</v>
      </c>
      <c r="C5774" s="106" t="s">
        <v>1115</v>
      </c>
      <c r="D5774" s="107">
        <f>VLOOKUP(Pag_Inicio_Corr_mas_casos[[#This Row],[Corregimiento]],Hoja3!$A$2:$D$676,4,0)</f>
        <v>90605</v>
      </c>
      <c r="E5774" s="106">
        <v>16</v>
      </c>
    </row>
    <row r="5775" spans="1:9" x14ac:dyDescent="0.2">
      <c r="A5775" s="105">
        <v>44194</v>
      </c>
      <c r="B5775" s="106">
        <v>44194</v>
      </c>
      <c r="C5775" s="106" t="s">
        <v>1130</v>
      </c>
      <c r="D5775" s="107">
        <f>VLOOKUP(Pag_Inicio_Corr_mas_casos[[#This Row],[Corregimiento]],Hoja3!$A$2:$D$676,4,0)</f>
        <v>130718</v>
      </c>
      <c r="E5775" s="106">
        <v>16</v>
      </c>
    </row>
    <row r="5776" spans="1:9" x14ac:dyDescent="0.2">
      <c r="A5776" s="105">
        <v>44194</v>
      </c>
      <c r="B5776" s="106">
        <v>44194</v>
      </c>
      <c r="C5776" s="106" t="s">
        <v>1109</v>
      </c>
      <c r="D5776" s="107">
        <f>VLOOKUP(Pag_Inicio_Corr_mas_casos[[#This Row],[Corregimiento]],Hoja3!$A$2:$D$676,4,0)</f>
        <v>80501</v>
      </c>
      <c r="E5776" s="106">
        <v>15</v>
      </c>
    </row>
    <row r="5777" spans="1:5" x14ac:dyDescent="0.2">
      <c r="A5777" s="105">
        <v>44194</v>
      </c>
      <c r="B5777" s="106">
        <v>44194</v>
      </c>
      <c r="C5777" s="106" t="s">
        <v>1066</v>
      </c>
      <c r="D5777" s="107">
        <f>VLOOKUP(Pag_Inicio_Corr_mas_casos[[#This Row],[Corregimiento]],Hoja3!$A$2:$D$676,4,0)</f>
        <v>40612</v>
      </c>
      <c r="E5777" s="106">
        <v>14</v>
      </c>
    </row>
    <row r="5778" spans="1:5" x14ac:dyDescent="0.2">
      <c r="A5778" s="105">
        <v>44194</v>
      </c>
      <c r="B5778" s="106">
        <v>44194</v>
      </c>
      <c r="C5778" s="106" t="s">
        <v>1105</v>
      </c>
      <c r="D5778" s="107">
        <f>VLOOKUP(Pag_Inicio_Corr_mas_casos[[#This Row],[Corregimiento]],Hoja3!$A$2:$D$676,4,0)</f>
        <v>80812</v>
      </c>
      <c r="E5778" s="106">
        <v>14</v>
      </c>
    </row>
    <row r="5779" spans="1:5" x14ac:dyDescent="0.2">
      <c r="A5779" s="105">
        <v>44194</v>
      </c>
      <c r="B5779" s="106">
        <v>44194</v>
      </c>
      <c r="C5779" s="106" t="s">
        <v>1131</v>
      </c>
      <c r="D5779" s="107">
        <f>VLOOKUP(Pag_Inicio_Corr_mas_casos[[#This Row],[Corregimiento]],Hoja3!$A$2:$D$676,4,0)</f>
        <v>91014</v>
      </c>
      <c r="E5779" s="106">
        <v>14</v>
      </c>
    </row>
    <row r="5780" spans="1:5" x14ac:dyDescent="0.2">
      <c r="A5780" s="105">
        <v>44194</v>
      </c>
      <c r="B5780" s="106">
        <v>44194</v>
      </c>
      <c r="C5780" s="106" t="s">
        <v>1034</v>
      </c>
      <c r="D5780" s="107">
        <f>VLOOKUP(Pag_Inicio_Corr_mas_casos[[#This Row],[Corregimiento]],Hoja3!$A$2:$D$676,4,0)</f>
        <v>20207</v>
      </c>
      <c r="E5780" s="106">
        <v>14</v>
      </c>
    </row>
    <row r="5781" spans="1:5" x14ac:dyDescent="0.2">
      <c r="A5781" s="105">
        <v>44194</v>
      </c>
      <c r="B5781" s="106">
        <v>44194</v>
      </c>
      <c r="C5781" s="106" t="s">
        <v>1082</v>
      </c>
      <c r="D5781" s="107">
        <f>VLOOKUP(Pag_Inicio_Corr_mas_casos[[#This Row],[Corregimiento]],Hoja3!$A$2:$D$676,4,0)</f>
        <v>30111</v>
      </c>
      <c r="E5781" s="106">
        <v>14</v>
      </c>
    </row>
    <row r="5782" spans="1:5" x14ac:dyDescent="0.2">
      <c r="A5782" s="105">
        <v>44194</v>
      </c>
      <c r="B5782" s="106">
        <v>44194</v>
      </c>
      <c r="C5782" s="106" t="s">
        <v>1132</v>
      </c>
      <c r="D5782" s="107">
        <f>VLOOKUP(Pag_Inicio_Corr_mas_casos[[#This Row],[Corregimiento]],Hoja3!$A$2:$D$676,4,0)</f>
        <v>30101</v>
      </c>
      <c r="E5782" s="106">
        <v>13</v>
      </c>
    </row>
    <row r="5783" spans="1:5" x14ac:dyDescent="0.2">
      <c r="A5783" s="105">
        <v>44194</v>
      </c>
      <c r="B5783" s="106">
        <v>44194</v>
      </c>
      <c r="C5783" s="106" t="s">
        <v>1087</v>
      </c>
      <c r="D5783" s="107">
        <f>VLOOKUP(Pag_Inicio_Corr_mas_casos[[#This Row],[Corregimiento]],Hoja3!$A$2:$D$676,4,0)</f>
        <v>20103</v>
      </c>
      <c r="E5783" s="106">
        <v>13</v>
      </c>
    </row>
    <row r="5784" spans="1:5" x14ac:dyDescent="0.2">
      <c r="A5784" s="105">
        <v>44194</v>
      </c>
      <c r="B5784" s="106">
        <v>44194</v>
      </c>
      <c r="C5784" s="106" t="s">
        <v>1100</v>
      </c>
      <c r="D5784" s="107">
        <f>VLOOKUP(Pag_Inicio_Corr_mas_casos[[#This Row],[Corregimiento]],Hoja3!$A$2:$D$676,4,0)</f>
        <v>70301</v>
      </c>
      <c r="E5784" s="106">
        <v>13</v>
      </c>
    </row>
    <row r="5785" spans="1:5" x14ac:dyDescent="0.2">
      <c r="A5785" s="105">
        <v>44194</v>
      </c>
      <c r="B5785" s="106">
        <v>44194</v>
      </c>
      <c r="C5785" s="106" t="s">
        <v>1029</v>
      </c>
      <c r="D5785" s="107">
        <f>VLOOKUP(Pag_Inicio_Corr_mas_casos[[#This Row],[Corregimiento]],Hoja3!$A$2:$D$676,4,0)</f>
        <v>40606</v>
      </c>
      <c r="E5785" s="106">
        <v>13</v>
      </c>
    </row>
    <row r="5786" spans="1:5" x14ac:dyDescent="0.2">
      <c r="A5786" s="105">
        <v>44194</v>
      </c>
      <c r="B5786" s="106">
        <v>44194</v>
      </c>
      <c r="C5786" s="106" t="s">
        <v>1063</v>
      </c>
      <c r="D5786" s="107">
        <f>VLOOKUP(Pag_Inicio_Corr_mas_casos[[#This Row],[Corregimiento]],Hoja3!$A$2:$D$676,4,0)</f>
        <v>130310</v>
      </c>
      <c r="E5786" s="106">
        <v>13</v>
      </c>
    </row>
    <row r="5787" spans="1:5" x14ac:dyDescent="0.2">
      <c r="A5787" s="105">
        <v>44194</v>
      </c>
      <c r="B5787" s="106">
        <v>44194</v>
      </c>
      <c r="C5787" s="106" t="s">
        <v>1122</v>
      </c>
      <c r="D5787" s="107">
        <f>VLOOKUP(Pag_Inicio_Corr_mas_casos[[#This Row],[Corregimiento]],Hoja3!$A$2:$D$676,4,0)</f>
        <v>20401</v>
      </c>
      <c r="E5787" s="106">
        <v>13</v>
      </c>
    </row>
    <row r="5788" spans="1:5" x14ac:dyDescent="0.2">
      <c r="A5788" s="105">
        <v>44194</v>
      </c>
      <c r="B5788" s="106">
        <v>44194</v>
      </c>
      <c r="C5788" s="106" t="s">
        <v>1133</v>
      </c>
      <c r="D5788" s="107">
        <f>VLOOKUP(Pag_Inicio_Corr_mas_casos[[#This Row],[Corregimiento]],Hoja3!$A$2:$D$676,4,0)</f>
        <v>90101</v>
      </c>
      <c r="E5788" s="106">
        <v>12</v>
      </c>
    </row>
    <row r="5789" spans="1:5" x14ac:dyDescent="0.2">
      <c r="A5789" s="105">
        <v>44194</v>
      </c>
      <c r="B5789" s="106">
        <v>44194</v>
      </c>
      <c r="C5789" s="106" t="s">
        <v>1134</v>
      </c>
      <c r="D5789" s="107">
        <f>VLOOKUP(Pag_Inicio_Corr_mas_casos[[#This Row],[Corregimiento]],Hoja3!$A$2:$D$676,4,0)</f>
        <v>20205</v>
      </c>
      <c r="E5789" s="106">
        <v>12</v>
      </c>
    </row>
    <row r="5790" spans="1:5" x14ac:dyDescent="0.2">
      <c r="A5790" s="105">
        <v>44194</v>
      </c>
      <c r="B5790" s="106">
        <v>44194</v>
      </c>
      <c r="C5790" s="106" t="s">
        <v>1092</v>
      </c>
      <c r="D5790" s="107">
        <f>VLOOKUP(Pag_Inicio_Corr_mas_casos[[#This Row],[Corregimiento]],Hoja3!$A$2:$D$676,4,0)</f>
        <v>91008</v>
      </c>
      <c r="E5790" s="106">
        <v>12</v>
      </c>
    </row>
    <row r="5791" spans="1:5" x14ac:dyDescent="0.2">
      <c r="A5791" s="105">
        <v>44194</v>
      </c>
      <c r="B5791" s="106">
        <v>44194</v>
      </c>
      <c r="C5791" s="106" t="s">
        <v>1068</v>
      </c>
      <c r="D5791" s="107">
        <f>VLOOKUP(Pag_Inicio_Corr_mas_casos[[#This Row],[Corregimiento]],Hoja3!$A$2:$D$676,4,0)</f>
        <v>40608</v>
      </c>
      <c r="E5791" s="106">
        <v>12</v>
      </c>
    </row>
    <row r="5792" spans="1:5" x14ac:dyDescent="0.2">
      <c r="A5792" s="105">
        <v>44194</v>
      </c>
      <c r="B5792" s="106">
        <v>44194</v>
      </c>
      <c r="C5792" s="106" t="s">
        <v>1135</v>
      </c>
      <c r="D5792" s="107">
        <f>VLOOKUP(Pag_Inicio_Corr_mas_casos[[#This Row],[Corregimiento]],Hoja3!$A$2:$D$676,4,0)</f>
        <v>90103</v>
      </c>
      <c r="E5792" s="106">
        <v>11</v>
      </c>
    </row>
    <row r="5793" spans="1:6" x14ac:dyDescent="0.2">
      <c r="A5793" s="105">
        <v>44194</v>
      </c>
      <c r="B5793" s="106">
        <v>44194</v>
      </c>
      <c r="C5793" s="106" t="s">
        <v>1136</v>
      </c>
      <c r="D5793" s="107">
        <f>VLOOKUP(Pag_Inicio_Corr_mas_casos[[#This Row],[Corregimiento]],Hoja3!$A$2:$D$676,4,0)</f>
        <v>40202</v>
      </c>
      <c r="E5793" s="106">
        <v>11</v>
      </c>
    </row>
    <row r="5794" spans="1:6" x14ac:dyDescent="0.2">
      <c r="A5794" s="105">
        <v>44194</v>
      </c>
      <c r="B5794" s="106">
        <v>44194</v>
      </c>
      <c r="C5794" s="106" t="s">
        <v>1011</v>
      </c>
      <c r="D5794" s="107">
        <f>VLOOKUP(Pag_Inicio_Corr_mas_casos[[#This Row],[Corregimiento]],Hoja3!$A$2:$D$676,4,0)</f>
        <v>80820</v>
      </c>
      <c r="E5794" s="106">
        <v>11</v>
      </c>
    </row>
    <row r="5795" spans="1:6" x14ac:dyDescent="0.2">
      <c r="A5795" s="105">
        <v>44194</v>
      </c>
      <c r="B5795" s="106">
        <v>44194</v>
      </c>
      <c r="C5795" s="106" t="s">
        <v>1057</v>
      </c>
      <c r="D5795" s="107">
        <f>VLOOKUP(Pag_Inicio_Corr_mas_casos[[#This Row],[Corregimiento]],Hoja3!$A$2:$D$676,4,0)</f>
        <v>81004</v>
      </c>
      <c r="E5795" s="106">
        <v>11</v>
      </c>
    </row>
    <row r="5796" spans="1:6" x14ac:dyDescent="0.2">
      <c r="A5796" s="105">
        <v>44194</v>
      </c>
      <c r="B5796" s="106">
        <v>44194</v>
      </c>
      <c r="C5796" s="106" t="s">
        <v>1030</v>
      </c>
      <c r="D5796" s="107">
        <f>VLOOKUP(Pag_Inicio_Corr_mas_casos[[#This Row],[Corregimiento]],Hoja3!$A$2:$D$676,4,0)</f>
        <v>130103</v>
      </c>
      <c r="E5796" s="106">
        <v>11</v>
      </c>
    </row>
    <row r="5797" spans="1:6" x14ac:dyDescent="0.2">
      <c r="A5797" s="105">
        <v>44194</v>
      </c>
      <c r="B5797" s="106">
        <v>44194</v>
      </c>
      <c r="C5797" s="106" t="s">
        <v>1032</v>
      </c>
      <c r="D5797" s="107">
        <f>VLOOKUP(Pag_Inicio_Corr_mas_casos[[#This Row],[Corregimiento]],Hoja3!$A$2:$D$676,4,0)</f>
        <v>20606</v>
      </c>
      <c r="E5797" s="106">
        <v>11</v>
      </c>
    </row>
    <row r="5798" spans="1:6" x14ac:dyDescent="0.2">
      <c r="A5798" s="99">
        <v>44195</v>
      </c>
      <c r="B5798" s="100">
        <v>44195</v>
      </c>
      <c r="C5798" s="100" t="s">
        <v>1071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 x14ac:dyDescent="0.2">
      <c r="A5799" s="99">
        <v>44195</v>
      </c>
      <c r="B5799" s="100">
        <v>44195</v>
      </c>
      <c r="C5799" s="100" t="s">
        <v>1105</v>
      </c>
      <c r="D5799" s="101">
        <f>VLOOKUP(Pag_Inicio_Corr_mas_casos[[#This Row],[Corregimiento]],Hoja3!$A$2:$D$676,4,0)</f>
        <v>80812</v>
      </c>
      <c r="E5799" s="100">
        <v>134</v>
      </c>
    </row>
    <row r="5800" spans="1:6" x14ac:dyDescent="0.2">
      <c r="A5800" s="99">
        <v>44195</v>
      </c>
      <c r="B5800" s="100">
        <v>44195</v>
      </c>
      <c r="C5800" s="100" t="s">
        <v>1070</v>
      </c>
      <c r="D5800" s="101">
        <f>VLOOKUP(Pag_Inicio_Corr_mas_casos[[#This Row],[Corregimiento]],Hoja3!$A$2:$D$676,4,0)</f>
        <v>80809</v>
      </c>
      <c r="E5800" s="100">
        <v>120</v>
      </c>
    </row>
    <row r="5801" spans="1:6" x14ac:dyDescent="0.2">
      <c r="A5801" s="99">
        <v>44195</v>
      </c>
      <c r="B5801" s="100">
        <v>44195</v>
      </c>
      <c r="C5801" s="100" t="s">
        <v>1113</v>
      </c>
      <c r="D5801" s="101">
        <f>VLOOKUP(Pag_Inicio_Corr_mas_casos[[#This Row],[Corregimiento]],Hoja3!$A$2:$D$676,4,0)</f>
        <v>130102</v>
      </c>
      <c r="E5801" s="100">
        <v>117</v>
      </c>
    </row>
    <row r="5802" spans="1:6" x14ac:dyDescent="0.2">
      <c r="A5802" s="99">
        <v>44195</v>
      </c>
      <c r="B5802" s="100">
        <v>44195</v>
      </c>
      <c r="C5802" s="100" t="s">
        <v>831</v>
      </c>
      <c r="D5802" s="101">
        <f>VLOOKUP(Pag_Inicio_Corr_mas_casos[[#This Row],[Corregimiento]],Hoja3!$A$2:$D$676,4,0)</f>
        <v>80821</v>
      </c>
      <c r="E5802" s="100">
        <v>116</v>
      </c>
    </row>
    <row r="5803" spans="1:6" x14ac:dyDescent="0.2">
      <c r="A5803" s="99">
        <v>44195</v>
      </c>
      <c r="B5803" s="100">
        <v>44195</v>
      </c>
      <c r="C5803" s="100" t="s">
        <v>1127</v>
      </c>
      <c r="D5803" s="101">
        <f>VLOOKUP(Pag_Inicio_Corr_mas_casos[[#This Row],[Corregimiento]],Hoja3!$A$2:$D$676,4,0)</f>
        <v>130101</v>
      </c>
      <c r="E5803" s="100">
        <v>110</v>
      </c>
    </row>
    <row r="5804" spans="1:6" x14ac:dyDescent="0.2">
      <c r="A5804" s="99">
        <v>44195</v>
      </c>
      <c r="B5804" s="100">
        <v>44195</v>
      </c>
      <c r="C5804" s="100" t="s">
        <v>1095</v>
      </c>
      <c r="D5804" s="101">
        <f>VLOOKUP(Pag_Inicio_Corr_mas_casos[[#This Row],[Corregimiento]],Hoja3!$A$2:$D$676,4,0)</f>
        <v>130106</v>
      </c>
      <c r="E5804" s="100">
        <v>110</v>
      </c>
    </row>
    <row r="5805" spans="1:6" x14ac:dyDescent="0.2">
      <c r="A5805" s="99">
        <v>44195</v>
      </c>
      <c r="B5805" s="100">
        <v>44195</v>
      </c>
      <c r="C5805" s="100" t="s">
        <v>998</v>
      </c>
      <c r="D5805" s="101">
        <f>VLOOKUP(Pag_Inicio_Corr_mas_casos[[#This Row],[Corregimiento]],Hoja3!$A$2:$D$676,4,0)</f>
        <v>81009</v>
      </c>
      <c r="E5805" s="100">
        <v>93</v>
      </c>
    </row>
    <row r="5806" spans="1:6" x14ac:dyDescent="0.2">
      <c r="A5806" s="99">
        <v>44195</v>
      </c>
      <c r="B5806" s="100">
        <v>44195</v>
      </c>
      <c r="C5806" s="100" t="s">
        <v>1012</v>
      </c>
      <c r="D5806" s="101">
        <f>VLOOKUP(Pag_Inicio_Corr_mas_casos[[#This Row],[Corregimiento]],Hoja3!$A$2:$D$676,4,0)</f>
        <v>80817</v>
      </c>
      <c r="E5806" s="100">
        <v>89</v>
      </c>
    </row>
    <row r="5807" spans="1:6" x14ac:dyDescent="0.2">
      <c r="A5807" s="99">
        <v>44195</v>
      </c>
      <c r="B5807" s="100">
        <v>44195</v>
      </c>
      <c r="C5807" s="100" t="s">
        <v>996</v>
      </c>
      <c r="D5807" s="101">
        <f>VLOOKUP(Pag_Inicio_Corr_mas_casos[[#This Row],[Corregimiento]],Hoja3!$A$2:$D$676,4,0)</f>
        <v>80810</v>
      </c>
      <c r="E5807" s="100">
        <v>89</v>
      </c>
    </row>
    <row r="5808" spans="1:6" x14ac:dyDescent="0.2">
      <c r="A5808" s="99">
        <v>44195</v>
      </c>
      <c r="B5808" s="100">
        <v>44195</v>
      </c>
      <c r="C5808" s="100" t="s">
        <v>1002</v>
      </c>
      <c r="D5808" s="101">
        <f>VLOOKUP(Pag_Inicio_Corr_mas_casos[[#This Row],[Corregimiento]],Hoja3!$A$2:$D$676,4,0)</f>
        <v>80816</v>
      </c>
      <c r="E5808" s="100">
        <v>86</v>
      </c>
    </row>
    <row r="5809" spans="1:5" x14ac:dyDescent="0.2">
      <c r="A5809" s="99">
        <v>44195</v>
      </c>
      <c r="B5809" s="100">
        <v>44195</v>
      </c>
      <c r="C5809" s="100" t="s">
        <v>1078</v>
      </c>
      <c r="D5809" s="101">
        <f>VLOOKUP(Pag_Inicio_Corr_mas_casos[[#This Row],[Corregimiento]],Hoja3!$A$2:$D$676,4,0)</f>
        <v>81001</v>
      </c>
      <c r="E5809" s="100">
        <v>80</v>
      </c>
    </row>
    <row r="5810" spans="1:5" x14ac:dyDescent="0.2">
      <c r="A5810" s="99">
        <v>44195</v>
      </c>
      <c r="B5810" s="100">
        <v>44195</v>
      </c>
      <c r="C5810" s="100" t="s">
        <v>1081</v>
      </c>
      <c r="D5810" s="101">
        <f>VLOOKUP(Pag_Inicio_Corr_mas_casos[[#This Row],[Corregimiento]],Hoja3!$A$2:$D$676,4,0)</f>
        <v>91001</v>
      </c>
      <c r="E5810" s="100">
        <v>76</v>
      </c>
    </row>
    <row r="5811" spans="1:5" x14ac:dyDescent="0.2">
      <c r="A5811" s="99">
        <v>44195</v>
      </c>
      <c r="B5811" s="100">
        <v>44195</v>
      </c>
      <c r="C5811" s="100" t="s">
        <v>1079</v>
      </c>
      <c r="D5811" s="101">
        <f>VLOOKUP(Pag_Inicio_Corr_mas_casos[[#This Row],[Corregimiento]],Hoja3!$A$2:$D$676,4,0)</f>
        <v>81002</v>
      </c>
      <c r="E5811" s="100">
        <v>75</v>
      </c>
    </row>
    <row r="5812" spans="1:5" x14ac:dyDescent="0.2">
      <c r="A5812" s="99">
        <v>44195</v>
      </c>
      <c r="B5812" s="100">
        <v>44195</v>
      </c>
      <c r="C5812" s="100" t="s">
        <v>1010</v>
      </c>
      <c r="D5812" s="101">
        <f>VLOOKUP(Pag_Inicio_Corr_mas_casos[[#This Row],[Corregimiento]],Hoja3!$A$2:$D$676,4,0)</f>
        <v>80813</v>
      </c>
      <c r="E5812" s="100">
        <v>73</v>
      </c>
    </row>
    <row r="5813" spans="1:5" x14ac:dyDescent="0.2">
      <c r="A5813" s="99">
        <v>44195</v>
      </c>
      <c r="B5813" s="100">
        <v>44195</v>
      </c>
      <c r="C5813" s="100" t="s">
        <v>1001</v>
      </c>
      <c r="D5813" s="101">
        <f>VLOOKUP(Pag_Inicio_Corr_mas_casos[[#This Row],[Corregimiento]],Hoja3!$A$2:$D$676,4,0)</f>
        <v>80807</v>
      </c>
      <c r="E5813" s="100">
        <v>71</v>
      </c>
    </row>
    <row r="5814" spans="1:5" x14ac:dyDescent="0.2">
      <c r="A5814" s="99">
        <v>44195</v>
      </c>
      <c r="B5814" s="100">
        <v>44195</v>
      </c>
      <c r="C5814" s="100" t="s">
        <v>1011</v>
      </c>
      <c r="D5814" s="101">
        <f>VLOOKUP(Pag_Inicio_Corr_mas_casos[[#This Row],[Corregimiento]],Hoja3!$A$2:$D$676,4,0)</f>
        <v>80820</v>
      </c>
      <c r="E5814" s="100">
        <v>68</v>
      </c>
    </row>
    <row r="5815" spans="1:5" x14ac:dyDescent="0.2">
      <c r="A5815" s="99">
        <v>44195</v>
      </c>
      <c r="B5815" s="100">
        <v>44195</v>
      </c>
      <c r="C5815" s="100" t="s">
        <v>1013</v>
      </c>
      <c r="D5815" s="101">
        <f>VLOOKUP(Pag_Inicio_Corr_mas_casos[[#This Row],[Corregimiento]],Hoja3!$A$2:$D$676,4,0)</f>
        <v>80822</v>
      </c>
      <c r="E5815" s="100">
        <v>66</v>
      </c>
    </row>
    <row r="5816" spans="1:5" x14ac:dyDescent="0.2">
      <c r="A5816" s="99">
        <v>44195</v>
      </c>
      <c r="B5816" s="100">
        <v>44195</v>
      </c>
      <c r="C5816" s="100" t="s">
        <v>1005</v>
      </c>
      <c r="D5816" s="101">
        <f>VLOOKUP(Pag_Inicio_Corr_mas_casos[[#This Row],[Corregimiento]],Hoja3!$A$2:$D$676,4,0)</f>
        <v>80814</v>
      </c>
      <c r="E5816" s="100">
        <v>65</v>
      </c>
    </row>
    <row r="5817" spans="1:5" x14ac:dyDescent="0.2">
      <c r="A5817" s="99">
        <v>44195</v>
      </c>
      <c r="B5817" s="100">
        <v>44195</v>
      </c>
      <c r="C5817" s="100" t="s">
        <v>1015</v>
      </c>
      <c r="D5817" s="101">
        <f>VLOOKUP(Pag_Inicio_Corr_mas_casos[[#This Row],[Corregimiento]],Hoja3!$A$2:$D$676,4,0)</f>
        <v>80815</v>
      </c>
      <c r="E5817" s="100">
        <v>103</v>
      </c>
    </row>
    <row r="5818" spans="1:5" x14ac:dyDescent="0.2">
      <c r="A5818" s="99">
        <v>44195</v>
      </c>
      <c r="B5818" s="100">
        <v>44195</v>
      </c>
      <c r="C5818" s="100" t="s">
        <v>1026</v>
      </c>
      <c r="D5818" s="101">
        <f>VLOOKUP(Pag_Inicio_Corr_mas_casos[[#This Row],[Corregimiento]],Hoja3!$A$2:$D$676,4,0)</f>
        <v>30107</v>
      </c>
      <c r="E5818" s="100">
        <v>60</v>
      </c>
    </row>
    <row r="5819" spans="1:5" x14ac:dyDescent="0.2">
      <c r="A5819" s="99">
        <v>44195</v>
      </c>
      <c r="B5819" s="100">
        <v>44195</v>
      </c>
      <c r="C5819" s="100" t="s">
        <v>1080</v>
      </c>
      <c r="D5819" s="101">
        <f>VLOOKUP(Pag_Inicio_Corr_mas_casos[[#This Row],[Corregimiento]],Hoja3!$A$2:$D$676,4,0)</f>
        <v>81003</v>
      </c>
      <c r="E5819" s="100">
        <v>59</v>
      </c>
    </row>
    <row r="5820" spans="1:5" x14ac:dyDescent="0.2">
      <c r="A5820" s="99">
        <v>44195</v>
      </c>
      <c r="B5820" s="100">
        <v>44195</v>
      </c>
      <c r="C5820" s="100" t="s">
        <v>999</v>
      </c>
      <c r="D5820" s="101">
        <f>VLOOKUP(Pag_Inicio_Corr_mas_casos[[#This Row],[Corregimiento]],Hoja3!$A$2:$D$676,4,0)</f>
        <v>80806</v>
      </c>
      <c r="E5820" s="100">
        <v>58</v>
      </c>
    </row>
    <row r="5821" spans="1:5" x14ac:dyDescent="0.2">
      <c r="A5821" s="99">
        <v>44195</v>
      </c>
      <c r="B5821" s="100">
        <v>44195</v>
      </c>
      <c r="C5821" s="100" t="s">
        <v>1004</v>
      </c>
      <c r="D5821" s="101">
        <f>VLOOKUP(Pag_Inicio_Corr_mas_casos[[#This Row],[Corregimiento]],Hoja3!$A$2:$D$676,4,0)</f>
        <v>81007</v>
      </c>
      <c r="E5821" s="100">
        <v>54</v>
      </c>
    </row>
    <row r="5822" spans="1:5" x14ac:dyDescent="0.2">
      <c r="A5822" s="99">
        <v>44195</v>
      </c>
      <c r="B5822" s="100">
        <v>44195</v>
      </c>
      <c r="C5822" s="100" t="s">
        <v>1007</v>
      </c>
      <c r="D5822" s="101">
        <f>VLOOKUP(Pag_Inicio_Corr_mas_casos[[#This Row],[Corregimiento]],Hoja3!$A$2:$D$676,4,0)</f>
        <v>80811</v>
      </c>
      <c r="E5822" s="100">
        <v>54</v>
      </c>
    </row>
    <row r="5823" spans="1:5" x14ac:dyDescent="0.2">
      <c r="A5823" s="99">
        <v>44195</v>
      </c>
      <c r="B5823" s="100">
        <v>44195</v>
      </c>
      <c r="C5823" s="100" t="s">
        <v>1006</v>
      </c>
      <c r="D5823" s="101">
        <f>VLOOKUP(Pag_Inicio_Corr_mas_casos[[#This Row],[Corregimiento]],Hoja3!$A$2:$D$676,4,0)</f>
        <v>80826</v>
      </c>
      <c r="E5823" s="100">
        <v>52</v>
      </c>
    </row>
    <row r="5824" spans="1:5" x14ac:dyDescent="0.2">
      <c r="A5824" s="99">
        <v>44195</v>
      </c>
      <c r="B5824" s="100">
        <v>44195</v>
      </c>
      <c r="C5824" s="100" t="s">
        <v>1000</v>
      </c>
      <c r="D5824" s="101">
        <f>VLOOKUP(Pag_Inicio_Corr_mas_casos[[#This Row],[Corregimiento]],Hoja3!$A$2:$D$676,4,0)</f>
        <v>80823</v>
      </c>
      <c r="E5824" s="100">
        <v>51</v>
      </c>
    </row>
    <row r="5825" spans="1:5" x14ac:dyDescent="0.2">
      <c r="A5825" s="99">
        <v>44195</v>
      </c>
      <c r="B5825" s="100">
        <v>44195</v>
      </c>
      <c r="C5825" s="100" t="s">
        <v>1051</v>
      </c>
      <c r="D5825" s="101">
        <f>VLOOKUP(Pag_Inicio_Corr_mas_casos[[#This Row],[Corregimiento]],Hoja3!$A$2:$D$676,4,0)</f>
        <v>80808</v>
      </c>
      <c r="E5825" s="100">
        <v>47</v>
      </c>
    </row>
    <row r="5826" spans="1:5" x14ac:dyDescent="0.2">
      <c r="A5826" s="99">
        <v>44195</v>
      </c>
      <c r="B5826" s="100">
        <v>44195</v>
      </c>
      <c r="C5826" s="100" t="s">
        <v>1053</v>
      </c>
      <c r="D5826" s="101">
        <f>VLOOKUP(Pag_Inicio_Corr_mas_casos[[#This Row],[Corregimiento]],Hoja3!$A$2:$D$676,4,0)</f>
        <v>130105</v>
      </c>
      <c r="E5826" s="100">
        <v>44</v>
      </c>
    </row>
    <row r="5827" spans="1:5" x14ac:dyDescent="0.2">
      <c r="A5827" s="99">
        <v>44195</v>
      </c>
      <c r="B5827" s="100">
        <v>44195</v>
      </c>
      <c r="C5827" s="100" t="s">
        <v>997</v>
      </c>
      <c r="D5827" s="101">
        <f>VLOOKUP(Pag_Inicio_Corr_mas_casos[[#This Row],[Corregimiento]],Hoja3!$A$2:$D$676,4,0)</f>
        <v>130717</v>
      </c>
      <c r="E5827" s="100">
        <v>43</v>
      </c>
    </row>
    <row r="5828" spans="1:5" x14ac:dyDescent="0.2">
      <c r="A5828" s="99">
        <v>44195</v>
      </c>
      <c r="B5828" s="100">
        <v>44195</v>
      </c>
      <c r="C5828" s="100" t="s">
        <v>1091</v>
      </c>
      <c r="D5828" s="101">
        <f>VLOOKUP(Pag_Inicio_Corr_mas_casos[[#This Row],[Corregimiento]],Hoja3!$A$2:$D$676,4,0)</f>
        <v>30104</v>
      </c>
      <c r="E5828" s="100">
        <v>41</v>
      </c>
    </row>
    <row r="5829" spans="1:5" x14ac:dyDescent="0.2">
      <c r="A5829" s="99">
        <v>44195</v>
      </c>
      <c r="B5829" s="100">
        <v>44195</v>
      </c>
      <c r="C5829" s="100" t="s">
        <v>1019</v>
      </c>
      <c r="D5829" s="101">
        <f>VLOOKUP(Pag_Inicio_Corr_mas_casos[[#This Row],[Corregimiento]],Hoja3!$A$2:$D$676,4,0)</f>
        <v>80804</v>
      </c>
      <c r="E5829" s="100">
        <v>40</v>
      </c>
    </row>
    <row r="5830" spans="1:5" x14ac:dyDescent="0.2">
      <c r="A5830" s="99">
        <v>44195</v>
      </c>
      <c r="B5830" s="100">
        <v>44195</v>
      </c>
      <c r="C5830" s="100" t="s">
        <v>1074</v>
      </c>
      <c r="D5830" s="101">
        <f>VLOOKUP(Pag_Inicio_Corr_mas_casos[[#This Row],[Corregimiento]],Hoja3!$A$2:$D$676,4,0)</f>
        <v>130702</v>
      </c>
      <c r="E5830" s="100">
        <v>39</v>
      </c>
    </row>
    <row r="5831" spans="1:5" x14ac:dyDescent="0.2">
      <c r="A5831" s="99">
        <v>44195</v>
      </c>
      <c r="B5831" s="100">
        <v>44195</v>
      </c>
      <c r="C5831" s="100" t="s">
        <v>1036</v>
      </c>
      <c r="D5831" s="101">
        <f>VLOOKUP(Pag_Inicio_Corr_mas_casos[[#This Row],[Corregimiento]],Hoja3!$A$2:$D$676,4,0)</f>
        <v>80803</v>
      </c>
      <c r="E5831" s="100">
        <v>39</v>
      </c>
    </row>
    <row r="5832" spans="1:5" x14ac:dyDescent="0.2">
      <c r="A5832" s="99">
        <v>44195</v>
      </c>
      <c r="B5832" s="100">
        <v>44195</v>
      </c>
      <c r="C5832" s="100" t="s">
        <v>1009</v>
      </c>
      <c r="D5832" s="101">
        <f>VLOOKUP(Pag_Inicio_Corr_mas_casos[[#This Row],[Corregimiento]],Hoja3!$A$2:$D$676,4,0)</f>
        <v>130107</v>
      </c>
      <c r="E5832" s="100">
        <v>38</v>
      </c>
    </row>
    <row r="5833" spans="1:5" x14ac:dyDescent="0.2">
      <c r="A5833" s="99">
        <v>44195</v>
      </c>
      <c r="B5833" s="100">
        <v>44195</v>
      </c>
      <c r="C5833" s="100" t="s">
        <v>1077</v>
      </c>
      <c r="D5833" s="101">
        <f>VLOOKUP(Pag_Inicio_Corr_mas_casos[[#This Row],[Corregimiento]],Hoja3!$A$2:$D$676,4,0)</f>
        <v>81008</v>
      </c>
      <c r="E5833" s="100">
        <v>37</v>
      </c>
    </row>
    <row r="5834" spans="1:5" x14ac:dyDescent="0.2">
      <c r="A5834" s="99">
        <v>44195</v>
      </c>
      <c r="B5834" s="100">
        <v>44195</v>
      </c>
      <c r="C5834" s="100" t="s">
        <v>1055</v>
      </c>
      <c r="D5834" s="101">
        <f>VLOOKUP(Pag_Inicio_Corr_mas_casos[[#This Row],[Corregimiento]],Hoja3!$A$2:$D$676,4,0)</f>
        <v>80802</v>
      </c>
      <c r="E5834" s="100">
        <v>35</v>
      </c>
    </row>
    <row r="5835" spans="1:5" x14ac:dyDescent="0.2">
      <c r="A5835" s="99">
        <v>44195</v>
      </c>
      <c r="B5835" s="100">
        <v>44195</v>
      </c>
      <c r="C5835" s="100" t="s">
        <v>1021</v>
      </c>
      <c r="D5835" s="101">
        <f>VLOOKUP(Pag_Inicio_Corr_mas_casos[[#This Row],[Corregimiento]],Hoja3!$A$2:$D$676,4,0)</f>
        <v>81006</v>
      </c>
      <c r="E5835" s="100">
        <v>34</v>
      </c>
    </row>
    <row r="5836" spans="1:5" x14ac:dyDescent="0.2">
      <c r="A5836" s="99">
        <v>44195</v>
      </c>
      <c r="B5836" s="100">
        <v>44195</v>
      </c>
      <c r="C5836" s="100" t="s">
        <v>1023</v>
      </c>
      <c r="D5836" s="101">
        <f>VLOOKUP(Pag_Inicio_Corr_mas_casos[[#This Row],[Corregimiento]],Hoja3!$A$2:$D$676,4,0)</f>
        <v>30113</v>
      </c>
      <c r="E5836" s="100">
        <v>33</v>
      </c>
    </row>
    <row r="5837" spans="1:5" x14ac:dyDescent="0.2">
      <c r="A5837" s="99">
        <v>44195</v>
      </c>
      <c r="B5837" s="100">
        <v>44195</v>
      </c>
      <c r="C5837" s="100" t="s">
        <v>1020</v>
      </c>
      <c r="D5837" s="101">
        <f>VLOOKUP(Pag_Inicio_Corr_mas_casos[[#This Row],[Corregimiento]],Hoja3!$A$2:$D$676,4,0)</f>
        <v>20601</v>
      </c>
      <c r="E5837" s="100">
        <v>32</v>
      </c>
    </row>
    <row r="5838" spans="1:5" x14ac:dyDescent="0.2">
      <c r="A5838" s="99">
        <v>44195</v>
      </c>
      <c r="B5838" s="100">
        <v>44195</v>
      </c>
      <c r="C5838" s="100" t="s">
        <v>1050</v>
      </c>
      <c r="D5838" s="101">
        <f>VLOOKUP(Pag_Inicio_Corr_mas_casos[[#This Row],[Corregimiento]],Hoja3!$A$2:$D$676,4,0)</f>
        <v>130706</v>
      </c>
      <c r="E5838" s="100">
        <v>31</v>
      </c>
    </row>
    <row r="5839" spans="1:5" x14ac:dyDescent="0.2">
      <c r="A5839" s="99">
        <v>44195</v>
      </c>
      <c r="B5839" s="100">
        <v>44195</v>
      </c>
      <c r="C5839" s="100" t="s">
        <v>1018</v>
      </c>
      <c r="D5839" s="101">
        <f>VLOOKUP(Pag_Inicio_Corr_mas_casos[[#This Row],[Corregimiento]],Hoja3!$A$2:$D$676,4,0)</f>
        <v>130701</v>
      </c>
      <c r="E5839" s="100">
        <v>30</v>
      </c>
    </row>
    <row r="5840" spans="1:5" x14ac:dyDescent="0.2">
      <c r="A5840" s="99">
        <v>44195</v>
      </c>
      <c r="B5840" s="100">
        <v>44195</v>
      </c>
      <c r="C5840" s="100" t="s">
        <v>1003</v>
      </c>
      <c r="D5840" s="101">
        <f>VLOOKUP(Pag_Inicio_Corr_mas_casos[[#This Row],[Corregimiento]],Hoja3!$A$2:$D$676,4,0)</f>
        <v>130708</v>
      </c>
      <c r="E5840" s="100">
        <v>30</v>
      </c>
    </row>
    <row r="5841" spans="1:5" x14ac:dyDescent="0.2">
      <c r="A5841" s="99">
        <v>44195</v>
      </c>
      <c r="B5841" s="100">
        <v>44195</v>
      </c>
      <c r="C5841" s="100" t="s">
        <v>1120</v>
      </c>
      <c r="D5841" s="101">
        <f>VLOOKUP(Pag_Inicio_Corr_mas_casos[[#This Row],[Corregimiento]],Hoja3!$A$2:$D$676,4,0)</f>
        <v>60401</v>
      </c>
      <c r="E5841" s="100">
        <v>28</v>
      </c>
    </row>
    <row r="5842" spans="1:5" x14ac:dyDescent="0.2">
      <c r="A5842" s="99">
        <v>44195</v>
      </c>
      <c r="B5842" s="100">
        <v>44195</v>
      </c>
      <c r="C5842" s="100" t="s">
        <v>1109</v>
      </c>
      <c r="D5842" s="101">
        <f>VLOOKUP(Pag_Inicio_Corr_mas_casos[[#This Row],[Corregimiento]],Hoja3!$A$2:$D$676,4,0)</f>
        <v>80501</v>
      </c>
      <c r="E5842" s="100">
        <v>27</v>
      </c>
    </row>
    <row r="5843" spans="1:5" x14ac:dyDescent="0.2">
      <c r="A5843" s="99">
        <v>44195</v>
      </c>
      <c r="B5843" s="100">
        <v>44195</v>
      </c>
      <c r="C5843" s="100" t="s">
        <v>1065</v>
      </c>
      <c r="D5843" s="101">
        <f>VLOOKUP(Pag_Inicio_Corr_mas_casos[[#This Row],[Corregimiento]],Hoja3!$A$2:$D$676,4,0)</f>
        <v>60101</v>
      </c>
      <c r="E5843" s="100">
        <v>27</v>
      </c>
    </row>
    <row r="5844" spans="1:5" x14ac:dyDescent="0.2">
      <c r="A5844" s="99">
        <v>44195</v>
      </c>
      <c r="B5844" s="100">
        <v>44195</v>
      </c>
      <c r="C5844" s="100" t="s">
        <v>1057</v>
      </c>
      <c r="D5844" s="101">
        <f>VLOOKUP(Pag_Inicio_Corr_mas_casos[[#This Row],[Corregimiento]],Hoja3!$A$2:$D$676,4,0)</f>
        <v>81004</v>
      </c>
      <c r="E5844" s="100">
        <v>27</v>
      </c>
    </row>
    <row r="5845" spans="1:5" x14ac:dyDescent="0.2">
      <c r="A5845" s="99">
        <v>44195</v>
      </c>
      <c r="B5845" s="100">
        <v>44195</v>
      </c>
      <c r="C5845" s="100" t="s">
        <v>1122</v>
      </c>
      <c r="D5845" s="101">
        <f>VLOOKUP(Pag_Inicio_Corr_mas_casos[[#This Row],[Corregimiento]],Hoja3!$A$2:$D$676,4,0)</f>
        <v>20401</v>
      </c>
      <c r="E5845" s="100">
        <v>27</v>
      </c>
    </row>
    <row r="5846" spans="1:5" x14ac:dyDescent="0.2">
      <c r="A5846" s="99">
        <v>44195</v>
      </c>
      <c r="B5846" s="100">
        <v>44195</v>
      </c>
      <c r="C5846" s="100" t="s">
        <v>1129</v>
      </c>
      <c r="D5846" s="101">
        <f>VLOOKUP(Pag_Inicio_Corr_mas_casos[[#This Row],[Corregimiento]],Hoja3!$A$2:$D$676,4,0)</f>
        <v>91011</v>
      </c>
      <c r="E5846" s="100">
        <v>27</v>
      </c>
    </row>
    <row r="5847" spans="1:5" x14ac:dyDescent="0.2">
      <c r="A5847" s="99">
        <v>44195</v>
      </c>
      <c r="B5847" s="100">
        <v>44195</v>
      </c>
      <c r="C5847" s="100" t="s">
        <v>1016</v>
      </c>
      <c r="D5847" s="101">
        <f>VLOOKUP(Pag_Inicio_Corr_mas_casos[[#This Row],[Corregimiento]],Hoja3!$A$2:$D$676,4,0)</f>
        <v>130716</v>
      </c>
      <c r="E5847" s="100">
        <v>25</v>
      </c>
    </row>
    <row r="5848" spans="1:5" x14ac:dyDescent="0.2">
      <c r="A5848" s="99">
        <v>44195</v>
      </c>
      <c r="B5848" s="100">
        <v>44195</v>
      </c>
      <c r="C5848" s="100" t="s">
        <v>1034</v>
      </c>
      <c r="D5848" s="101">
        <f>VLOOKUP(Pag_Inicio_Corr_mas_casos[[#This Row],[Corregimiento]],Hoja3!$A$2:$D$676,4,0)</f>
        <v>20207</v>
      </c>
      <c r="E5848" s="100">
        <v>25</v>
      </c>
    </row>
    <row r="5849" spans="1:5" x14ac:dyDescent="0.2">
      <c r="A5849" s="99">
        <v>44195</v>
      </c>
      <c r="B5849" s="100">
        <v>44195</v>
      </c>
      <c r="C5849" s="100" t="s">
        <v>1029</v>
      </c>
      <c r="D5849" s="101">
        <f>VLOOKUP(Pag_Inicio_Corr_mas_casos[[#This Row],[Corregimiento]],Hoja3!$A$2:$D$676,4,0)</f>
        <v>40606</v>
      </c>
      <c r="E5849" s="100">
        <v>24</v>
      </c>
    </row>
    <row r="5850" spans="1:5" x14ac:dyDescent="0.2">
      <c r="A5850" s="99">
        <v>44195</v>
      </c>
      <c r="B5850" s="100">
        <v>44195</v>
      </c>
      <c r="C5850" s="100" t="s">
        <v>1028</v>
      </c>
      <c r="D5850" s="101">
        <f>VLOOKUP(Pag_Inicio_Corr_mas_casos[[#This Row],[Corregimiento]],Hoja3!$A$2:$D$676,4,0)</f>
        <v>130709</v>
      </c>
      <c r="E5850" s="100">
        <v>23</v>
      </c>
    </row>
    <row r="5851" spans="1:5" x14ac:dyDescent="0.2">
      <c r="A5851" s="99">
        <v>44195</v>
      </c>
      <c r="B5851" s="100">
        <v>44195</v>
      </c>
      <c r="C5851" s="100" t="s">
        <v>1064</v>
      </c>
      <c r="D5851" s="101">
        <f>VLOOKUP(Pag_Inicio_Corr_mas_casos[[#This Row],[Corregimiento]],Hoja3!$A$2:$D$676,4,0)</f>
        <v>60103</v>
      </c>
      <c r="E5851" s="100">
        <v>23</v>
      </c>
    </row>
    <row r="5852" spans="1:5" x14ac:dyDescent="0.2">
      <c r="A5852" s="99">
        <v>44195</v>
      </c>
      <c r="B5852" s="100">
        <v>44195</v>
      </c>
      <c r="C5852" s="100" t="s">
        <v>1097</v>
      </c>
      <c r="D5852" s="101">
        <f>VLOOKUP(Pag_Inicio_Corr_mas_casos[[#This Row],[Corregimiento]],Hoja3!$A$2:$D$676,4,0)</f>
        <v>130108</v>
      </c>
      <c r="E5852" s="100">
        <v>22</v>
      </c>
    </row>
    <row r="5853" spans="1:5" x14ac:dyDescent="0.2">
      <c r="A5853" s="99">
        <v>44195</v>
      </c>
      <c r="B5853" s="100">
        <v>44195</v>
      </c>
      <c r="C5853" s="100" t="s">
        <v>1086</v>
      </c>
      <c r="D5853" s="101">
        <f>VLOOKUP(Pag_Inicio_Corr_mas_casos[[#This Row],[Corregimiento]],Hoja3!$A$2:$D$676,4,0)</f>
        <v>30103</v>
      </c>
      <c r="E5853" s="100">
        <v>21</v>
      </c>
    </row>
    <row r="5854" spans="1:5" x14ac:dyDescent="0.2">
      <c r="A5854" s="99">
        <v>44195</v>
      </c>
      <c r="B5854" s="100">
        <v>44195</v>
      </c>
      <c r="C5854" s="100" t="s">
        <v>1092</v>
      </c>
      <c r="D5854" s="101">
        <f>VLOOKUP(Pag_Inicio_Corr_mas_casos[[#This Row],[Corregimiento]],Hoja3!$A$2:$D$676,4,0)</f>
        <v>91008</v>
      </c>
      <c r="E5854" s="100">
        <v>21</v>
      </c>
    </row>
    <row r="5855" spans="1:5" x14ac:dyDescent="0.2">
      <c r="A5855" s="99">
        <v>44195</v>
      </c>
      <c r="B5855" s="100">
        <v>44195</v>
      </c>
      <c r="C5855" s="100" t="s">
        <v>1054</v>
      </c>
      <c r="D5855" s="101">
        <f>VLOOKUP(Pag_Inicio_Corr_mas_casos[[#This Row],[Corregimiento]],Hoja3!$A$2:$D$676,4,0)</f>
        <v>81005</v>
      </c>
      <c r="E5855" s="100">
        <v>21</v>
      </c>
    </row>
    <row r="5856" spans="1:5" x14ac:dyDescent="0.2">
      <c r="A5856" s="99">
        <v>44195</v>
      </c>
      <c r="B5856" s="100">
        <v>44195</v>
      </c>
      <c r="C5856" s="100" t="s">
        <v>1062</v>
      </c>
      <c r="D5856" s="101">
        <f>VLOOKUP(Pag_Inicio_Corr_mas_casos[[#This Row],[Corregimiento]],Hoja3!$A$2:$D$676,4,0)</f>
        <v>40611</v>
      </c>
      <c r="E5856" s="100">
        <v>20</v>
      </c>
    </row>
    <row r="5857" spans="1:6" x14ac:dyDescent="0.2">
      <c r="A5857" s="99">
        <v>44195</v>
      </c>
      <c r="B5857" s="100">
        <v>44195</v>
      </c>
      <c r="C5857" s="100" t="s">
        <v>1118</v>
      </c>
      <c r="D5857" s="101">
        <f>VLOOKUP(Pag_Inicio_Corr_mas_casos[[#This Row],[Corregimiento]],Hoja3!$A$2:$D$676,4,0)</f>
        <v>91007</v>
      </c>
      <c r="E5857" s="100">
        <v>19</v>
      </c>
    </row>
    <row r="5858" spans="1:6" x14ac:dyDescent="0.2">
      <c r="A5858" s="99">
        <v>44195</v>
      </c>
      <c r="B5858" s="100">
        <v>44195</v>
      </c>
      <c r="C5858" s="100" t="s">
        <v>1058</v>
      </c>
      <c r="D5858" s="101">
        <f>VLOOKUP(Pag_Inicio_Corr_mas_casos[[#This Row],[Corregimiento]],Hoja3!$A$2:$D$676,4,0)</f>
        <v>60104</v>
      </c>
      <c r="E5858" s="100">
        <v>17</v>
      </c>
    </row>
    <row r="5859" spans="1:6" x14ac:dyDescent="0.2">
      <c r="A5859" s="99">
        <v>44195</v>
      </c>
      <c r="B5859" s="100">
        <v>44195</v>
      </c>
      <c r="C5859" s="100" t="s">
        <v>1116</v>
      </c>
      <c r="D5859" s="101">
        <f>VLOOKUP(Pag_Inicio_Corr_mas_casos[[#This Row],[Corregimiento]],Hoja3!$A$2:$D$676,4,0)</f>
        <v>20101</v>
      </c>
      <c r="E5859" s="100">
        <v>16</v>
      </c>
    </row>
    <row r="5860" spans="1:6" x14ac:dyDescent="0.2">
      <c r="A5860" s="99">
        <v>44195</v>
      </c>
      <c r="B5860" s="100">
        <v>44195</v>
      </c>
      <c r="C5860" s="100" t="s">
        <v>1059</v>
      </c>
      <c r="D5860" s="101">
        <f>VLOOKUP(Pag_Inicio_Corr_mas_casos[[#This Row],[Corregimiento]],Hoja3!$A$2:$D$676,4,0)</f>
        <v>80805</v>
      </c>
      <c r="E5860" s="100">
        <v>16</v>
      </c>
    </row>
    <row r="5861" spans="1:6" x14ac:dyDescent="0.2">
      <c r="A5861" s="99">
        <v>44195</v>
      </c>
      <c r="B5861" s="100">
        <v>44195</v>
      </c>
      <c r="C5861" s="100" t="s">
        <v>1131</v>
      </c>
      <c r="D5861" s="101">
        <f>VLOOKUP(Pag_Inicio_Corr_mas_casos[[#This Row],[Corregimiento]],Hoja3!$A$2:$D$676,4,0)</f>
        <v>91014</v>
      </c>
      <c r="E5861" s="100">
        <v>16</v>
      </c>
    </row>
    <row r="5862" spans="1:6" x14ac:dyDescent="0.2">
      <c r="A5862" s="99">
        <v>44195</v>
      </c>
      <c r="B5862" s="100">
        <v>44195</v>
      </c>
      <c r="C5862" s="100" t="s">
        <v>1082</v>
      </c>
      <c r="D5862" s="101">
        <f>VLOOKUP(Pag_Inicio_Corr_mas_casos[[#This Row],[Corregimiento]],Hoja3!$A$2:$D$676,4,0)</f>
        <v>30111</v>
      </c>
      <c r="E5862" s="100">
        <v>16</v>
      </c>
    </row>
    <row r="5863" spans="1:6" x14ac:dyDescent="0.2">
      <c r="A5863" s="99">
        <v>44195</v>
      </c>
      <c r="B5863" s="100">
        <v>44195</v>
      </c>
      <c r="C5863" s="100" t="s">
        <v>1111</v>
      </c>
      <c r="D5863" s="101">
        <f>VLOOKUP(Pag_Inicio_Corr_mas_casos[[#This Row],[Corregimiento]],Hoja3!$A$2:$D$676,4,0)</f>
        <v>40201</v>
      </c>
      <c r="E5863" s="100">
        <v>15</v>
      </c>
    </row>
    <row r="5864" spans="1:6" x14ac:dyDescent="0.2">
      <c r="A5864" s="99">
        <v>44195</v>
      </c>
      <c r="B5864" s="100">
        <v>44195</v>
      </c>
      <c r="C5864" s="100" t="s">
        <v>1137</v>
      </c>
      <c r="D5864" s="101">
        <f>VLOOKUP(Pag_Inicio_Corr_mas_casos[[#This Row],[Corregimiento]],Hoja3!$A$2:$D$676,4,0)</f>
        <v>40503</v>
      </c>
      <c r="E5864" s="100">
        <v>14</v>
      </c>
    </row>
    <row r="5865" spans="1:6" x14ac:dyDescent="0.2">
      <c r="A5865" s="99">
        <v>44195</v>
      </c>
      <c r="B5865" s="100">
        <v>44195</v>
      </c>
      <c r="C5865" s="100" t="s">
        <v>1088</v>
      </c>
      <c r="D5865" s="101">
        <f>VLOOKUP(Pag_Inicio_Corr_mas_casos[[#This Row],[Corregimiento]],Hoja3!$A$2:$D$676,4,0)</f>
        <v>20609</v>
      </c>
      <c r="E5865" s="100">
        <v>14</v>
      </c>
    </row>
    <row r="5866" spans="1:6" x14ac:dyDescent="0.2">
      <c r="A5866" s="99">
        <v>44195</v>
      </c>
      <c r="B5866" s="100">
        <v>44195</v>
      </c>
      <c r="C5866" s="100" t="s">
        <v>1133</v>
      </c>
      <c r="D5866" s="101">
        <f>VLOOKUP(Pag_Inicio_Corr_mas_casos[[#This Row],[Corregimiento]],Hoja3!$A$2:$D$676,4,0)</f>
        <v>90101</v>
      </c>
      <c r="E5866" s="100">
        <v>13</v>
      </c>
    </row>
    <row r="5867" spans="1:6" x14ac:dyDescent="0.2">
      <c r="A5867" s="99">
        <v>44195</v>
      </c>
      <c r="B5867" s="100">
        <v>44195</v>
      </c>
      <c r="C5867" s="100" t="s">
        <v>1128</v>
      </c>
      <c r="D5867" s="101">
        <f>VLOOKUP(Pag_Inicio_Corr_mas_casos[[#This Row],[Corregimiento]],Hoja3!$A$2:$D$676,4,0)</f>
        <v>91013</v>
      </c>
      <c r="E5867" s="100">
        <v>13</v>
      </c>
    </row>
    <row r="5868" spans="1:6" x14ac:dyDescent="0.2">
      <c r="A5868" s="99">
        <v>44195</v>
      </c>
      <c r="B5868" s="100">
        <v>44195</v>
      </c>
      <c r="C5868" s="100" t="s">
        <v>1138</v>
      </c>
      <c r="D5868" s="101">
        <f>VLOOKUP(Pag_Inicio_Corr_mas_casos[[#This Row],[Corregimiento]],Hoja3!$A$2:$D$676,4,0)</f>
        <v>91101</v>
      </c>
      <c r="E5868" s="100">
        <v>13</v>
      </c>
    </row>
    <row r="5869" spans="1:6" x14ac:dyDescent="0.2">
      <c r="A5869" s="99">
        <v>44195</v>
      </c>
      <c r="B5869" s="100">
        <v>44195</v>
      </c>
      <c r="C5869" s="100" t="s">
        <v>1010</v>
      </c>
      <c r="D5869" s="100">
        <v>40607</v>
      </c>
      <c r="E5869" s="100">
        <v>12</v>
      </c>
      <c r="F5869" s="3" t="s">
        <v>1107</v>
      </c>
    </row>
    <row r="5870" spans="1:6" x14ac:dyDescent="0.2">
      <c r="A5870" s="99">
        <v>44195</v>
      </c>
      <c r="B5870" s="100">
        <v>44195</v>
      </c>
      <c r="C5870" s="100" t="s">
        <v>1126</v>
      </c>
      <c r="D5870" s="101">
        <f>VLOOKUP(Pag_Inicio_Corr_mas_casos[[#This Row],[Corregimiento]],Hoja3!$A$2:$D$676,4,0)</f>
        <v>20201</v>
      </c>
      <c r="E5870" s="100">
        <v>11</v>
      </c>
    </row>
    <row r="5871" spans="1:6" x14ac:dyDescent="0.2">
      <c r="A5871" s="99">
        <v>44195</v>
      </c>
      <c r="B5871" s="100">
        <v>44195</v>
      </c>
      <c r="C5871" s="100" t="s">
        <v>1139</v>
      </c>
      <c r="D5871" s="101">
        <f>VLOOKUP(Pag_Inicio_Corr_mas_casos[[#This Row],[Corregimiento]],Hoja3!$A$2:$D$676,4,0)</f>
        <v>130401</v>
      </c>
      <c r="E5871" s="100">
        <v>11</v>
      </c>
    </row>
    <row r="5872" spans="1:6" x14ac:dyDescent="0.2">
      <c r="A5872" s="99">
        <v>44195</v>
      </c>
      <c r="B5872" s="100">
        <v>44195</v>
      </c>
      <c r="C5872" s="100" t="s">
        <v>1140</v>
      </c>
      <c r="D5872" s="101">
        <f>VLOOKUP(Pag_Inicio_Corr_mas_casos[[#This Row],[Corregimiento]],Hoja3!$A$2:$D$676,4,0)</f>
        <v>40604</v>
      </c>
      <c r="E5872" s="100">
        <v>11</v>
      </c>
    </row>
    <row r="5873" spans="1:6" x14ac:dyDescent="0.2">
      <c r="A5873" s="99">
        <v>44195</v>
      </c>
      <c r="B5873" s="100">
        <v>44195</v>
      </c>
      <c r="C5873" s="100" t="s">
        <v>1066</v>
      </c>
      <c r="D5873" s="101">
        <f>VLOOKUP(Pag_Inicio_Corr_mas_casos[[#This Row],[Corregimiento]],Hoja3!$A$2:$D$676,4,0)</f>
        <v>40612</v>
      </c>
      <c r="E5873" s="100">
        <v>11</v>
      </c>
    </row>
    <row r="5874" spans="1:6" x14ac:dyDescent="0.2">
      <c r="A5874" s="99">
        <v>44195</v>
      </c>
      <c r="B5874" s="100">
        <v>44195</v>
      </c>
      <c r="C5874" s="100" t="s">
        <v>1100</v>
      </c>
      <c r="D5874" s="101">
        <f>VLOOKUP(Pag_Inicio_Corr_mas_casos[[#This Row],[Corregimiento]],Hoja3!$A$2:$D$676,4,0)</f>
        <v>70301</v>
      </c>
      <c r="E5874" s="100">
        <v>11</v>
      </c>
    </row>
    <row r="5875" spans="1:6" x14ac:dyDescent="0.2">
      <c r="A5875" s="99">
        <v>44195</v>
      </c>
      <c r="B5875" s="100">
        <v>44195</v>
      </c>
      <c r="C5875" s="100" t="s">
        <v>1141</v>
      </c>
      <c r="D5875" s="101">
        <f>VLOOKUP(Pag_Inicio_Corr_mas_casos[[#This Row],[Corregimiento]],Hoja3!$A$2:$D$676,4,0)</f>
        <v>60602</v>
      </c>
      <c r="E5875" s="100">
        <v>11</v>
      </c>
    </row>
    <row r="5876" spans="1:6" x14ac:dyDescent="0.2">
      <c r="A5876" s="99">
        <v>44195</v>
      </c>
      <c r="B5876" s="100">
        <v>44195</v>
      </c>
      <c r="C5876" s="100" t="s">
        <v>1124</v>
      </c>
      <c r="D5876" s="101">
        <f>VLOOKUP(Pag_Inicio_Corr_mas_casos[[#This Row],[Corregimiento]],Hoja3!$A$2:$D$676,4,0)</f>
        <v>30110</v>
      </c>
      <c r="E5876" s="100">
        <v>11</v>
      </c>
    </row>
    <row r="5877" spans="1:6" x14ac:dyDescent="0.2">
      <c r="A5877" s="53">
        <v>44196</v>
      </c>
      <c r="B5877" s="54">
        <v>44196</v>
      </c>
      <c r="C5877" s="54" t="s">
        <v>1127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 x14ac:dyDescent="0.2">
      <c r="A5878" s="53">
        <v>44196</v>
      </c>
      <c r="B5878" s="54">
        <v>44196</v>
      </c>
      <c r="C5878" s="54" t="s">
        <v>1071</v>
      </c>
      <c r="D5878" s="55">
        <f>VLOOKUP(Pag_Inicio_Corr_mas_casos[[#This Row],[Corregimiento]],Hoja3!$A$2:$D$676,4,0)</f>
        <v>80819</v>
      </c>
      <c r="E5878" s="54">
        <v>123</v>
      </c>
    </row>
    <row r="5879" spans="1:6" x14ac:dyDescent="0.2">
      <c r="A5879" s="53">
        <v>44196</v>
      </c>
      <c r="B5879" s="54">
        <v>44196</v>
      </c>
      <c r="C5879" s="54" t="s">
        <v>1105</v>
      </c>
      <c r="D5879" s="55">
        <f>VLOOKUP(Pag_Inicio_Corr_mas_casos[[#This Row],[Corregimiento]],Hoja3!$A$2:$D$676,4,0)</f>
        <v>80812</v>
      </c>
      <c r="E5879" s="54">
        <v>108</v>
      </c>
    </row>
    <row r="5880" spans="1:6" x14ac:dyDescent="0.2">
      <c r="A5880" s="53">
        <v>44196</v>
      </c>
      <c r="B5880" s="54">
        <v>44196</v>
      </c>
      <c r="C5880" s="54" t="s">
        <v>831</v>
      </c>
      <c r="D5880" s="55">
        <f>VLOOKUP(Pag_Inicio_Corr_mas_casos[[#This Row],[Corregimiento]],Hoja3!$A$2:$D$676,4,0)</f>
        <v>80821</v>
      </c>
      <c r="E5880" s="54">
        <v>105</v>
      </c>
    </row>
    <row r="5881" spans="1:6" x14ac:dyDescent="0.2">
      <c r="A5881" s="53">
        <v>44196</v>
      </c>
      <c r="B5881" s="54">
        <v>44196</v>
      </c>
      <c r="C5881" s="54" t="s">
        <v>1113</v>
      </c>
      <c r="D5881" s="55">
        <f>VLOOKUP(Pag_Inicio_Corr_mas_casos[[#This Row],[Corregimiento]],Hoja3!$A$2:$D$676,4,0)</f>
        <v>130102</v>
      </c>
      <c r="E5881" s="54">
        <v>104</v>
      </c>
    </row>
    <row r="5882" spans="1:6" x14ac:dyDescent="0.2">
      <c r="A5882" s="53">
        <v>44196</v>
      </c>
      <c r="B5882" s="54">
        <v>44196</v>
      </c>
      <c r="C5882" s="54" t="s">
        <v>1012</v>
      </c>
      <c r="D5882" s="55">
        <f>VLOOKUP(Pag_Inicio_Corr_mas_casos[[#This Row],[Corregimiento]],Hoja3!$A$2:$D$676,4,0)</f>
        <v>80817</v>
      </c>
      <c r="E5882" s="54">
        <v>100</v>
      </c>
    </row>
    <row r="5883" spans="1:6" x14ac:dyDescent="0.2">
      <c r="A5883" s="53">
        <v>44196</v>
      </c>
      <c r="B5883" s="54">
        <v>44196</v>
      </c>
      <c r="C5883" s="54" t="s">
        <v>1007</v>
      </c>
      <c r="D5883" s="55">
        <f>VLOOKUP(Pag_Inicio_Corr_mas_casos[[#This Row],[Corregimiento]],Hoja3!$A$2:$D$676,4,0)</f>
        <v>80811</v>
      </c>
      <c r="E5883" s="54">
        <v>86</v>
      </c>
    </row>
    <row r="5884" spans="1:6" x14ac:dyDescent="0.2">
      <c r="A5884" s="53">
        <v>44196</v>
      </c>
      <c r="B5884" s="54">
        <v>44196</v>
      </c>
      <c r="C5884" s="54" t="s">
        <v>1013</v>
      </c>
      <c r="D5884" s="55">
        <f>VLOOKUP(Pag_Inicio_Corr_mas_casos[[#This Row],[Corregimiento]],Hoja3!$A$2:$D$676,4,0)</f>
        <v>80822</v>
      </c>
      <c r="E5884" s="54">
        <v>84</v>
      </c>
    </row>
    <row r="5885" spans="1:6" x14ac:dyDescent="0.2">
      <c r="A5885" s="53">
        <v>44196</v>
      </c>
      <c r="B5885" s="54">
        <v>44196</v>
      </c>
      <c r="C5885" s="54" t="s">
        <v>996</v>
      </c>
      <c r="D5885" s="55">
        <f>VLOOKUP(Pag_Inicio_Corr_mas_casos[[#This Row],[Corregimiento]],Hoja3!$A$2:$D$676,4,0)</f>
        <v>80810</v>
      </c>
      <c r="E5885" s="54">
        <v>83</v>
      </c>
    </row>
    <row r="5886" spans="1:6" x14ac:dyDescent="0.2">
      <c r="A5886" s="53">
        <v>44196</v>
      </c>
      <c r="B5886" s="54">
        <v>44196</v>
      </c>
      <c r="C5886" s="54" t="s">
        <v>1095</v>
      </c>
      <c r="D5886" s="55">
        <f>VLOOKUP(Pag_Inicio_Corr_mas_casos[[#This Row],[Corregimiento]],Hoja3!$A$2:$D$676,4,0)</f>
        <v>130106</v>
      </c>
      <c r="E5886" s="54">
        <v>78</v>
      </c>
    </row>
    <row r="5887" spans="1:6" x14ac:dyDescent="0.2">
      <c r="A5887" s="53">
        <v>44196</v>
      </c>
      <c r="B5887" s="54">
        <v>44196</v>
      </c>
      <c r="C5887" s="54" t="s">
        <v>1003</v>
      </c>
      <c r="D5887" s="55">
        <f>VLOOKUP(Pag_Inicio_Corr_mas_casos[[#This Row],[Corregimiento]],Hoja3!$A$2:$D$676,4,0)</f>
        <v>130708</v>
      </c>
      <c r="E5887" s="54">
        <v>76</v>
      </c>
    </row>
    <row r="5888" spans="1:6" x14ac:dyDescent="0.2">
      <c r="A5888" s="53">
        <v>44196</v>
      </c>
      <c r="B5888" s="54">
        <v>44196</v>
      </c>
      <c r="C5888" s="54" t="s">
        <v>1070</v>
      </c>
      <c r="D5888" s="55">
        <f>VLOOKUP(Pag_Inicio_Corr_mas_casos[[#This Row],[Corregimiento]],Hoja3!$A$2:$D$676,4,0)</f>
        <v>80809</v>
      </c>
      <c r="E5888" s="54">
        <v>75</v>
      </c>
    </row>
    <row r="5889" spans="1:5" x14ac:dyDescent="0.2">
      <c r="A5889" s="53">
        <v>44196</v>
      </c>
      <c r="B5889" s="54">
        <v>44196</v>
      </c>
      <c r="C5889" s="54" t="s">
        <v>1000</v>
      </c>
      <c r="D5889" s="55">
        <f>VLOOKUP(Pag_Inicio_Corr_mas_casos[[#This Row],[Corregimiento]],Hoja3!$A$2:$D$676,4,0)</f>
        <v>80823</v>
      </c>
      <c r="E5889" s="54">
        <v>72</v>
      </c>
    </row>
    <row r="5890" spans="1:5" x14ac:dyDescent="0.2">
      <c r="A5890" s="53">
        <v>44196</v>
      </c>
      <c r="B5890" s="54">
        <v>44196</v>
      </c>
      <c r="C5890" s="54" t="s">
        <v>1011</v>
      </c>
      <c r="D5890" s="55">
        <f>VLOOKUP(Pag_Inicio_Corr_mas_casos[[#This Row],[Corregimiento]],Hoja3!$A$2:$D$676,4,0)</f>
        <v>80820</v>
      </c>
      <c r="E5890" s="54">
        <v>70</v>
      </c>
    </row>
    <row r="5891" spans="1:5" x14ac:dyDescent="0.2">
      <c r="A5891" s="53">
        <v>44196</v>
      </c>
      <c r="B5891" s="54">
        <v>44196</v>
      </c>
      <c r="C5891" s="54" t="s">
        <v>998</v>
      </c>
      <c r="D5891" s="55">
        <f>VLOOKUP(Pag_Inicio_Corr_mas_casos[[#This Row],[Corregimiento]],Hoja3!$A$2:$D$676,4,0)</f>
        <v>81009</v>
      </c>
      <c r="E5891" s="54">
        <v>68</v>
      </c>
    </row>
    <row r="5892" spans="1:5" x14ac:dyDescent="0.2">
      <c r="A5892" s="53">
        <v>44196</v>
      </c>
      <c r="B5892" s="54">
        <v>44196</v>
      </c>
      <c r="C5892" s="54" t="s">
        <v>1078</v>
      </c>
      <c r="D5892" s="55">
        <f>VLOOKUP(Pag_Inicio_Corr_mas_casos[[#This Row],[Corregimiento]],Hoja3!$A$2:$D$676,4,0)</f>
        <v>81001</v>
      </c>
      <c r="E5892" s="54">
        <v>66</v>
      </c>
    </row>
    <row r="5893" spans="1:5" x14ac:dyDescent="0.2">
      <c r="A5893" s="53">
        <v>44196</v>
      </c>
      <c r="B5893" s="54">
        <v>44196</v>
      </c>
      <c r="C5893" s="54" t="s">
        <v>1015</v>
      </c>
      <c r="D5893" s="55">
        <f>VLOOKUP(Pag_Inicio_Corr_mas_casos[[#This Row],[Corregimiento]],Hoja3!$A$2:$D$676,4,0)</f>
        <v>80815</v>
      </c>
      <c r="E5893" s="54">
        <v>65</v>
      </c>
    </row>
    <row r="5894" spans="1:5" x14ac:dyDescent="0.2">
      <c r="A5894" s="53">
        <v>44196</v>
      </c>
      <c r="B5894" s="54">
        <v>44196</v>
      </c>
      <c r="C5894" s="54" t="s">
        <v>1002</v>
      </c>
      <c r="D5894" s="55">
        <f>VLOOKUP(Pag_Inicio_Corr_mas_casos[[#This Row],[Corregimiento]],Hoja3!$A$2:$D$676,4,0)</f>
        <v>80816</v>
      </c>
      <c r="E5894" s="54">
        <v>63</v>
      </c>
    </row>
    <row r="5895" spans="1:5" x14ac:dyDescent="0.2">
      <c r="A5895" s="53">
        <v>44196</v>
      </c>
      <c r="B5895" s="54">
        <v>44196</v>
      </c>
      <c r="C5895" s="54" t="s">
        <v>1079</v>
      </c>
      <c r="D5895" s="55">
        <f>VLOOKUP(Pag_Inicio_Corr_mas_casos[[#This Row],[Corregimiento]],Hoja3!$A$2:$D$676,4,0)</f>
        <v>81002</v>
      </c>
      <c r="E5895" s="54">
        <v>62</v>
      </c>
    </row>
    <row r="5896" spans="1:5" x14ac:dyDescent="0.2">
      <c r="A5896" s="53">
        <v>44196</v>
      </c>
      <c r="B5896" s="54">
        <v>44196</v>
      </c>
      <c r="C5896" s="54" t="s">
        <v>1081</v>
      </c>
      <c r="D5896" s="55">
        <f>VLOOKUP(Pag_Inicio_Corr_mas_casos[[#This Row],[Corregimiento]],Hoja3!$A$2:$D$676,4,0)</f>
        <v>91001</v>
      </c>
      <c r="E5896" s="54">
        <v>57</v>
      </c>
    </row>
    <row r="5897" spans="1:5" x14ac:dyDescent="0.2">
      <c r="A5897" s="53">
        <v>44196</v>
      </c>
      <c r="B5897" s="54">
        <v>44196</v>
      </c>
      <c r="C5897" s="54" t="s">
        <v>1004</v>
      </c>
      <c r="D5897" s="55">
        <f>VLOOKUP(Pag_Inicio_Corr_mas_casos[[#This Row],[Corregimiento]],Hoja3!$A$2:$D$676,4,0)</f>
        <v>81007</v>
      </c>
      <c r="E5897" s="54">
        <v>56</v>
      </c>
    </row>
    <row r="5898" spans="1:5" x14ac:dyDescent="0.2">
      <c r="A5898" s="53">
        <v>44196</v>
      </c>
      <c r="B5898" s="54">
        <v>44196</v>
      </c>
      <c r="C5898" s="54" t="s">
        <v>1080</v>
      </c>
      <c r="D5898" s="55">
        <f>VLOOKUP(Pag_Inicio_Corr_mas_casos[[#This Row],[Corregimiento]],Hoja3!$A$2:$D$676,4,0)</f>
        <v>81003</v>
      </c>
      <c r="E5898" s="54">
        <v>56</v>
      </c>
    </row>
    <row r="5899" spans="1:5" x14ac:dyDescent="0.2">
      <c r="A5899" s="53">
        <v>44196</v>
      </c>
      <c r="B5899" s="54">
        <v>44196</v>
      </c>
      <c r="C5899" s="54" t="s">
        <v>1009</v>
      </c>
      <c r="D5899" s="55">
        <f>VLOOKUP(Pag_Inicio_Corr_mas_casos[[#This Row],[Corregimiento]],Hoja3!$A$2:$D$676,4,0)</f>
        <v>130107</v>
      </c>
      <c r="E5899" s="54">
        <v>54</v>
      </c>
    </row>
    <row r="5900" spans="1:5" x14ac:dyDescent="0.2">
      <c r="A5900" s="53">
        <v>44196</v>
      </c>
      <c r="B5900" s="54">
        <v>44196</v>
      </c>
      <c r="C5900" s="54" t="s">
        <v>1074</v>
      </c>
      <c r="D5900" s="55">
        <f>VLOOKUP(Pag_Inicio_Corr_mas_casos[[#This Row],[Corregimiento]],Hoja3!$A$2:$D$676,4,0)</f>
        <v>130702</v>
      </c>
      <c r="E5900" s="54">
        <v>53</v>
      </c>
    </row>
    <row r="5901" spans="1:5" x14ac:dyDescent="0.2">
      <c r="A5901" s="53">
        <v>44196</v>
      </c>
      <c r="B5901" s="54">
        <v>44196</v>
      </c>
      <c r="C5901" s="54" t="s">
        <v>999</v>
      </c>
      <c r="D5901" s="55">
        <f>VLOOKUP(Pag_Inicio_Corr_mas_casos[[#This Row],[Corregimiento]],Hoja3!$A$2:$D$676,4,0)</f>
        <v>80806</v>
      </c>
      <c r="E5901" s="54">
        <v>53</v>
      </c>
    </row>
    <row r="5902" spans="1:5" x14ac:dyDescent="0.2">
      <c r="A5902" s="53">
        <v>44196</v>
      </c>
      <c r="B5902" s="54">
        <v>44196</v>
      </c>
      <c r="C5902" s="54" t="s">
        <v>1036</v>
      </c>
      <c r="D5902" s="55">
        <f>VLOOKUP(Pag_Inicio_Corr_mas_casos[[#This Row],[Corregimiento]],Hoja3!$A$2:$D$676,4,0)</f>
        <v>80803</v>
      </c>
      <c r="E5902" s="54">
        <v>51</v>
      </c>
    </row>
    <row r="5903" spans="1:5" x14ac:dyDescent="0.2">
      <c r="A5903" s="53">
        <v>44196</v>
      </c>
      <c r="B5903" s="54">
        <v>44196</v>
      </c>
      <c r="C5903" s="54" t="s">
        <v>1026</v>
      </c>
      <c r="D5903" s="55">
        <f>VLOOKUP(Pag_Inicio_Corr_mas_casos[[#This Row],[Corregimiento]],Hoja3!$A$2:$D$676,4,0)</f>
        <v>30107</v>
      </c>
      <c r="E5903" s="54">
        <v>58</v>
      </c>
    </row>
    <row r="5904" spans="1:5" x14ac:dyDescent="0.2">
      <c r="A5904" s="53">
        <v>44196</v>
      </c>
      <c r="B5904" s="54">
        <v>44196</v>
      </c>
      <c r="C5904" s="54" t="s">
        <v>1001</v>
      </c>
      <c r="D5904" s="55">
        <f>VLOOKUP(Pag_Inicio_Corr_mas_casos[[#This Row],[Corregimiento]],Hoja3!$A$2:$D$676,4,0)</f>
        <v>80807</v>
      </c>
      <c r="E5904" s="54">
        <v>47</v>
      </c>
    </row>
    <row r="5905" spans="1:5" x14ac:dyDescent="0.2">
      <c r="A5905" s="53">
        <v>44196</v>
      </c>
      <c r="B5905" s="54">
        <v>44196</v>
      </c>
      <c r="C5905" s="54" t="s">
        <v>1097</v>
      </c>
      <c r="D5905" s="55">
        <f>VLOOKUP(Pag_Inicio_Corr_mas_casos[[#This Row],[Corregimiento]],Hoja3!$A$2:$D$676,4,0)</f>
        <v>130108</v>
      </c>
      <c r="E5905" s="54">
        <v>47</v>
      </c>
    </row>
    <row r="5906" spans="1:5" x14ac:dyDescent="0.2">
      <c r="A5906" s="53">
        <v>44196</v>
      </c>
      <c r="B5906" s="54">
        <v>44196</v>
      </c>
      <c r="C5906" s="54" t="s">
        <v>1077</v>
      </c>
      <c r="D5906" s="55">
        <f>VLOOKUP(Pag_Inicio_Corr_mas_casos[[#This Row],[Corregimiento]],Hoja3!$A$2:$D$676,4,0)</f>
        <v>81008</v>
      </c>
      <c r="E5906" s="54">
        <v>47</v>
      </c>
    </row>
    <row r="5907" spans="1:5" x14ac:dyDescent="0.2">
      <c r="A5907" s="53">
        <v>44196</v>
      </c>
      <c r="B5907" s="54">
        <v>44196</v>
      </c>
      <c r="C5907" s="54" t="s">
        <v>1010</v>
      </c>
      <c r="D5907" s="55">
        <f>VLOOKUP(Pag_Inicio_Corr_mas_casos[[#This Row],[Corregimiento]],Hoja3!$A$2:$D$676,4,0)</f>
        <v>80813</v>
      </c>
      <c r="E5907" s="54">
        <v>46</v>
      </c>
    </row>
    <row r="5908" spans="1:5" x14ac:dyDescent="0.2">
      <c r="A5908" s="53">
        <v>44196</v>
      </c>
      <c r="B5908" s="54">
        <v>44196</v>
      </c>
      <c r="C5908" s="54" t="s">
        <v>1005</v>
      </c>
      <c r="D5908" s="55">
        <f>VLOOKUP(Pag_Inicio_Corr_mas_casos[[#This Row],[Corregimiento]],Hoja3!$A$2:$D$676,4,0)</f>
        <v>80814</v>
      </c>
      <c r="E5908" s="54">
        <v>40</v>
      </c>
    </row>
    <row r="5909" spans="1:5" x14ac:dyDescent="0.2">
      <c r="A5909" s="53">
        <v>44196</v>
      </c>
      <c r="B5909" s="54">
        <v>44196</v>
      </c>
      <c r="C5909" s="54" t="s">
        <v>1019</v>
      </c>
      <c r="D5909" s="55">
        <f>VLOOKUP(Pag_Inicio_Corr_mas_casos[[#This Row],[Corregimiento]],Hoja3!$A$2:$D$676,4,0)</f>
        <v>80804</v>
      </c>
      <c r="E5909" s="54">
        <v>40</v>
      </c>
    </row>
    <row r="5910" spans="1:5" x14ac:dyDescent="0.2">
      <c r="A5910" s="53">
        <v>44196</v>
      </c>
      <c r="B5910" s="54">
        <v>44196</v>
      </c>
      <c r="C5910" s="54" t="s">
        <v>1028</v>
      </c>
      <c r="D5910" s="55">
        <f>VLOOKUP(Pag_Inicio_Corr_mas_casos[[#This Row],[Corregimiento]],Hoja3!$A$2:$D$676,4,0)</f>
        <v>130709</v>
      </c>
      <c r="E5910" s="54">
        <v>38</v>
      </c>
    </row>
    <row r="5911" spans="1:5" x14ac:dyDescent="0.2">
      <c r="A5911" s="53">
        <v>44196</v>
      </c>
      <c r="B5911" s="54">
        <v>44196</v>
      </c>
      <c r="C5911" s="54" t="s">
        <v>1006</v>
      </c>
      <c r="D5911" s="55">
        <f>VLOOKUP(Pag_Inicio_Corr_mas_casos[[#This Row],[Corregimiento]],Hoja3!$A$2:$D$676,4,0)</f>
        <v>80826</v>
      </c>
      <c r="E5911" s="54">
        <v>37</v>
      </c>
    </row>
    <row r="5912" spans="1:5" x14ac:dyDescent="0.2">
      <c r="A5912" s="53">
        <v>44196</v>
      </c>
      <c r="B5912" s="54">
        <v>44196</v>
      </c>
      <c r="C5912" s="54" t="s">
        <v>1119</v>
      </c>
      <c r="D5912" s="55">
        <f>VLOOKUP(Pag_Inicio_Corr_mas_casos[[#This Row],[Corregimiento]],Hoja3!$A$2:$D$676,4,0)</f>
        <v>40601</v>
      </c>
      <c r="E5912" s="54">
        <v>36</v>
      </c>
    </row>
    <row r="5913" spans="1:5" x14ac:dyDescent="0.2">
      <c r="A5913" s="53">
        <v>44196</v>
      </c>
      <c r="B5913" s="54">
        <v>44196</v>
      </c>
      <c r="C5913" s="54" t="s">
        <v>1050</v>
      </c>
      <c r="D5913" s="55">
        <f>VLOOKUP(Pag_Inicio_Corr_mas_casos[[#This Row],[Corregimiento]],Hoja3!$A$2:$D$676,4,0)</f>
        <v>130706</v>
      </c>
      <c r="E5913" s="54">
        <v>36</v>
      </c>
    </row>
    <row r="5914" spans="1:5" x14ac:dyDescent="0.2">
      <c r="A5914" s="53">
        <v>44196</v>
      </c>
      <c r="B5914" s="54">
        <v>44196</v>
      </c>
      <c r="C5914" s="54" t="s">
        <v>997</v>
      </c>
      <c r="D5914" s="55">
        <f>VLOOKUP(Pag_Inicio_Corr_mas_casos[[#This Row],[Corregimiento]],Hoja3!$A$2:$D$676,4,0)</f>
        <v>130717</v>
      </c>
      <c r="E5914" s="54">
        <v>36</v>
      </c>
    </row>
    <row r="5915" spans="1:5" x14ac:dyDescent="0.2">
      <c r="A5915" s="53">
        <v>44196</v>
      </c>
      <c r="B5915" s="54">
        <v>44196</v>
      </c>
      <c r="C5915" s="54" t="s">
        <v>1091</v>
      </c>
      <c r="D5915" s="55">
        <f>VLOOKUP(Pag_Inicio_Corr_mas_casos[[#This Row],[Corregimiento]],Hoja3!$A$2:$D$676,4,0)</f>
        <v>30104</v>
      </c>
      <c r="E5915" s="54">
        <v>35</v>
      </c>
    </row>
    <row r="5916" spans="1:5" x14ac:dyDescent="0.2">
      <c r="A5916" s="53">
        <v>44196</v>
      </c>
      <c r="B5916" s="54">
        <v>44196</v>
      </c>
      <c r="C5916" s="54" t="s">
        <v>1086</v>
      </c>
      <c r="D5916" s="55">
        <f>VLOOKUP(Pag_Inicio_Corr_mas_casos[[#This Row],[Corregimiento]],Hoja3!$A$2:$D$676,4,0)</f>
        <v>30103</v>
      </c>
      <c r="E5916" s="54">
        <v>33</v>
      </c>
    </row>
    <row r="5917" spans="1:5" x14ac:dyDescent="0.2">
      <c r="A5917" s="53">
        <v>44196</v>
      </c>
      <c r="B5917" s="54">
        <v>44196</v>
      </c>
      <c r="C5917" s="54" t="s">
        <v>1109</v>
      </c>
      <c r="D5917" s="55">
        <f>VLOOKUP(Pag_Inicio_Corr_mas_casos[[#This Row],[Corregimiento]],Hoja3!$A$2:$D$676,4,0)</f>
        <v>80501</v>
      </c>
      <c r="E5917" s="54">
        <v>32</v>
      </c>
    </row>
    <row r="5918" spans="1:5" x14ac:dyDescent="0.2">
      <c r="A5918" s="53">
        <v>44196</v>
      </c>
      <c r="B5918" s="54">
        <v>44196</v>
      </c>
      <c r="C5918" s="54" t="s">
        <v>1018</v>
      </c>
      <c r="D5918" s="55">
        <f>VLOOKUP(Pag_Inicio_Corr_mas_casos[[#This Row],[Corregimiento]],Hoja3!$A$2:$D$676,4,0)</f>
        <v>130701</v>
      </c>
      <c r="E5918" s="54">
        <v>31</v>
      </c>
    </row>
    <row r="5919" spans="1:5" x14ac:dyDescent="0.2">
      <c r="A5919" s="53">
        <v>44196</v>
      </c>
      <c r="B5919" s="54">
        <v>44196</v>
      </c>
      <c r="C5919" s="54" t="s">
        <v>1065</v>
      </c>
      <c r="D5919" s="55">
        <f>VLOOKUP(Pag_Inicio_Corr_mas_casos[[#This Row],[Corregimiento]],Hoja3!$A$2:$D$676,4,0)</f>
        <v>60101</v>
      </c>
      <c r="E5919" s="54">
        <v>31</v>
      </c>
    </row>
    <row r="5920" spans="1:5" x14ac:dyDescent="0.2">
      <c r="A5920" s="53">
        <v>44196</v>
      </c>
      <c r="B5920" s="54">
        <v>44196</v>
      </c>
      <c r="C5920" s="54" t="s">
        <v>1051</v>
      </c>
      <c r="D5920" s="55">
        <f>VLOOKUP(Pag_Inicio_Corr_mas_casos[[#This Row],[Corregimiento]],Hoja3!$A$2:$D$676,4,0)</f>
        <v>80808</v>
      </c>
      <c r="E5920" s="54">
        <v>30</v>
      </c>
    </row>
    <row r="5921" spans="1:5" x14ac:dyDescent="0.2">
      <c r="A5921" s="53">
        <v>44196</v>
      </c>
      <c r="B5921" s="54">
        <v>44196</v>
      </c>
      <c r="C5921" s="54" t="s">
        <v>1030</v>
      </c>
      <c r="D5921" s="55">
        <f>VLOOKUP(Pag_Inicio_Corr_mas_casos[[#This Row],[Corregimiento]],Hoja3!$A$2:$D$676,4,0)</f>
        <v>130103</v>
      </c>
      <c r="E5921" s="54">
        <v>29</v>
      </c>
    </row>
    <row r="5922" spans="1:5" x14ac:dyDescent="0.2">
      <c r="A5922" s="53">
        <v>44196</v>
      </c>
      <c r="B5922" s="54">
        <v>44196</v>
      </c>
      <c r="C5922" s="54" t="s">
        <v>1016</v>
      </c>
      <c r="D5922" s="55">
        <f>VLOOKUP(Pag_Inicio_Corr_mas_casos[[#This Row],[Corregimiento]],Hoja3!$A$2:$D$676,4,0)</f>
        <v>130716</v>
      </c>
      <c r="E5922" s="54">
        <v>29</v>
      </c>
    </row>
    <row r="5923" spans="1:5" x14ac:dyDescent="0.2">
      <c r="A5923" s="53">
        <v>44196</v>
      </c>
      <c r="B5923" s="54">
        <v>44196</v>
      </c>
      <c r="C5923" s="54" t="s">
        <v>1054</v>
      </c>
      <c r="D5923" s="55">
        <f>VLOOKUP(Pag_Inicio_Corr_mas_casos[[#This Row],[Corregimiento]],Hoja3!$A$2:$D$676,4,0)</f>
        <v>81005</v>
      </c>
      <c r="E5923" s="54">
        <v>29</v>
      </c>
    </row>
    <row r="5924" spans="1:5" x14ac:dyDescent="0.2">
      <c r="A5924" s="53">
        <v>44196</v>
      </c>
      <c r="B5924" s="54">
        <v>44196</v>
      </c>
      <c r="C5924" s="54" t="s">
        <v>1021</v>
      </c>
      <c r="D5924" s="55">
        <f>VLOOKUP(Pag_Inicio_Corr_mas_casos[[#This Row],[Corregimiento]],Hoja3!$A$2:$D$676,4,0)</f>
        <v>81006</v>
      </c>
      <c r="E5924" s="54">
        <v>28</v>
      </c>
    </row>
    <row r="5925" spans="1:5" x14ac:dyDescent="0.2">
      <c r="A5925" s="53">
        <v>44196</v>
      </c>
      <c r="B5925" s="54">
        <v>44196</v>
      </c>
      <c r="C5925" s="54" t="s">
        <v>1057</v>
      </c>
      <c r="D5925" s="55">
        <f>VLOOKUP(Pag_Inicio_Corr_mas_casos[[#This Row],[Corregimiento]],Hoja3!$A$2:$D$676,4,0)</f>
        <v>81004</v>
      </c>
      <c r="E5925" s="54">
        <v>26</v>
      </c>
    </row>
    <row r="5926" spans="1:5" x14ac:dyDescent="0.2">
      <c r="A5926" s="53">
        <v>44196</v>
      </c>
      <c r="B5926" s="54">
        <v>44196</v>
      </c>
      <c r="C5926" s="54" t="s">
        <v>1055</v>
      </c>
      <c r="D5926" s="55">
        <f>VLOOKUP(Pag_Inicio_Corr_mas_casos[[#This Row],[Corregimiento]],Hoja3!$A$2:$D$676,4,0)</f>
        <v>80802</v>
      </c>
      <c r="E5926" s="54">
        <v>25</v>
      </c>
    </row>
    <row r="5927" spans="1:5" x14ac:dyDescent="0.2">
      <c r="A5927" s="53">
        <v>44196</v>
      </c>
      <c r="B5927" s="54">
        <v>44196</v>
      </c>
      <c r="C5927" s="54" t="s">
        <v>1017</v>
      </c>
      <c r="D5927" s="55">
        <f>VLOOKUP(Pag_Inicio_Corr_mas_casos[[#This Row],[Corregimiento]],Hoja3!$A$2:$D$676,4,0)</f>
        <v>50208</v>
      </c>
      <c r="E5927" s="54">
        <v>25</v>
      </c>
    </row>
    <row r="5928" spans="1:5" x14ac:dyDescent="0.2">
      <c r="A5928" s="53">
        <v>44196</v>
      </c>
      <c r="B5928" s="54">
        <v>44196</v>
      </c>
      <c r="C5928" s="54" t="s">
        <v>1064</v>
      </c>
      <c r="D5928" s="55">
        <f>VLOOKUP(Pag_Inicio_Corr_mas_casos[[#This Row],[Corregimiento]],Hoja3!$A$2:$D$676,4,0)</f>
        <v>60103</v>
      </c>
      <c r="E5928" s="54">
        <v>25</v>
      </c>
    </row>
    <row r="5929" spans="1:5" x14ac:dyDescent="0.2">
      <c r="A5929" s="53">
        <v>44196</v>
      </c>
      <c r="B5929" s="54">
        <v>44196</v>
      </c>
      <c r="C5929" s="54" t="s">
        <v>1020</v>
      </c>
      <c r="D5929" s="55">
        <f>VLOOKUP(Pag_Inicio_Corr_mas_casos[[#This Row],[Corregimiento]],Hoja3!$A$2:$D$676,4,0)</f>
        <v>20601</v>
      </c>
      <c r="E5929" s="54">
        <v>23</v>
      </c>
    </row>
    <row r="5930" spans="1:5" x14ac:dyDescent="0.2">
      <c r="A5930" s="53">
        <v>44196</v>
      </c>
      <c r="B5930" s="54">
        <v>44196</v>
      </c>
      <c r="C5930" s="54" t="s">
        <v>1142</v>
      </c>
      <c r="D5930" s="55">
        <f>VLOOKUP(Pag_Inicio_Corr_mas_casos[[#This Row],[Corregimiento]],Hoja3!$A$2:$D$676,4,0)</f>
        <v>80818</v>
      </c>
      <c r="E5930" s="54">
        <v>23</v>
      </c>
    </row>
    <row r="5931" spans="1:5" x14ac:dyDescent="0.2">
      <c r="A5931" s="53">
        <v>44196</v>
      </c>
      <c r="B5931" s="54">
        <v>44196</v>
      </c>
      <c r="C5931" s="54" t="s">
        <v>1143</v>
      </c>
      <c r="D5931" s="55">
        <f>VLOOKUP(Pag_Inicio_Corr_mas_casos[[#This Row],[Corregimiento]],Hoja3!$A$2:$D$676,4,0)</f>
        <v>130104</v>
      </c>
      <c r="E5931" s="54">
        <v>22</v>
      </c>
    </row>
    <row r="5932" spans="1:5" x14ac:dyDescent="0.2">
      <c r="A5932" s="53">
        <v>44196</v>
      </c>
      <c r="B5932" s="54">
        <v>44196</v>
      </c>
      <c r="C5932" s="54" t="s">
        <v>1015</v>
      </c>
      <c r="D5932" s="55">
        <f>VLOOKUP(Pag_Inicio_Corr_mas_casos[[#This Row],[Corregimiento]],Hoja3!$A$2:$D$676,4,0)</f>
        <v>80815</v>
      </c>
      <c r="E5932" s="54">
        <v>21</v>
      </c>
    </row>
    <row r="5933" spans="1:5" x14ac:dyDescent="0.2">
      <c r="A5933" s="53">
        <v>44196</v>
      </c>
      <c r="B5933" s="54">
        <v>44196</v>
      </c>
      <c r="C5933" s="54" t="s">
        <v>1144</v>
      </c>
      <c r="D5933" s="55">
        <f>VLOOKUP(Pag_Inicio_Corr_mas_casos[[#This Row],[Corregimiento]],Hoja3!$A$2:$D$676,4,0)</f>
        <v>130407</v>
      </c>
      <c r="E5933" s="54">
        <v>20</v>
      </c>
    </row>
    <row r="5934" spans="1:5" x14ac:dyDescent="0.2">
      <c r="A5934" s="53">
        <v>44196</v>
      </c>
      <c r="B5934" s="54">
        <v>44196</v>
      </c>
      <c r="C5934" s="54" t="s">
        <v>1100</v>
      </c>
      <c r="D5934" s="55">
        <f>VLOOKUP(Pag_Inicio_Corr_mas_casos[[#This Row],[Corregimiento]],Hoja3!$A$2:$D$676,4,0)</f>
        <v>70301</v>
      </c>
      <c r="E5934" s="54">
        <v>17</v>
      </c>
    </row>
    <row r="5935" spans="1:5" x14ac:dyDescent="0.2">
      <c r="A5935" s="53">
        <v>44196</v>
      </c>
      <c r="B5935" s="54">
        <v>44196</v>
      </c>
      <c r="C5935" s="54" t="s">
        <v>1082</v>
      </c>
      <c r="D5935" s="55">
        <f>VLOOKUP(Pag_Inicio_Corr_mas_casos[[#This Row],[Corregimiento]],Hoja3!$A$2:$D$676,4,0)</f>
        <v>30111</v>
      </c>
      <c r="E5935" s="54">
        <v>17</v>
      </c>
    </row>
    <row r="5936" spans="1:5" x14ac:dyDescent="0.2">
      <c r="A5936" s="53">
        <v>44196</v>
      </c>
      <c r="B5936" s="54">
        <v>44196</v>
      </c>
      <c r="C5936" s="54" t="s">
        <v>1118</v>
      </c>
      <c r="D5936" s="55">
        <f>VLOOKUP(Pag_Inicio_Corr_mas_casos[[#This Row],[Corregimiento]],Hoja3!$A$2:$D$676,4,0)</f>
        <v>91007</v>
      </c>
      <c r="E5936" s="54">
        <v>16</v>
      </c>
    </row>
    <row r="5937" spans="1:6" x14ac:dyDescent="0.2">
      <c r="A5937" s="53">
        <v>44196</v>
      </c>
      <c r="B5937" s="54">
        <v>44196</v>
      </c>
      <c r="C5937" s="54" t="s">
        <v>1059</v>
      </c>
      <c r="D5937" s="55">
        <f>VLOOKUP(Pag_Inicio_Corr_mas_casos[[#This Row],[Corregimiento]],Hoja3!$A$2:$D$676,4,0)</f>
        <v>80805</v>
      </c>
      <c r="E5937" s="54">
        <v>15</v>
      </c>
    </row>
    <row r="5938" spans="1:6" x14ac:dyDescent="0.2">
      <c r="A5938" s="53">
        <v>44196</v>
      </c>
      <c r="B5938" s="54">
        <v>44196</v>
      </c>
      <c r="C5938" s="54" t="s">
        <v>1128</v>
      </c>
      <c r="D5938" s="55">
        <f>VLOOKUP(Pag_Inicio_Corr_mas_casos[[#This Row],[Corregimiento]],Hoja3!$A$2:$D$676,4,0)</f>
        <v>91013</v>
      </c>
      <c r="E5938" s="54">
        <v>15</v>
      </c>
    </row>
    <row r="5939" spans="1:6" x14ac:dyDescent="0.2">
      <c r="A5939" s="53">
        <v>44196</v>
      </c>
      <c r="B5939" s="54">
        <v>44196</v>
      </c>
      <c r="C5939" s="54" t="s">
        <v>1145</v>
      </c>
      <c r="D5939" s="55">
        <f>VLOOKUP(Pag_Inicio_Corr_mas_casos[[#This Row],[Corregimiento]],Hoja3!$A$2:$D$676,4,0)</f>
        <v>70211</v>
      </c>
      <c r="E5939" s="54">
        <v>14</v>
      </c>
    </row>
    <row r="5940" spans="1:6" x14ac:dyDescent="0.2">
      <c r="A5940" s="53">
        <v>44196</v>
      </c>
      <c r="B5940" s="54">
        <v>44196</v>
      </c>
      <c r="C5940" s="54" t="s">
        <v>1029</v>
      </c>
      <c r="D5940" s="55">
        <f>VLOOKUP(Pag_Inicio_Corr_mas_casos[[#This Row],[Corregimiento]],Hoja3!$A$2:$D$676,4,0)</f>
        <v>40606</v>
      </c>
      <c r="E5940" s="54">
        <v>14</v>
      </c>
    </row>
    <row r="5941" spans="1:6" x14ac:dyDescent="0.2">
      <c r="A5941" s="53">
        <v>44196</v>
      </c>
      <c r="B5941" s="54">
        <v>44196</v>
      </c>
      <c r="C5941" s="54" t="s">
        <v>1023</v>
      </c>
      <c r="D5941" s="55">
        <f>VLOOKUP(Pag_Inicio_Corr_mas_casos[[#This Row],[Corregimiento]],Hoja3!$A$2:$D$676,4,0)</f>
        <v>30113</v>
      </c>
      <c r="E5941" s="54">
        <v>14</v>
      </c>
    </row>
    <row r="5942" spans="1:6" x14ac:dyDescent="0.2">
      <c r="A5942" s="53">
        <v>44196</v>
      </c>
      <c r="B5942" s="54">
        <v>44196</v>
      </c>
      <c r="C5942" s="54" t="s">
        <v>1129</v>
      </c>
      <c r="D5942" s="55">
        <f>VLOOKUP(Pag_Inicio_Corr_mas_casos[[#This Row],[Corregimiento]],Hoja3!$A$2:$D$676,4,0)</f>
        <v>91011</v>
      </c>
      <c r="E5942" s="54">
        <v>14</v>
      </c>
    </row>
    <row r="5943" spans="1:6" x14ac:dyDescent="0.2">
      <c r="A5943" s="53">
        <v>44196</v>
      </c>
      <c r="B5943" s="54">
        <v>44196</v>
      </c>
      <c r="C5943" s="54" t="s">
        <v>1125</v>
      </c>
      <c r="D5943" s="55">
        <f>VLOOKUP(Pag_Inicio_Corr_mas_casos[[#This Row],[Corregimiento]],Hoja3!$A$2:$D$676,4,0)</f>
        <v>40610</v>
      </c>
      <c r="E5943" s="54">
        <v>14</v>
      </c>
    </row>
    <row r="5944" spans="1:6" x14ac:dyDescent="0.2">
      <c r="A5944" s="53">
        <v>44196</v>
      </c>
      <c r="B5944" s="54">
        <v>44196</v>
      </c>
      <c r="C5944" s="54" t="s">
        <v>1062</v>
      </c>
      <c r="D5944" s="55">
        <f>VLOOKUP(Pag_Inicio_Corr_mas_casos[[#This Row],[Corregimiento]],Hoja3!$A$2:$D$676,4,0)</f>
        <v>40611</v>
      </c>
      <c r="E5944" s="54">
        <v>13</v>
      </c>
    </row>
    <row r="5945" spans="1:6" x14ac:dyDescent="0.2">
      <c r="A5945" s="53">
        <v>44196</v>
      </c>
      <c r="B5945" s="54">
        <v>44196</v>
      </c>
      <c r="C5945" s="54" t="s">
        <v>1146</v>
      </c>
      <c r="D5945" s="55">
        <f>VLOOKUP(Pag_Inicio_Corr_mas_casos[[#This Row],[Corregimiento]],Hoja3!$A$2:$D$676,4,0)</f>
        <v>70401</v>
      </c>
      <c r="E5945" s="54">
        <v>13</v>
      </c>
    </row>
    <row r="5946" spans="1:6" x14ac:dyDescent="0.2">
      <c r="A5946" s="53">
        <v>44196</v>
      </c>
      <c r="B5946" s="54">
        <v>44196</v>
      </c>
      <c r="C5946" s="54" t="s">
        <v>1147</v>
      </c>
      <c r="D5946" s="55">
        <f>VLOOKUP(Pag_Inicio_Corr_mas_casos[[#This Row],[Corregimiento]],Hoja3!$A$2:$D$676,4,0)</f>
        <v>41006</v>
      </c>
      <c r="E5946" s="54">
        <v>13</v>
      </c>
    </row>
    <row r="5947" spans="1:6" x14ac:dyDescent="0.2">
      <c r="A5947" s="53">
        <v>44196</v>
      </c>
      <c r="B5947" s="54">
        <v>44196</v>
      </c>
      <c r="C5947" s="54" t="s">
        <v>1110</v>
      </c>
      <c r="D5947" s="55">
        <f>VLOOKUP(Pag_Inicio_Corr_mas_casos[[#This Row],[Corregimiento]],Hoja3!$A$2:$D$676,4,0)</f>
        <v>20105</v>
      </c>
      <c r="E5947" s="54">
        <v>12</v>
      </c>
    </row>
    <row r="5948" spans="1:6" x14ac:dyDescent="0.2">
      <c r="A5948" s="53">
        <v>44196</v>
      </c>
      <c r="B5948" s="54">
        <v>44196</v>
      </c>
      <c r="C5948" s="54" t="s">
        <v>1148</v>
      </c>
      <c r="D5948" s="55">
        <f>VLOOKUP(Pag_Inicio_Corr_mas_casos[[#This Row],[Corregimiento]],Hoja3!$A$2:$D$676,4,0)</f>
        <v>80505</v>
      </c>
      <c r="E5948" s="54">
        <v>12</v>
      </c>
    </row>
    <row r="5949" spans="1:6" x14ac:dyDescent="0.2">
      <c r="A5949" s="53">
        <v>44196</v>
      </c>
      <c r="B5949" s="54">
        <v>44196</v>
      </c>
      <c r="C5949" s="54" t="s">
        <v>1092</v>
      </c>
      <c r="D5949" s="55">
        <f>VLOOKUP(Pag_Inicio_Corr_mas_casos[[#This Row],[Corregimiento]],Hoja3!$A$2:$D$676,4,0)</f>
        <v>91008</v>
      </c>
      <c r="E5949" s="54">
        <v>12</v>
      </c>
    </row>
    <row r="5950" spans="1:6" x14ac:dyDescent="0.2">
      <c r="A5950" s="53">
        <v>44196</v>
      </c>
      <c r="B5950" s="54">
        <v>44196</v>
      </c>
      <c r="C5950" s="54" t="s">
        <v>1124</v>
      </c>
      <c r="D5950" s="55">
        <f>VLOOKUP(Pag_Inicio_Corr_mas_casos[[#This Row],[Corregimiento]],Hoja3!$A$2:$D$676,4,0)</f>
        <v>30110</v>
      </c>
      <c r="E5950" s="54">
        <v>12</v>
      </c>
    </row>
    <row r="5951" spans="1:6" x14ac:dyDescent="0.2">
      <c r="A5951" s="53">
        <v>44196</v>
      </c>
      <c r="B5951" s="54">
        <v>44196</v>
      </c>
      <c r="C5951" s="54" t="s">
        <v>1134</v>
      </c>
      <c r="D5951" s="55">
        <f>VLOOKUP(Pag_Inicio_Corr_mas_casos[[#This Row],[Corregimiento]],Hoja3!$A$2:$D$676,4,0)</f>
        <v>20205</v>
      </c>
      <c r="E5951" s="54">
        <v>11</v>
      </c>
    </row>
    <row r="5952" spans="1:6" x14ac:dyDescent="0.2">
      <c r="A5952" s="62">
        <v>44197</v>
      </c>
      <c r="B5952" s="63">
        <v>44197</v>
      </c>
      <c r="C5952" s="63" t="s">
        <v>750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 x14ac:dyDescent="0.2">
      <c r="A5953" s="62">
        <v>44197</v>
      </c>
      <c r="B5953" s="63">
        <v>44197</v>
      </c>
      <c r="C5953" s="63" t="s">
        <v>1105</v>
      </c>
      <c r="D5953" s="64">
        <f>VLOOKUP(Pag_Inicio_Corr_mas_casos[[#This Row],[Corregimiento]],Hoja3!$A$2:$D$676,4,0)</f>
        <v>80812</v>
      </c>
      <c r="E5953" s="63">
        <v>89</v>
      </c>
    </row>
    <row r="5954" spans="1:5" x14ac:dyDescent="0.2">
      <c r="A5954" s="62">
        <v>44197</v>
      </c>
      <c r="B5954" s="63">
        <v>44197</v>
      </c>
      <c r="C5954" s="63" t="s">
        <v>831</v>
      </c>
      <c r="D5954" s="64">
        <f>VLOOKUP(Pag_Inicio_Corr_mas_casos[[#This Row],[Corregimiento]],Hoja3!$A$2:$D$676,4,0)</f>
        <v>80821</v>
      </c>
      <c r="E5954" s="63">
        <v>89</v>
      </c>
    </row>
    <row r="5955" spans="1:5" x14ac:dyDescent="0.2">
      <c r="A5955" s="62">
        <v>44197</v>
      </c>
      <c r="B5955" s="63">
        <v>44197</v>
      </c>
      <c r="C5955" s="63" t="s">
        <v>1010</v>
      </c>
      <c r="D5955" s="64">
        <f>VLOOKUP(Pag_Inicio_Corr_mas_casos[[#This Row],[Corregimiento]],Hoja3!$A$2:$D$676,4,0)</f>
        <v>80813</v>
      </c>
      <c r="E5955" s="63">
        <v>71</v>
      </c>
    </row>
    <row r="5956" spans="1:5" x14ac:dyDescent="0.2">
      <c r="A5956" s="62">
        <v>44197</v>
      </c>
      <c r="B5956" s="63">
        <v>44197</v>
      </c>
      <c r="C5956" s="63" t="s">
        <v>1149</v>
      </c>
      <c r="D5956" s="64">
        <f>VLOOKUP(Pag_Inicio_Corr_mas_casos[[#This Row],[Corregimiento]],Hoja3!$A$2:$D$676,4,0)</f>
        <v>91001</v>
      </c>
      <c r="E5956" s="63">
        <v>70</v>
      </c>
    </row>
    <row r="5957" spans="1:5" x14ac:dyDescent="0.2">
      <c r="A5957" s="62">
        <v>44197</v>
      </c>
      <c r="B5957" s="63">
        <v>44197</v>
      </c>
      <c r="C5957" s="63" t="s">
        <v>1127</v>
      </c>
      <c r="D5957" s="64">
        <f>VLOOKUP(Pag_Inicio_Corr_mas_casos[[#This Row],[Corregimiento]],Hoja3!$A$2:$D$676,4,0)</f>
        <v>130101</v>
      </c>
      <c r="E5957" s="63">
        <v>69</v>
      </c>
    </row>
    <row r="5958" spans="1:5" x14ac:dyDescent="0.2">
      <c r="A5958" s="62">
        <v>44197</v>
      </c>
      <c r="B5958" s="63">
        <v>44197</v>
      </c>
      <c r="C5958" s="63" t="s">
        <v>1095</v>
      </c>
      <c r="D5958" s="64">
        <f>VLOOKUP(Pag_Inicio_Corr_mas_casos[[#This Row],[Corregimiento]],Hoja3!$A$2:$D$676,4,0)</f>
        <v>130106</v>
      </c>
      <c r="E5958" s="63">
        <v>67</v>
      </c>
    </row>
    <row r="5959" spans="1:5" x14ac:dyDescent="0.2">
      <c r="A5959" s="62">
        <v>44197</v>
      </c>
      <c r="B5959" s="63">
        <v>44197</v>
      </c>
      <c r="C5959" s="63" t="s">
        <v>1070</v>
      </c>
      <c r="D5959" s="64">
        <f>VLOOKUP(Pag_Inicio_Corr_mas_casos[[#This Row],[Corregimiento]],Hoja3!$A$2:$D$676,4,0)</f>
        <v>80809</v>
      </c>
      <c r="E5959" s="63">
        <v>67</v>
      </c>
    </row>
    <row r="5960" spans="1:5" x14ac:dyDescent="0.2">
      <c r="A5960" s="62">
        <v>44197</v>
      </c>
      <c r="B5960" s="63">
        <v>44197</v>
      </c>
      <c r="C5960" s="63" t="s">
        <v>1002</v>
      </c>
      <c r="D5960" s="64">
        <f>VLOOKUP(Pag_Inicio_Corr_mas_casos[[#This Row],[Corregimiento]],Hoja3!$A$2:$D$676,4,0)</f>
        <v>80816</v>
      </c>
      <c r="E5960" s="63">
        <v>62</v>
      </c>
    </row>
    <row r="5961" spans="1:5" x14ac:dyDescent="0.2">
      <c r="A5961" s="62">
        <v>44197</v>
      </c>
      <c r="B5961" s="63">
        <v>44197</v>
      </c>
      <c r="C5961" s="63" t="s">
        <v>1000</v>
      </c>
      <c r="D5961" s="64">
        <f>VLOOKUP(Pag_Inicio_Corr_mas_casos[[#This Row],[Corregimiento]],Hoja3!$A$2:$D$676,4,0)</f>
        <v>80823</v>
      </c>
      <c r="E5961" s="63">
        <v>56</v>
      </c>
    </row>
    <row r="5962" spans="1:5" x14ac:dyDescent="0.2">
      <c r="A5962" s="62">
        <v>44197</v>
      </c>
      <c r="B5962" s="63">
        <v>44197</v>
      </c>
      <c r="C5962" s="63" t="s">
        <v>1079</v>
      </c>
      <c r="D5962" s="64">
        <f>VLOOKUP(Pag_Inicio_Corr_mas_casos[[#This Row],[Corregimiento]],Hoja3!$A$2:$D$676,4,0)</f>
        <v>81002</v>
      </c>
      <c r="E5962" s="63">
        <v>52</v>
      </c>
    </row>
    <row r="5963" spans="1:5" x14ac:dyDescent="0.2">
      <c r="A5963" s="62">
        <v>44197</v>
      </c>
      <c r="B5963" s="63">
        <v>44197</v>
      </c>
      <c r="C5963" s="63" t="s">
        <v>1077</v>
      </c>
      <c r="D5963" s="64">
        <f>VLOOKUP(Pag_Inicio_Corr_mas_casos[[#This Row],[Corregimiento]],Hoja3!$A$2:$D$676,4,0)</f>
        <v>81008</v>
      </c>
      <c r="E5963" s="63">
        <v>52</v>
      </c>
    </row>
    <row r="5964" spans="1:5" x14ac:dyDescent="0.2">
      <c r="A5964" s="62">
        <v>44197</v>
      </c>
      <c r="B5964" s="63">
        <v>44197</v>
      </c>
      <c r="C5964" s="63" t="s">
        <v>1080</v>
      </c>
      <c r="D5964" s="64">
        <f>VLOOKUP(Pag_Inicio_Corr_mas_casos[[#This Row],[Corregimiento]],Hoja3!$A$2:$D$676,4,0)</f>
        <v>81003</v>
      </c>
      <c r="E5964" s="63">
        <v>50</v>
      </c>
    </row>
    <row r="5965" spans="1:5" x14ac:dyDescent="0.2">
      <c r="A5965" s="62">
        <v>44197</v>
      </c>
      <c r="B5965" s="63">
        <v>44197</v>
      </c>
      <c r="C5965" s="63" t="s">
        <v>1006</v>
      </c>
      <c r="D5965" s="64">
        <f>VLOOKUP(Pag_Inicio_Corr_mas_casos[[#This Row],[Corregimiento]],Hoja3!$A$2:$D$676,4,0)</f>
        <v>80826</v>
      </c>
      <c r="E5965" s="63">
        <v>48</v>
      </c>
    </row>
    <row r="5966" spans="1:5" x14ac:dyDescent="0.2">
      <c r="A5966" s="62">
        <v>44197</v>
      </c>
      <c r="B5966" s="63">
        <v>44197</v>
      </c>
      <c r="C5966" s="63" t="s">
        <v>1007</v>
      </c>
      <c r="D5966" s="64">
        <f>VLOOKUP(Pag_Inicio_Corr_mas_casos[[#This Row],[Corregimiento]],Hoja3!$A$2:$D$676,4,0)</f>
        <v>80811</v>
      </c>
      <c r="E5966" s="63">
        <v>47</v>
      </c>
    </row>
    <row r="5967" spans="1:5" x14ac:dyDescent="0.2">
      <c r="A5967" s="62">
        <v>44197</v>
      </c>
      <c r="B5967" s="63">
        <v>44197</v>
      </c>
      <c r="C5967" s="63" t="s">
        <v>1001</v>
      </c>
      <c r="D5967" s="64">
        <f>VLOOKUP(Pag_Inicio_Corr_mas_casos[[#This Row],[Corregimiento]],Hoja3!$A$2:$D$676,4,0)</f>
        <v>80807</v>
      </c>
      <c r="E5967" s="63">
        <v>47</v>
      </c>
    </row>
    <row r="5968" spans="1:5" x14ac:dyDescent="0.2">
      <c r="A5968" s="62">
        <v>44197</v>
      </c>
      <c r="B5968" s="63">
        <v>44197</v>
      </c>
      <c r="C5968" s="63" t="s">
        <v>1013</v>
      </c>
      <c r="D5968" s="64">
        <f>VLOOKUP(Pag_Inicio_Corr_mas_casos[[#This Row],[Corregimiento]],Hoja3!$A$2:$D$676,4,0)</f>
        <v>80822</v>
      </c>
      <c r="E5968" s="63">
        <v>46</v>
      </c>
    </row>
    <row r="5969" spans="1:5" x14ac:dyDescent="0.2">
      <c r="A5969" s="62">
        <v>44197</v>
      </c>
      <c r="B5969" s="63">
        <v>44197</v>
      </c>
      <c r="C5969" s="63" t="s">
        <v>1012</v>
      </c>
      <c r="D5969" s="64">
        <f>VLOOKUP(Pag_Inicio_Corr_mas_casos[[#This Row],[Corregimiento]],Hoja3!$A$2:$D$676,4,0)</f>
        <v>80817</v>
      </c>
      <c r="E5969" s="63">
        <v>46</v>
      </c>
    </row>
    <row r="5970" spans="1:5" x14ac:dyDescent="0.2">
      <c r="A5970" s="62">
        <v>44197</v>
      </c>
      <c r="B5970" s="63">
        <v>44197</v>
      </c>
      <c r="C5970" s="63" t="s">
        <v>1015</v>
      </c>
      <c r="D5970" s="64">
        <f>VLOOKUP(Pag_Inicio_Corr_mas_casos[[#This Row],[Corregimiento]],Hoja3!$A$2:$D$676,4,0)</f>
        <v>80815</v>
      </c>
      <c r="E5970" s="63">
        <v>72</v>
      </c>
    </row>
    <row r="5971" spans="1:5" x14ac:dyDescent="0.2">
      <c r="A5971" s="62">
        <v>44197</v>
      </c>
      <c r="B5971" s="63">
        <v>44197</v>
      </c>
      <c r="C5971" s="63" t="s">
        <v>996</v>
      </c>
      <c r="D5971" s="64">
        <f>VLOOKUP(Pag_Inicio_Corr_mas_casos[[#This Row],[Corregimiento]],Hoja3!$A$2:$D$676,4,0)</f>
        <v>80810</v>
      </c>
      <c r="E5971" s="63">
        <v>45</v>
      </c>
    </row>
    <row r="5972" spans="1:5" x14ac:dyDescent="0.2">
      <c r="A5972" s="62">
        <v>44197</v>
      </c>
      <c r="B5972" s="63">
        <v>44197</v>
      </c>
      <c r="C5972" s="63" t="s">
        <v>1078</v>
      </c>
      <c r="D5972" s="64">
        <f>VLOOKUP(Pag_Inicio_Corr_mas_casos[[#This Row],[Corregimiento]],Hoja3!$A$2:$D$676,4,0)</f>
        <v>81001</v>
      </c>
      <c r="E5972" s="63">
        <v>44</v>
      </c>
    </row>
    <row r="5973" spans="1:5" x14ac:dyDescent="0.2">
      <c r="A5973" s="62">
        <v>44197</v>
      </c>
      <c r="B5973" s="63">
        <v>44197</v>
      </c>
      <c r="C5973" s="63" t="s">
        <v>1004</v>
      </c>
      <c r="D5973" s="64">
        <f>VLOOKUP(Pag_Inicio_Corr_mas_casos[[#This Row],[Corregimiento]],Hoja3!$A$2:$D$676,4,0)</f>
        <v>81007</v>
      </c>
      <c r="E5973" s="63">
        <v>42</v>
      </c>
    </row>
    <row r="5974" spans="1:5" x14ac:dyDescent="0.2">
      <c r="A5974" s="62">
        <v>44197</v>
      </c>
      <c r="B5974" s="63">
        <v>44197</v>
      </c>
      <c r="C5974" s="63" t="s">
        <v>999</v>
      </c>
      <c r="D5974" s="64">
        <f>VLOOKUP(Pag_Inicio_Corr_mas_casos[[#This Row],[Corregimiento]],Hoja3!$A$2:$D$676,4,0)</f>
        <v>80806</v>
      </c>
      <c r="E5974" s="63">
        <v>41</v>
      </c>
    </row>
    <row r="5975" spans="1:5" x14ac:dyDescent="0.2">
      <c r="A5975" s="62">
        <v>44197</v>
      </c>
      <c r="B5975" s="63">
        <v>44197</v>
      </c>
      <c r="C5975" s="63" t="s">
        <v>1091</v>
      </c>
      <c r="D5975" s="64">
        <f>VLOOKUP(Pag_Inicio_Corr_mas_casos[[#This Row],[Corregimiento]],Hoja3!$A$2:$D$676,4,0)</f>
        <v>30104</v>
      </c>
      <c r="E5975" s="63">
        <v>41</v>
      </c>
    </row>
    <row r="5976" spans="1:5" x14ac:dyDescent="0.2">
      <c r="A5976" s="62">
        <v>44197</v>
      </c>
      <c r="B5976" s="63">
        <v>44197</v>
      </c>
      <c r="C5976" s="63" t="s">
        <v>1119</v>
      </c>
      <c r="D5976" s="64">
        <f>VLOOKUP(Pag_Inicio_Corr_mas_casos[[#This Row],[Corregimiento]],Hoja3!$A$2:$D$676,4,0)</f>
        <v>40601</v>
      </c>
      <c r="E5976" s="63">
        <v>40</v>
      </c>
    </row>
    <row r="5977" spans="1:5" x14ac:dyDescent="0.2">
      <c r="A5977" s="62">
        <v>44197</v>
      </c>
      <c r="B5977" s="63">
        <v>44197</v>
      </c>
      <c r="C5977" s="63" t="s">
        <v>1117</v>
      </c>
      <c r="D5977" s="64">
        <f>VLOOKUP(Pag_Inicio_Corr_mas_casos[[#This Row],[Corregimiento]],Hoja3!$A$2:$D$676,4,0)</f>
        <v>40501</v>
      </c>
      <c r="E5977" s="63">
        <v>31</v>
      </c>
    </row>
    <row r="5978" spans="1:5" x14ac:dyDescent="0.2">
      <c r="A5978" s="62">
        <v>44197</v>
      </c>
      <c r="B5978" s="63">
        <v>44197</v>
      </c>
      <c r="C5978" s="63" t="s">
        <v>998</v>
      </c>
      <c r="D5978" s="64">
        <f>VLOOKUP(Pag_Inicio_Corr_mas_casos[[#This Row],[Corregimiento]],Hoja3!$A$2:$D$676,4,0)</f>
        <v>81009</v>
      </c>
      <c r="E5978" s="63">
        <v>31</v>
      </c>
    </row>
    <row r="5979" spans="1:5" x14ac:dyDescent="0.2">
      <c r="A5979" s="62">
        <v>44197</v>
      </c>
      <c r="B5979" s="63">
        <v>44197</v>
      </c>
      <c r="C5979" s="63" t="s">
        <v>1074</v>
      </c>
      <c r="D5979" s="64">
        <f>VLOOKUP(Pag_Inicio_Corr_mas_casos[[#This Row],[Corregimiento]],Hoja3!$A$2:$D$676,4,0)</f>
        <v>130702</v>
      </c>
      <c r="E5979" s="63">
        <v>31</v>
      </c>
    </row>
    <row r="5980" spans="1:5" x14ac:dyDescent="0.2">
      <c r="A5980" s="62">
        <v>44197</v>
      </c>
      <c r="B5980" s="63">
        <v>44197</v>
      </c>
      <c r="C5980" s="63" t="s">
        <v>1113</v>
      </c>
      <c r="D5980" s="64">
        <f>VLOOKUP(Pag_Inicio_Corr_mas_casos[[#This Row],[Corregimiento]],Hoja3!$A$2:$D$676,4,0)</f>
        <v>130102</v>
      </c>
      <c r="E5980" s="63">
        <v>28</v>
      </c>
    </row>
    <row r="5981" spans="1:5" x14ac:dyDescent="0.2">
      <c r="A5981" s="62">
        <v>44197</v>
      </c>
      <c r="B5981" s="63">
        <v>44197</v>
      </c>
      <c r="C5981" s="63" t="s">
        <v>1003</v>
      </c>
      <c r="D5981" s="64">
        <f>VLOOKUP(Pag_Inicio_Corr_mas_casos[[#This Row],[Corregimiento]],Hoja3!$A$2:$D$676,4,0)</f>
        <v>130708</v>
      </c>
      <c r="E5981" s="63">
        <v>27</v>
      </c>
    </row>
    <row r="5982" spans="1:5" x14ac:dyDescent="0.2">
      <c r="A5982" s="62">
        <v>44197</v>
      </c>
      <c r="B5982" s="63">
        <v>44197</v>
      </c>
      <c r="C5982" s="63" t="s">
        <v>1051</v>
      </c>
      <c r="D5982" s="64">
        <f>VLOOKUP(Pag_Inicio_Corr_mas_casos[[#This Row],[Corregimiento]],Hoja3!$A$2:$D$676,4,0)</f>
        <v>80808</v>
      </c>
      <c r="E5982" s="63">
        <v>27</v>
      </c>
    </row>
    <row r="5983" spans="1:5" x14ac:dyDescent="0.2">
      <c r="A5983" s="62">
        <v>44197</v>
      </c>
      <c r="B5983" s="63">
        <v>44197</v>
      </c>
      <c r="C5983" s="63" t="s">
        <v>1053</v>
      </c>
      <c r="D5983" s="64">
        <f>VLOOKUP(Pag_Inicio_Corr_mas_casos[[#This Row],[Corregimiento]],Hoja3!$A$2:$D$676,4,0)</f>
        <v>130105</v>
      </c>
      <c r="E5983" s="63">
        <v>27</v>
      </c>
    </row>
    <row r="5984" spans="1:5" x14ac:dyDescent="0.2">
      <c r="A5984" s="62">
        <v>44197</v>
      </c>
      <c r="B5984" s="63">
        <v>44197</v>
      </c>
      <c r="C5984" s="63" t="s">
        <v>1026</v>
      </c>
      <c r="D5984" s="64">
        <f>VLOOKUP(Pag_Inicio_Corr_mas_casos[[#This Row],[Corregimiento]],Hoja3!$A$2:$D$676,4,0)</f>
        <v>30107</v>
      </c>
      <c r="E5984" s="63">
        <v>27</v>
      </c>
    </row>
    <row r="5985" spans="1:5" x14ac:dyDescent="0.2">
      <c r="A5985" s="62">
        <v>44197</v>
      </c>
      <c r="B5985" s="63">
        <v>44197</v>
      </c>
      <c r="C5985" s="63" t="s">
        <v>1005</v>
      </c>
      <c r="D5985" s="64">
        <f>VLOOKUP(Pag_Inicio_Corr_mas_casos[[#This Row],[Corregimiento]],Hoja3!$A$2:$D$676,4,0)</f>
        <v>80814</v>
      </c>
      <c r="E5985" s="63">
        <v>25</v>
      </c>
    </row>
    <row r="5986" spans="1:5" x14ac:dyDescent="0.2">
      <c r="A5986" s="62">
        <v>44197</v>
      </c>
      <c r="B5986" s="63">
        <v>44197</v>
      </c>
      <c r="C5986" s="63" t="s">
        <v>1032</v>
      </c>
      <c r="D5986" s="64">
        <f>VLOOKUP(Pag_Inicio_Corr_mas_casos[[#This Row],[Corregimiento]],Hoja3!$A$2:$D$676,4,0)</f>
        <v>20606</v>
      </c>
      <c r="E5986" s="63">
        <v>24</v>
      </c>
    </row>
    <row r="5987" spans="1:5" x14ac:dyDescent="0.2">
      <c r="A5987" s="62">
        <v>44197</v>
      </c>
      <c r="B5987" s="63">
        <v>44197</v>
      </c>
      <c r="C5987" s="63" t="s">
        <v>1016</v>
      </c>
      <c r="D5987" s="64">
        <f>VLOOKUP(Pag_Inicio_Corr_mas_casos[[#This Row],[Corregimiento]],Hoja3!$A$2:$D$676,4,0)</f>
        <v>130716</v>
      </c>
      <c r="E5987" s="63">
        <v>23</v>
      </c>
    </row>
    <row r="5988" spans="1:5" x14ac:dyDescent="0.2">
      <c r="A5988" s="62">
        <v>44197</v>
      </c>
      <c r="B5988" s="63">
        <v>44197</v>
      </c>
      <c r="C5988" s="63" t="s">
        <v>1114</v>
      </c>
      <c r="D5988" s="64">
        <f>VLOOKUP(Pag_Inicio_Corr_mas_casos[[#This Row],[Corregimiento]],Hoja3!$A$2:$D$676,4,0)</f>
        <v>90301</v>
      </c>
      <c r="E5988" s="63">
        <v>23</v>
      </c>
    </row>
    <row r="5989" spans="1:5" x14ac:dyDescent="0.2">
      <c r="A5989" s="62">
        <v>44197</v>
      </c>
      <c r="B5989" s="63">
        <v>44197</v>
      </c>
      <c r="C5989" s="63" t="s">
        <v>1036</v>
      </c>
      <c r="D5989" s="64">
        <f>VLOOKUP(Pag_Inicio_Corr_mas_casos[[#This Row],[Corregimiento]],Hoja3!$A$2:$D$676,4,0)</f>
        <v>80803</v>
      </c>
      <c r="E5989" s="63">
        <v>23</v>
      </c>
    </row>
    <row r="5990" spans="1:5" x14ac:dyDescent="0.2">
      <c r="A5990" s="62">
        <v>44197</v>
      </c>
      <c r="B5990" s="63">
        <v>44197</v>
      </c>
      <c r="C5990" s="63" t="s">
        <v>1029</v>
      </c>
      <c r="D5990" s="64">
        <f>VLOOKUP(Pag_Inicio_Corr_mas_casos[[#This Row],[Corregimiento]],Hoja3!$A$2:$D$676,4,0)</f>
        <v>40606</v>
      </c>
      <c r="E5990" s="63">
        <v>23</v>
      </c>
    </row>
    <row r="5991" spans="1:5" x14ac:dyDescent="0.2">
      <c r="A5991" s="62">
        <v>44197</v>
      </c>
      <c r="B5991" s="63">
        <v>44197</v>
      </c>
      <c r="C5991" s="63" t="s">
        <v>1064</v>
      </c>
      <c r="D5991" s="64">
        <f>VLOOKUP(Pag_Inicio_Corr_mas_casos[[#This Row],[Corregimiento]],Hoja3!$A$2:$D$676,4,0)</f>
        <v>60103</v>
      </c>
      <c r="E5991" s="63">
        <v>22</v>
      </c>
    </row>
    <row r="5992" spans="1:5" x14ac:dyDescent="0.2">
      <c r="A5992" s="62">
        <v>44197</v>
      </c>
      <c r="B5992" s="63">
        <v>44197</v>
      </c>
      <c r="C5992" s="63" t="s">
        <v>1018</v>
      </c>
      <c r="D5992" s="64">
        <f>VLOOKUP(Pag_Inicio_Corr_mas_casos[[#This Row],[Corregimiento]],Hoja3!$A$2:$D$676,4,0)</f>
        <v>130701</v>
      </c>
      <c r="E5992" s="63">
        <v>20</v>
      </c>
    </row>
    <row r="5993" spans="1:5" x14ac:dyDescent="0.2">
      <c r="A5993" s="62">
        <v>44197</v>
      </c>
      <c r="B5993" s="63">
        <v>44197</v>
      </c>
      <c r="C5993" s="63" t="s">
        <v>1055</v>
      </c>
      <c r="D5993" s="64">
        <f>VLOOKUP(Pag_Inicio_Corr_mas_casos[[#This Row],[Corregimiento]],Hoja3!$A$2:$D$676,4,0)</f>
        <v>80802</v>
      </c>
      <c r="E5993" s="63">
        <v>20</v>
      </c>
    </row>
    <row r="5994" spans="1:5" x14ac:dyDescent="0.2">
      <c r="A5994" s="62">
        <v>44197</v>
      </c>
      <c r="B5994" s="63">
        <v>44197</v>
      </c>
      <c r="C5994" s="63" t="s">
        <v>1009</v>
      </c>
      <c r="D5994" s="64">
        <f>VLOOKUP(Pag_Inicio_Corr_mas_casos[[#This Row],[Corregimiento]],Hoja3!$A$2:$D$676,4,0)</f>
        <v>130107</v>
      </c>
      <c r="E5994" s="63">
        <v>19</v>
      </c>
    </row>
    <row r="5995" spans="1:5" x14ac:dyDescent="0.2">
      <c r="A5995" s="62">
        <v>44197</v>
      </c>
      <c r="B5995" s="63">
        <v>44197</v>
      </c>
      <c r="C5995" s="63" t="s">
        <v>997</v>
      </c>
      <c r="D5995" s="64">
        <f>VLOOKUP(Pag_Inicio_Corr_mas_casos[[#This Row],[Corregimiento]],Hoja3!$A$2:$D$676,4,0)</f>
        <v>130717</v>
      </c>
      <c r="E5995" s="63">
        <v>19</v>
      </c>
    </row>
    <row r="5996" spans="1:5" x14ac:dyDescent="0.2">
      <c r="A5996" s="62">
        <v>44197</v>
      </c>
      <c r="B5996" s="63">
        <v>44197</v>
      </c>
      <c r="C5996" s="63" t="s">
        <v>1011</v>
      </c>
      <c r="D5996" s="64">
        <f>VLOOKUP(Pag_Inicio_Corr_mas_casos[[#This Row],[Corregimiento]],Hoja3!$A$2:$D$676,4,0)</f>
        <v>80820</v>
      </c>
      <c r="E5996" s="63">
        <v>19</v>
      </c>
    </row>
    <row r="5997" spans="1:5" x14ac:dyDescent="0.2">
      <c r="A5997" s="62">
        <v>44197</v>
      </c>
      <c r="B5997" s="63">
        <v>44197</v>
      </c>
      <c r="C5997" s="63" t="s">
        <v>1068</v>
      </c>
      <c r="D5997" s="64">
        <f>VLOOKUP(Pag_Inicio_Corr_mas_casos[[#This Row],[Corregimiento]],Hoja3!$A$2:$D$676,4,0)</f>
        <v>40608</v>
      </c>
      <c r="E5997" s="63">
        <v>18</v>
      </c>
    </row>
    <row r="5998" spans="1:5" x14ac:dyDescent="0.2">
      <c r="A5998" s="62">
        <v>44197</v>
      </c>
      <c r="B5998" s="63">
        <v>44197</v>
      </c>
      <c r="C5998" s="63" t="s">
        <v>1034</v>
      </c>
      <c r="D5998" s="64">
        <f>VLOOKUP(Pag_Inicio_Corr_mas_casos[[#This Row],[Corregimiento]],Hoja3!$A$2:$D$676,4,0)</f>
        <v>20207</v>
      </c>
      <c r="E5998" s="63">
        <v>18</v>
      </c>
    </row>
    <row r="5999" spans="1:5" x14ac:dyDescent="0.2">
      <c r="A5999" s="62">
        <v>44197</v>
      </c>
      <c r="B5999" s="63">
        <v>44197</v>
      </c>
      <c r="C5999" s="63" t="s">
        <v>1062</v>
      </c>
      <c r="D5999" s="64">
        <f>VLOOKUP(Pag_Inicio_Corr_mas_casos[[#This Row],[Corregimiento]],Hoja3!$A$2:$D$676,4,0)</f>
        <v>40611</v>
      </c>
      <c r="E5999" s="63">
        <v>17</v>
      </c>
    </row>
    <row r="6000" spans="1:5" x14ac:dyDescent="0.2">
      <c r="A6000" s="62">
        <v>44197</v>
      </c>
      <c r="B6000" s="63">
        <v>44197</v>
      </c>
      <c r="C6000" s="63" t="s">
        <v>1021</v>
      </c>
      <c r="D6000" s="64">
        <f>VLOOKUP(Pag_Inicio_Corr_mas_casos[[#This Row],[Corregimiento]],Hoja3!$A$2:$D$676,4,0)</f>
        <v>81006</v>
      </c>
      <c r="E6000" s="63">
        <v>17</v>
      </c>
    </row>
    <row r="6001" spans="1:6" x14ac:dyDescent="0.2">
      <c r="A6001" s="62">
        <v>44197</v>
      </c>
      <c r="B6001" s="63">
        <v>44197</v>
      </c>
      <c r="C6001" s="63" t="s">
        <v>1092</v>
      </c>
      <c r="D6001" s="64">
        <f>VLOOKUP(Pag_Inicio_Corr_mas_casos[[#This Row],[Corregimiento]],Hoja3!$A$2:$D$676,4,0)</f>
        <v>91008</v>
      </c>
      <c r="E6001" s="63">
        <v>16</v>
      </c>
    </row>
    <row r="6002" spans="1:6" x14ac:dyDescent="0.2">
      <c r="A6002" s="62">
        <v>44197</v>
      </c>
      <c r="B6002" s="63">
        <v>44197</v>
      </c>
      <c r="C6002" s="63" t="s">
        <v>1020</v>
      </c>
      <c r="D6002" s="64">
        <f>VLOOKUP(Pag_Inicio_Corr_mas_casos[[#This Row],[Corregimiento]],Hoja3!$A$2:$D$676,4,0)</f>
        <v>20601</v>
      </c>
      <c r="E6002" s="63">
        <v>16</v>
      </c>
    </row>
    <row r="6003" spans="1:6" x14ac:dyDescent="0.2">
      <c r="A6003" s="62">
        <v>44197</v>
      </c>
      <c r="B6003" s="63">
        <v>44197</v>
      </c>
      <c r="C6003" s="63" t="s">
        <v>1116</v>
      </c>
      <c r="D6003" s="64">
        <f>VLOOKUP(Pag_Inicio_Corr_mas_casos[[#This Row],[Corregimiento]],Hoja3!$A$2:$D$676,4,0)</f>
        <v>20101</v>
      </c>
      <c r="E6003" s="63">
        <v>15</v>
      </c>
    </row>
    <row r="6004" spans="1:6" x14ac:dyDescent="0.2">
      <c r="A6004" s="62">
        <v>44197</v>
      </c>
      <c r="B6004" s="63">
        <v>44197</v>
      </c>
      <c r="C6004" s="63" t="s">
        <v>1150</v>
      </c>
      <c r="D6004" s="64">
        <f>VLOOKUP(Pag_Inicio_Corr_mas_casos[[#This Row],[Corregimiento]],Hoja3!$A$2:$D$676,4,0)</f>
        <v>41303</v>
      </c>
      <c r="E6004" s="63">
        <v>14</v>
      </c>
    </row>
    <row r="6005" spans="1:6" x14ac:dyDescent="0.2">
      <c r="A6005" s="62">
        <v>44197</v>
      </c>
      <c r="B6005" s="63">
        <v>44197</v>
      </c>
      <c r="C6005" s="63" t="s">
        <v>1035</v>
      </c>
      <c r="D6005" s="64">
        <f>VLOOKUP(Pag_Inicio_Corr_mas_casos[[#This Row],[Corregimiento]],Hoja3!$A$2:$D$676,4,0)</f>
        <v>60105</v>
      </c>
      <c r="E6005" s="63">
        <v>14</v>
      </c>
    </row>
    <row r="6006" spans="1:6" x14ac:dyDescent="0.2">
      <c r="A6006" s="62">
        <v>44197</v>
      </c>
      <c r="B6006" s="63">
        <v>44197</v>
      </c>
      <c r="C6006" s="63" t="s">
        <v>1019</v>
      </c>
      <c r="D6006" s="64">
        <f>VLOOKUP(Pag_Inicio_Corr_mas_casos[[#This Row],[Corregimiento]],Hoja3!$A$2:$D$676,4,0)</f>
        <v>80804</v>
      </c>
      <c r="E6006" s="63">
        <v>14</v>
      </c>
    </row>
    <row r="6007" spans="1:6" x14ac:dyDescent="0.2">
      <c r="A6007" s="62">
        <v>44197</v>
      </c>
      <c r="B6007" s="63">
        <v>44197</v>
      </c>
      <c r="C6007" s="63" t="s">
        <v>1023</v>
      </c>
      <c r="D6007" s="64">
        <f>VLOOKUP(Pag_Inicio_Corr_mas_casos[[#This Row],[Corregimiento]],Hoja3!$A$2:$D$676,4,0)</f>
        <v>30113</v>
      </c>
      <c r="E6007" s="63">
        <v>14</v>
      </c>
      <c r="F6007" s="54" t="s">
        <v>1151</v>
      </c>
    </row>
    <row r="6008" spans="1:6" x14ac:dyDescent="0.2">
      <c r="A6008" s="62">
        <v>44197</v>
      </c>
      <c r="B6008" s="63">
        <v>44197</v>
      </c>
      <c r="C6008" s="63" t="s">
        <v>1152</v>
      </c>
      <c r="D6008" s="64">
        <f>VLOOKUP(Pag_Inicio_Corr_mas_casos[[#This Row],[Corregimiento]],Hoja3!$A$2:$D$676,4,0)</f>
        <v>90601</v>
      </c>
      <c r="E6008" s="63">
        <v>14</v>
      </c>
    </row>
    <row r="6009" spans="1:6" x14ac:dyDescent="0.2">
      <c r="A6009" s="62">
        <v>44197</v>
      </c>
      <c r="B6009" s="63">
        <v>44197</v>
      </c>
      <c r="C6009" s="63" t="s">
        <v>1118</v>
      </c>
      <c r="D6009" s="64">
        <f>VLOOKUP(Pag_Inicio_Corr_mas_casos[[#This Row],[Corregimiento]],Hoja3!$A$2:$D$676,4,0)</f>
        <v>91007</v>
      </c>
      <c r="E6009" s="63">
        <v>13</v>
      </c>
    </row>
    <row r="6010" spans="1:6" x14ac:dyDescent="0.2">
      <c r="A6010" s="62">
        <v>44197</v>
      </c>
      <c r="B6010" s="63">
        <v>44197</v>
      </c>
      <c r="C6010" s="63" t="s">
        <v>1054</v>
      </c>
      <c r="D6010" s="64">
        <f>VLOOKUP(Pag_Inicio_Corr_mas_casos[[#This Row],[Corregimiento]],Hoja3!$A$2:$D$676,4,0)</f>
        <v>81005</v>
      </c>
      <c r="E6010" s="63">
        <v>13</v>
      </c>
    </row>
    <row r="6011" spans="1:6" x14ac:dyDescent="0.2">
      <c r="A6011" s="62">
        <v>44197</v>
      </c>
      <c r="B6011" s="63">
        <v>44197</v>
      </c>
      <c r="C6011" s="63" t="s">
        <v>1097</v>
      </c>
      <c r="D6011" s="64">
        <f>VLOOKUP(Pag_Inicio_Corr_mas_casos[[#This Row],[Corregimiento]],Hoja3!$A$2:$D$676,4,0)</f>
        <v>130108</v>
      </c>
      <c r="E6011" s="63">
        <v>13</v>
      </c>
    </row>
    <row r="6012" spans="1:6" x14ac:dyDescent="0.2">
      <c r="A6012" s="62">
        <v>44197</v>
      </c>
      <c r="B6012" s="63">
        <v>44197</v>
      </c>
      <c r="C6012" s="63" t="s">
        <v>1100</v>
      </c>
      <c r="D6012" s="64">
        <f>VLOOKUP(Pag_Inicio_Corr_mas_casos[[#This Row],[Corregimiento]],Hoja3!$A$2:$D$676,4,0)</f>
        <v>70301</v>
      </c>
      <c r="E6012" s="63">
        <v>13</v>
      </c>
    </row>
    <row r="6013" spans="1:6" x14ac:dyDescent="0.2">
      <c r="A6013" s="62">
        <v>44197</v>
      </c>
      <c r="B6013" s="63">
        <v>44197</v>
      </c>
      <c r="C6013" s="63" t="s">
        <v>1057</v>
      </c>
      <c r="D6013" s="64">
        <f>VLOOKUP(Pag_Inicio_Corr_mas_casos[[#This Row],[Corregimiento]],Hoja3!$A$2:$D$676,4,0)</f>
        <v>81004</v>
      </c>
      <c r="E6013" s="63">
        <v>12</v>
      </c>
    </row>
    <row r="6014" spans="1:6" x14ac:dyDescent="0.2">
      <c r="A6014" s="62">
        <v>44197</v>
      </c>
      <c r="B6014" s="63">
        <v>44197</v>
      </c>
      <c r="C6014" s="63" t="s">
        <v>1010</v>
      </c>
      <c r="D6014" s="63">
        <v>40607</v>
      </c>
      <c r="E6014" s="63">
        <v>12</v>
      </c>
      <c r="F6014" s="54" t="s">
        <v>1107</v>
      </c>
    </row>
    <row r="6015" spans="1:6" x14ac:dyDescent="0.2">
      <c r="A6015" s="62">
        <v>44197</v>
      </c>
      <c r="B6015" s="63">
        <v>44197</v>
      </c>
      <c r="C6015" s="63" t="s">
        <v>1063</v>
      </c>
      <c r="D6015" s="64">
        <f>VLOOKUP(Pag_Inicio_Corr_mas_casos[[#This Row],[Corregimiento]],Hoja3!$A$2:$D$676,4,0)</f>
        <v>130310</v>
      </c>
      <c r="E6015" s="63">
        <v>12</v>
      </c>
    </row>
    <row r="6016" spans="1:6" x14ac:dyDescent="0.2">
      <c r="A6016" s="62">
        <v>44197</v>
      </c>
      <c r="B6016" s="63">
        <v>44197</v>
      </c>
      <c r="C6016" s="63" t="s">
        <v>1050</v>
      </c>
      <c r="D6016" s="64">
        <f>VLOOKUP(Pag_Inicio_Corr_mas_casos[[#This Row],[Corregimiento]],Hoja3!$A$2:$D$676,4,0)</f>
        <v>130706</v>
      </c>
      <c r="E6016" s="63">
        <v>11</v>
      </c>
    </row>
    <row r="6017" spans="1:6" x14ac:dyDescent="0.2">
      <c r="A6017" s="62">
        <v>44197</v>
      </c>
      <c r="B6017" s="63">
        <v>44197</v>
      </c>
      <c r="C6017" s="63" t="s">
        <v>1111</v>
      </c>
      <c r="D6017" s="64">
        <f>VLOOKUP(Pag_Inicio_Corr_mas_casos[[#This Row],[Corregimiento]],Hoja3!$A$2:$D$676,4,0)</f>
        <v>40201</v>
      </c>
      <c r="E6017" s="63">
        <v>11</v>
      </c>
    </row>
    <row r="6018" spans="1:6" x14ac:dyDescent="0.2">
      <c r="A6018" s="62">
        <v>44197</v>
      </c>
      <c r="B6018" s="63">
        <v>44197</v>
      </c>
      <c r="C6018" s="63" t="s">
        <v>1153</v>
      </c>
      <c r="D6018" s="64">
        <f>VLOOKUP(Pag_Inicio_Corr_mas_casos[[#This Row],[Corregimiento]],Hoja3!$A$2:$D$676,4,0)</f>
        <v>30109</v>
      </c>
      <c r="E6018" s="63">
        <v>11</v>
      </c>
    </row>
    <row r="6019" spans="1:6" x14ac:dyDescent="0.2">
      <c r="A6019" s="62">
        <v>44197</v>
      </c>
      <c r="B6019" s="63">
        <v>44197</v>
      </c>
      <c r="C6019" s="63" t="s">
        <v>1154</v>
      </c>
      <c r="D6019" s="64">
        <f>VLOOKUP(Pag_Inicio_Corr_mas_casos[[#This Row],[Corregimiento]],Hoja3!$A$2:$D$676,4,0)</f>
        <v>130902</v>
      </c>
      <c r="E6019" s="63">
        <v>11</v>
      </c>
    </row>
    <row r="6020" spans="1:6" x14ac:dyDescent="0.2">
      <c r="A6020" s="62">
        <v>44197</v>
      </c>
      <c r="B6020" s="63">
        <v>44197</v>
      </c>
      <c r="C6020" s="63" t="s">
        <v>1086</v>
      </c>
      <c r="D6020" s="64">
        <f>VLOOKUP(Pag_Inicio_Corr_mas_casos[[#This Row],[Corregimiento]],Hoja3!$A$2:$D$676,4,0)</f>
        <v>30103</v>
      </c>
      <c r="E6020" s="63">
        <v>11</v>
      </c>
    </row>
    <row r="6021" spans="1:6" x14ac:dyDescent="0.2">
      <c r="A6021" s="62">
        <v>44197</v>
      </c>
      <c r="B6021" s="63">
        <v>44197</v>
      </c>
      <c r="C6021" s="63" t="s">
        <v>1125</v>
      </c>
      <c r="D6021" s="64">
        <f>VLOOKUP(Pag_Inicio_Corr_mas_casos[[#This Row],[Corregimiento]],Hoja3!$A$2:$D$676,4,0)</f>
        <v>40610</v>
      </c>
      <c r="E6021" s="63">
        <v>11</v>
      </c>
    </row>
    <row r="6022" spans="1:6" x14ac:dyDescent="0.2">
      <c r="A6022" s="59">
        <v>44198</v>
      </c>
      <c r="B6022" s="60">
        <v>44198</v>
      </c>
      <c r="C6022" s="60" t="s">
        <v>1155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 x14ac:dyDescent="0.2">
      <c r="A6023" s="59">
        <v>44198</v>
      </c>
      <c r="B6023" s="60">
        <v>44198</v>
      </c>
      <c r="C6023" s="60" t="s">
        <v>1070</v>
      </c>
      <c r="D6023" s="61">
        <f>VLOOKUP(Pag_Inicio_Corr_mas_casos[[#This Row],[Corregimiento]],Hoja3!$A$2:$D$676,4,0)</f>
        <v>80809</v>
      </c>
      <c r="E6023" s="60">
        <v>54</v>
      </c>
    </row>
    <row r="6024" spans="1:6" x14ac:dyDescent="0.2">
      <c r="A6024" s="59">
        <v>44198</v>
      </c>
      <c r="B6024" s="60">
        <v>44198</v>
      </c>
      <c r="C6024" s="60" t="s">
        <v>999</v>
      </c>
      <c r="D6024" s="61">
        <f>VLOOKUP(Pag_Inicio_Corr_mas_casos[[#This Row],[Corregimiento]],Hoja3!$A$2:$D$676,4,0)</f>
        <v>80806</v>
      </c>
      <c r="E6024" s="60">
        <v>52</v>
      </c>
    </row>
    <row r="6025" spans="1:6" x14ac:dyDescent="0.2">
      <c r="A6025" s="59">
        <v>44198</v>
      </c>
      <c r="B6025" s="60">
        <v>44198</v>
      </c>
      <c r="C6025" s="60" t="s">
        <v>1071</v>
      </c>
      <c r="D6025" s="61">
        <f>VLOOKUP(Pag_Inicio_Corr_mas_casos[[#This Row],[Corregimiento]],Hoja3!$A$2:$D$676,4,0)</f>
        <v>80819</v>
      </c>
      <c r="E6025" s="60">
        <v>51</v>
      </c>
    </row>
    <row r="6026" spans="1:6" x14ac:dyDescent="0.2">
      <c r="A6026" s="59">
        <v>44198</v>
      </c>
      <c r="B6026" s="60">
        <v>44198</v>
      </c>
      <c r="C6026" s="60" t="s">
        <v>1127</v>
      </c>
      <c r="D6026" s="61">
        <f>VLOOKUP(Pag_Inicio_Corr_mas_casos[[#This Row],[Corregimiento]],Hoja3!$A$2:$D$676,4,0)</f>
        <v>130101</v>
      </c>
      <c r="E6026" s="60">
        <v>50</v>
      </c>
    </row>
    <row r="6027" spans="1:6" x14ac:dyDescent="0.2">
      <c r="A6027" s="59">
        <v>44198</v>
      </c>
      <c r="B6027" s="60">
        <v>44198</v>
      </c>
      <c r="C6027" s="60" t="s">
        <v>1113</v>
      </c>
      <c r="D6027" s="61">
        <f>VLOOKUP(Pag_Inicio_Corr_mas_casos[[#This Row],[Corregimiento]],Hoja3!$A$2:$D$676,4,0)</f>
        <v>130102</v>
      </c>
      <c r="E6027" s="60">
        <v>46</v>
      </c>
    </row>
    <row r="6028" spans="1:6" x14ac:dyDescent="0.2">
      <c r="A6028" s="59">
        <v>44198</v>
      </c>
      <c r="B6028" s="60">
        <v>44198</v>
      </c>
      <c r="C6028" s="60" t="s">
        <v>1015</v>
      </c>
      <c r="D6028" s="61">
        <f>VLOOKUP(Pag_Inicio_Corr_mas_casos[[#This Row],[Corregimiento]],Hoja3!$A$2:$D$676,4,0)</f>
        <v>80815</v>
      </c>
      <c r="E6028" s="60">
        <v>67</v>
      </c>
    </row>
    <row r="6029" spans="1:6" x14ac:dyDescent="0.2">
      <c r="A6029" s="59">
        <v>44198</v>
      </c>
      <c r="B6029" s="60">
        <v>44198</v>
      </c>
      <c r="C6029" s="60" t="s">
        <v>1000</v>
      </c>
      <c r="D6029" s="61">
        <f>VLOOKUP(Pag_Inicio_Corr_mas_casos[[#This Row],[Corregimiento]],Hoja3!$A$2:$D$676,4,0)</f>
        <v>80823</v>
      </c>
      <c r="E6029" s="60">
        <v>44</v>
      </c>
    </row>
    <row r="6030" spans="1:6" x14ac:dyDescent="0.2">
      <c r="A6030" s="59">
        <v>44198</v>
      </c>
      <c r="B6030" s="60">
        <v>44198</v>
      </c>
      <c r="C6030" s="60" t="s">
        <v>1011</v>
      </c>
      <c r="D6030" s="61">
        <f>VLOOKUP(Pag_Inicio_Corr_mas_casos[[#This Row],[Corregimiento]],Hoja3!$A$2:$D$676,4,0)</f>
        <v>80820</v>
      </c>
      <c r="E6030" s="60">
        <v>43</v>
      </c>
    </row>
    <row r="6031" spans="1:6" x14ac:dyDescent="0.2">
      <c r="A6031" s="59">
        <v>44198</v>
      </c>
      <c r="B6031" s="60">
        <v>44198</v>
      </c>
      <c r="C6031" s="60" t="s">
        <v>1078</v>
      </c>
      <c r="D6031" s="61">
        <f>VLOOKUP(Pag_Inicio_Corr_mas_casos[[#This Row],[Corregimiento]],Hoja3!$A$2:$D$676,4,0)</f>
        <v>81001</v>
      </c>
      <c r="E6031" s="60">
        <v>42</v>
      </c>
    </row>
    <row r="6032" spans="1:6" x14ac:dyDescent="0.2">
      <c r="A6032" s="59">
        <v>44198</v>
      </c>
      <c r="B6032" s="60">
        <v>44198</v>
      </c>
      <c r="C6032" s="60" t="s">
        <v>1002</v>
      </c>
      <c r="D6032" s="61">
        <f>VLOOKUP(Pag_Inicio_Corr_mas_casos[[#This Row],[Corregimiento]],Hoja3!$A$2:$D$676,4,0)</f>
        <v>80816</v>
      </c>
      <c r="E6032" s="60">
        <v>37</v>
      </c>
    </row>
    <row r="6033" spans="1:5" x14ac:dyDescent="0.2">
      <c r="A6033" s="59">
        <v>44198</v>
      </c>
      <c r="B6033" s="60">
        <v>44198</v>
      </c>
      <c r="C6033" s="60" t="s">
        <v>1077</v>
      </c>
      <c r="D6033" s="61">
        <f>VLOOKUP(Pag_Inicio_Corr_mas_casos[[#This Row],[Corregimiento]],Hoja3!$A$2:$D$676,4,0)</f>
        <v>81008</v>
      </c>
      <c r="E6033" s="60">
        <v>37</v>
      </c>
    </row>
    <row r="6034" spans="1:5" x14ac:dyDescent="0.2">
      <c r="A6034" s="59">
        <v>44198</v>
      </c>
      <c r="B6034" s="60">
        <v>44198</v>
      </c>
      <c r="C6034" s="60" t="s">
        <v>1079</v>
      </c>
      <c r="D6034" s="61">
        <f>VLOOKUP(Pag_Inicio_Corr_mas_casos[[#This Row],[Corregimiento]],Hoja3!$A$2:$D$676,4,0)</f>
        <v>81002</v>
      </c>
      <c r="E6034" s="60">
        <v>36</v>
      </c>
    </row>
    <row r="6035" spans="1:5" x14ac:dyDescent="0.2">
      <c r="A6035" s="59">
        <v>44198</v>
      </c>
      <c r="B6035" s="60">
        <v>44198</v>
      </c>
      <c r="C6035" s="60" t="s">
        <v>1009</v>
      </c>
      <c r="D6035" s="61">
        <f>VLOOKUP(Pag_Inicio_Corr_mas_casos[[#This Row],[Corregimiento]],Hoja3!$A$2:$D$676,4,0)</f>
        <v>130107</v>
      </c>
      <c r="E6035" s="60">
        <v>36</v>
      </c>
    </row>
    <row r="6036" spans="1:5" x14ac:dyDescent="0.2">
      <c r="A6036" s="59">
        <v>44198</v>
      </c>
      <c r="B6036" s="60">
        <v>44198</v>
      </c>
      <c r="C6036" s="60" t="s">
        <v>1013</v>
      </c>
      <c r="D6036" s="61">
        <f>VLOOKUP(Pag_Inicio_Corr_mas_casos[[#This Row],[Corregimiento]],Hoja3!$A$2:$D$676,4,0)</f>
        <v>80822</v>
      </c>
      <c r="E6036" s="60">
        <v>35</v>
      </c>
    </row>
    <row r="6037" spans="1:5" x14ac:dyDescent="0.2">
      <c r="A6037" s="59">
        <v>44198</v>
      </c>
      <c r="B6037" s="60">
        <v>44198</v>
      </c>
      <c r="C6037" s="60" t="s">
        <v>831</v>
      </c>
      <c r="D6037" s="61">
        <f>VLOOKUP(Pag_Inicio_Corr_mas_casos[[#This Row],[Corregimiento]],Hoja3!$A$2:$D$676,4,0)</f>
        <v>80821</v>
      </c>
      <c r="E6037" s="60">
        <v>34</v>
      </c>
    </row>
    <row r="6038" spans="1:5" x14ac:dyDescent="0.2">
      <c r="A6038" s="59">
        <v>44198</v>
      </c>
      <c r="B6038" s="60">
        <v>44198</v>
      </c>
      <c r="C6038" s="60" t="s">
        <v>1138</v>
      </c>
      <c r="D6038" s="61">
        <f>VLOOKUP(Pag_Inicio_Corr_mas_casos[[#This Row],[Corregimiento]],Hoja3!$A$2:$D$676,4,0)</f>
        <v>91101</v>
      </c>
      <c r="E6038" s="60">
        <v>34</v>
      </c>
    </row>
    <row r="6039" spans="1:5" x14ac:dyDescent="0.2">
      <c r="A6039" s="59">
        <v>44198</v>
      </c>
      <c r="B6039" s="60">
        <v>44198</v>
      </c>
      <c r="C6039" s="60" t="s">
        <v>1003</v>
      </c>
      <c r="D6039" s="61">
        <f>VLOOKUP(Pag_Inicio_Corr_mas_casos[[#This Row],[Corregimiento]],Hoja3!$A$2:$D$676,4,0)</f>
        <v>130708</v>
      </c>
      <c r="E6039" s="60">
        <v>31</v>
      </c>
    </row>
    <row r="6040" spans="1:5" x14ac:dyDescent="0.2">
      <c r="A6040" s="59">
        <v>44198</v>
      </c>
      <c r="B6040" s="60">
        <v>44198</v>
      </c>
      <c r="C6040" s="60" t="s">
        <v>1119</v>
      </c>
      <c r="D6040" s="61">
        <f>VLOOKUP(Pag_Inicio_Corr_mas_casos[[#This Row],[Corregimiento]],Hoja3!$A$2:$D$676,4,0)</f>
        <v>40601</v>
      </c>
      <c r="E6040" s="60">
        <v>30</v>
      </c>
    </row>
    <row r="6041" spans="1:5" x14ac:dyDescent="0.2">
      <c r="A6041" s="59">
        <v>44198</v>
      </c>
      <c r="B6041" s="60">
        <v>44198</v>
      </c>
      <c r="C6041" s="60" t="s">
        <v>1097</v>
      </c>
      <c r="D6041" s="61">
        <f>VLOOKUP(Pag_Inicio_Corr_mas_casos[[#This Row],[Corregimiento]],Hoja3!$A$2:$D$676,4,0)</f>
        <v>130108</v>
      </c>
      <c r="E6041" s="60">
        <v>29</v>
      </c>
    </row>
    <row r="6042" spans="1:5" x14ac:dyDescent="0.2">
      <c r="A6042" s="59">
        <v>44198</v>
      </c>
      <c r="B6042" s="60">
        <v>44198</v>
      </c>
      <c r="C6042" s="60" t="s">
        <v>1109</v>
      </c>
      <c r="D6042" s="61">
        <f>VLOOKUP(Pag_Inicio_Corr_mas_casos[[#This Row],[Corregimiento]],Hoja3!$A$2:$D$676,4,0)</f>
        <v>80501</v>
      </c>
      <c r="E6042" s="60">
        <v>26</v>
      </c>
    </row>
    <row r="6043" spans="1:5" x14ac:dyDescent="0.2">
      <c r="A6043" s="59">
        <v>44198</v>
      </c>
      <c r="B6043" s="60">
        <v>44198</v>
      </c>
      <c r="C6043" s="60" t="s">
        <v>1004</v>
      </c>
      <c r="D6043" s="61">
        <f>VLOOKUP(Pag_Inicio_Corr_mas_casos[[#This Row],[Corregimiento]],Hoja3!$A$2:$D$676,4,0)</f>
        <v>81007</v>
      </c>
      <c r="E6043" s="60">
        <v>25</v>
      </c>
    </row>
    <row r="6044" spans="1:5" x14ac:dyDescent="0.2">
      <c r="A6044" s="59">
        <v>44198</v>
      </c>
      <c r="B6044" s="60">
        <v>44198</v>
      </c>
      <c r="C6044" s="60" t="s">
        <v>1010</v>
      </c>
      <c r="D6044" s="61">
        <f>VLOOKUP(Pag_Inicio_Corr_mas_casos[[#This Row],[Corregimiento]],Hoja3!$A$2:$D$676,4,0)</f>
        <v>80813</v>
      </c>
      <c r="E6044" s="60">
        <v>25</v>
      </c>
    </row>
    <row r="6045" spans="1:5" x14ac:dyDescent="0.2">
      <c r="A6045" s="59">
        <v>44198</v>
      </c>
      <c r="B6045" s="60">
        <v>44198</v>
      </c>
      <c r="C6045" s="60" t="s">
        <v>1074</v>
      </c>
      <c r="D6045" s="61">
        <f>VLOOKUP(Pag_Inicio_Corr_mas_casos[[#This Row],[Corregimiento]],Hoja3!$A$2:$D$676,4,0)</f>
        <v>130702</v>
      </c>
      <c r="E6045" s="60">
        <v>23</v>
      </c>
    </row>
    <row r="6046" spans="1:5" x14ac:dyDescent="0.2">
      <c r="A6046" s="59">
        <v>44198</v>
      </c>
      <c r="B6046" s="60">
        <v>44198</v>
      </c>
      <c r="C6046" s="60" t="s">
        <v>1006</v>
      </c>
      <c r="D6046" s="61">
        <f>VLOOKUP(Pag_Inicio_Corr_mas_casos[[#This Row],[Corregimiento]],Hoja3!$A$2:$D$676,4,0)</f>
        <v>80826</v>
      </c>
      <c r="E6046" s="60">
        <v>23</v>
      </c>
    </row>
    <row r="6047" spans="1:5" x14ac:dyDescent="0.2">
      <c r="A6047" s="59">
        <v>44198</v>
      </c>
      <c r="B6047" s="60">
        <v>44198</v>
      </c>
      <c r="C6047" s="60" t="s">
        <v>1080</v>
      </c>
      <c r="D6047" s="61">
        <f>VLOOKUP(Pag_Inicio_Corr_mas_casos[[#This Row],[Corregimiento]],Hoja3!$A$2:$D$676,4,0)</f>
        <v>81003</v>
      </c>
      <c r="E6047" s="60">
        <v>23</v>
      </c>
    </row>
    <row r="6048" spans="1:5" x14ac:dyDescent="0.2">
      <c r="A6048" s="59">
        <v>44198</v>
      </c>
      <c r="B6048" s="60">
        <v>44198</v>
      </c>
      <c r="C6048" s="60" t="s">
        <v>1012</v>
      </c>
      <c r="D6048" s="61">
        <f>VLOOKUP(Pag_Inicio_Corr_mas_casos[[#This Row],[Corregimiento]],Hoja3!$A$2:$D$676,4,0)</f>
        <v>80817</v>
      </c>
      <c r="E6048" s="60">
        <v>23</v>
      </c>
    </row>
    <row r="6049" spans="1:5" x14ac:dyDescent="0.2">
      <c r="A6049" s="59">
        <v>44198</v>
      </c>
      <c r="B6049" s="60">
        <v>44198</v>
      </c>
      <c r="C6049" s="60" t="s">
        <v>997</v>
      </c>
      <c r="D6049" s="61">
        <f>VLOOKUP(Pag_Inicio_Corr_mas_casos[[#This Row],[Corregimiento]],Hoja3!$A$2:$D$676,4,0)</f>
        <v>130717</v>
      </c>
      <c r="E6049" s="60">
        <v>21</v>
      </c>
    </row>
    <row r="6050" spans="1:5" x14ac:dyDescent="0.2">
      <c r="A6050" s="59">
        <v>44198</v>
      </c>
      <c r="B6050" s="60">
        <v>44198</v>
      </c>
      <c r="C6050" s="60" t="s">
        <v>1105</v>
      </c>
      <c r="D6050" s="61">
        <f>VLOOKUP(Pag_Inicio_Corr_mas_casos[[#This Row],[Corregimiento]],Hoja3!$A$2:$D$676,4,0)</f>
        <v>80812</v>
      </c>
      <c r="E6050" s="60">
        <v>20</v>
      </c>
    </row>
    <row r="6051" spans="1:5" x14ac:dyDescent="0.2">
      <c r="A6051" s="59">
        <v>44198</v>
      </c>
      <c r="B6051" s="60">
        <v>44198</v>
      </c>
      <c r="C6051" s="60" t="s">
        <v>1122</v>
      </c>
      <c r="D6051" s="61">
        <f>VLOOKUP(Pag_Inicio_Corr_mas_casos[[#This Row],[Corregimiento]],Hoja3!$A$2:$D$676,4,0)</f>
        <v>20401</v>
      </c>
      <c r="E6051" s="60">
        <v>20</v>
      </c>
    </row>
    <row r="6052" spans="1:5" x14ac:dyDescent="0.2">
      <c r="A6052" s="59">
        <v>44198</v>
      </c>
      <c r="B6052" s="60">
        <v>44198</v>
      </c>
      <c r="C6052" s="60" t="s">
        <v>1035</v>
      </c>
      <c r="D6052" s="61">
        <f>VLOOKUP(Pag_Inicio_Corr_mas_casos[[#This Row],[Corregimiento]],Hoja3!$A$2:$D$676,4,0)</f>
        <v>60105</v>
      </c>
      <c r="E6052" s="60">
        <v>20</v>
      </c>
    </row>
    <row r="6053" spans="1:5" x14ac:dyDescent="0.2">
      <c r="A6053" s="59">
        <v>44198</v>
      </c>
      <c r="B6053" s="60">
        <v>44198</v>
      </c>
      <c r="C6053" s="60" t="s">
        <v>1018</v>
      </c>
      <c r="D6053" s="61">
        <f>VLOOKUP(Pag_Inicio_Corr_mas_casos[[#This Row],[Corregimiento]],Hoja3!$A$2:$D$676,4,0)</f>
        <v>130701</v>
      </c>
      <c r="E6053" s="60">
        <v>19</v>
      </c>
    </row>
    <row r="6054" spans="1:5" x14ac:dyDescent="0.2">
      <c r="A6054" s="59">
        <v>44198</v>
      </c>
      <c r="B6054" s="60">
        <v>44198</v>
      </c>
      <c r="C6054" s="60" t="s">
        <v>1156</v>
      </c>
      <c r="D6054" s="61">
        <f>VLOOKUP(Pag_Inicio_Corr_mas_casos[[#This Row],[Corregimiento]],Hoja3!$A$2:$D$676,4,0)</f>
        <v>20104</v>
      </c>
      <c r="E6054" s="60">
        <v>19</v>
      </c>
    </row>
    <row r="6055" spans="1:5" x14ac:dyDescent="0.2">
      <c r="A6055" s="59">
        <v>44198</v>
      </c>
      <c r="B6055" s="60">
        <v>44198</v>
      </c>
      <c r="C6055" s="60" t="s">
        <v>1086</v>
      </c>
      <c r="D6055" s="61">
        <f>VLOOKUP(Pag_Inicio_Corr_mas_casos[[#This Row],[Corregimiento]],Hoja3!$A$2:$D$676,4,0)</f>
        <v>30103</v>
      </c>
      <c r="E6055" s="60">
        <v>18</v>
      </c>
    </row>
    <row r="6056" spans="1:5" x14ac:dyDescent="0.2">
      <c r="A6056" s="59">
        <v>44198</v>
      </c>
      <c r="B6056" s="60">
        <v>44198</v>
      </c>
      <c r="C6056" s="60" t="s">
        <v>1019</v>
      </c>
      <c r="D6056" s="61">
        <f>VLOOKUP(Pag_Inicio_Corr_mas_casos[[#This Row],[Corregimiento]],Hoja3!$A$2:$D$676,4,0)</f>
        <v>80804</v>
      </c>
      <c r="E6056" s="60">
        <v>18</v>
      </c>
    </row>
    <row r="6057" spans="1:5" x14ac:dyDescent="0.2">
      <c r="A6057" s="59">
        <v>44198</v>
      </c>
      <c r="B6057" s="60">
        <v>44198</v>
      </c>
      <c r="C6057" s="60" t="s">
        <v>1017</v>
      </c>
      <c r="D6057" s="61">
        <f>VLOOKUP(Pag_Inicio_Corr_mas_casos[[#This Row],[Corregimiento]],Hoja3!$A$2:$D$676,4,0)</f>
        <v>50208</v>
      </c>
      <c r="E6057" s="60">
        <v>18</v>
      </c>
    </row>
    <row r="6058" spans="1:5" x14ac:dyDescent="0.2">
      <c r="A6058" s="59">
        <v>44198</v>
      </c>
      <c r="B6058" s="60">
        <v>44198</v>
      </c>
      <c r="C6058" s="60" t="s">
        <v>1016</v>
      </c>
      <c r="D6058" s="61">
        <f>VLOOKUP(Pag_Inicio_Corr_mas_casos[[#This Row],[Corregimiento]],Hoja3!$A$2:$D$676,4,0)</f>
        <v>130716</v>
      </c>
      <c r="E6058" s="60">
        <v>18</v>
      </c>
    </row>
    <row r="6059" spans="1:5" x14ac:dyDescent="0.2">
      <c r="A6059" s="59">
        <v>44198</v>
      </c>
      <c r="B6059" s="60">
        <v>44198</v>
      </c>
      <c r="C6059" s="60" t="s">
        <v>1054</v>
      </c>
      <c r="D6059" s="61">
        <f>VLOOKUP(Pag_Inicio_Corr_mas_casos[[#This Row],[Corregimiento]],Hoja3!$A$2:$D$676,4,0)</f>
        <v>81005</v>
      </c>
      <c r="E6059" s="60">
        <v>18</v>
      </c>
    </row>
    <row r="6060" spans="1:5" x14ac:dyDescent="0.2">
      <c r="A6060" s="59">
        <v>44198</v>
      </c>
      <c r="B6060" s="60">
        <v>44198</v>
      </c>
      <c r="C6060" s="60" t="s">
        <v>1050</v>
      </c>
      <c r="D6060" s="61">
        <f>VLOOKUP(Pag_Inicio_Corr_mas_casos[[#This Row],[Corregimiento]],Hoja3!$A$2:$D$676,4,0)</f>
        <v>130706</v>
      </c>
      <c r="E6060" s="60">
        <v>17</v>
      </c>
    </row>
    <row r="6061" spans="1:5" x14ac:dyDescent="0.2">
      <c r="A6061" s="59">
        <v>44198</v>
      </c>
      <c r="B6061" s="60">
        <v>44198</v>
      </c>
      <c r="C6061" s="60" t="s">
        <v>1021</v>
      </c>
      <c r="D6061" s="61">
        <f>VLOOKUP(Pag_Inicio_Corr_mas_casos[[#This Row],[Corregimiento]],Hoja3!$A$2:$D$676,4,0)</f>
        <v>81006</v>
      </c>
      <c r="E6061" s="60">
        <v>16</v>
      </c>
    </row>
    <row r="6062" spans="1:5" x14ac:dyDescent="0.2">
      <c r="A6062" s="59">
        <v>44198</v>
      </c>
      <c r="B6062" s="60">
        <v>44198</v>
      </c>
      <c r="C6062" s="60" t="s">
        <v>1001</v>
      </c>
      <c r="D6062" s="61">
        <f>VLOOKUP(Pag_Inicio_Corr_mas_casos[[#This Row],[Corregimiento]],Hoja3!$A$2:$D$676,4,0)</f>
        <v>80807</v>
      </c>
      <c r="E6062" s="60">
        <v>16</v>
      </c>
    </row>
    <row r="6063" spans="1:5" x14ac:dyDescent="0.2">
      <c r="A6063" s="59">
        <v>44198</v>
      </c>
      <c r="B6063" s="60">
        <v>44198</v>
      </c>
      <c r="C6063" s="60" t="s">
        <v>1117</v>
      </c>
      <c r="D6063" s="61">
        <f>VLOOKUP(Pag_Inicio_Corr_mas_casos[[#This Row],[Corregimiento]],Hoja3!$A$2:$D$676,4,0)</f>
        <v>40501</v>
      </c>
      <c r="E6063" s="60">
        <v>16</v>
      </c>
    </row>
    <row r="6064" spans="1:5" x14ac:dyDescent="0.2">
      <c r="A6064" s="59">
        <v>44198</v>
      </c>
      <c r="B6064" s="60">
        <v>44198</v>
      </c>
      <c r="C6064" s="60" t="s">
        <v>1110</v>
      </c>
      <c r="D6064" s="61">
        <f>VLOOKUP(Pag_Inicio_Corr_mas_casos[[#This Row],[Corregimiento]],Hoja3!$A$2:$D$676,4,0)</f>
        <v>20105</v>
      </c>
      <c r="E6064" s="60">
        <v>15</v>
      </c>
    </row>
    <row r="6065" spans="1:5" x14ac:dyDescent="0.2">
      <c r="A6065" s="59">
        <v>44198</v>
      </c>
      <c r="B6065" s="60">
        <v>44198</v>
      </c>
      <c r="C6065" s="60" t="s">
        <v>996</v>
      </c>
      <c r="D6065" s="61">
        <f>VLOOKUP(Pag_Inicio_Corr_mas_casos[[#This Row],[Corregimiento]],Hoja3!$A$2:$D$676,4,0)</f>
        <v>80810</v>
      </c>
      <c r="E6065" s="60">
        <v>15</v>
      </c>
    </row>
    <row r="6066" spans="1:5" x14ac:dyDescent="0.2">
      <c r="A6066" s="59">
        <v>44198</v>
      </c>
      <c r="B6066" s="60">
        <v>44198</v>
      </c>
      <c r="C6066" s="60" t="s">
        <v>1057</v>
      </c>
      <c r="D6066" s="61">
        <f>VLOOKUP(Pag_Inicio_Corr_mas_casos[[#This Row],[Corregimiento]],Hoja3!$A$2:$D$676,4,0)</f>
        <v>81004</v>
      </c>
      <c r="E6066" s="60">
        <v>14</v>
      </c>
    </row>
    <row r="6067" spans="1:5" x14ac:dyDescent="0.2">
      <c r="A6067" s="59">
        <v>44198</v>
      </c>
      <c r="B6067" s="60">
        <v>44198</v>
      </c>
      <c r="C6067" s="60" t="s">
        <v>1064</v>
      </c>
      <c r="D6067" s="61">
        <f>VLOOKUP(Pag_Inicio_Corr_mas_casos[[#This Row],[Corregimiento]],Hoja3!$A$2:$D$676,4,0)</f>
        <v>60103</v>
      </c>
      <c r="E6067" s="60">
        <v>14</v>
      </c>
    </row>
    <row r="6068" spans="1:5" x14ac:dyDescent="0.2">
      <c r="A6068" s="59">
        <v>44198</v>
      </c>
      <c r="B6068" s="60">
        <v>44198</v>
      </c>
      <c r="C6068" s="60" t="s">
        <v>1020</v>
      </c>
      <c r="D6068" s="61">
        <f>VLOOKUP(Pag_Inicio_Corr_mas_casos[[#This Row],[Corregimiento]],Hoja3!$A$2:$D$676,4,0)</f>
        <v>20601</v>
      </c>
      <c r="E6068" s="60">
        <v>14</v>
      </c>
    </row>
    <row r="6069" spans="1:5" x14ac:dyDescent="0.2">
      <c r="A6069" s="59">
        <v>44198</v>
      </c>
      <c r="B6069" s="60">
        <v>44198</v>
      </c>
      <c r="C6069" s="60" t="s">
        <v>998</v>
      </c>
      <c r="D6069" s="61">
        <f>VLOOKUP(Pag_Inicio_Corr_mas_casos[[#This Row],[Corregimiento]],Hoja3!$A$2:$D$676,4,0)</f>
        <v>81009</v>
      </c>
      <c r="E6069" s="60">
        <v>14</v>
      </c>
    </row>
    <row r="6070" spans="1:5" x14ac:dyDescent="0.2">
      <c r="A6070" s="59">
        <v>44198</v>
      </c>
      <c r="B6070" s="60">
        <v>44198</v>
      </c>
      <c r="C6070" s="60" t="s">
        <v>1005</v>
      </c>
      <c r="D6070" s="61">
        <f>VLOOKUP(Pag_Inicio_Corr_mas_casos[[#This Row],[Corregimiento]],Hoja3!$A$2:$D$676,4,0)</f>
        <v>80814</v>
      </c>
      <c r="E6070" s="60">
        <v>13</v>
      </c>
    </row>
    <row r="6071" spans="1:5" x14ac:dyDescent="0.2">
      <c r="A6071" s="59">
        <v>44198</v>
      </c>
      <c r="B6071" s="60">
        <v>44198</v>
      </c>
      <c r="C6071" s="60" t="s">
        <v>1051</v>
      </c>
      <c r="D6071" s="61">
        <f>VLOOKUP(Pag_Inicio_Corr_mas_casos[[#This Row],[Corregimiento]],Hoja3!$A$2:$D$676,4,0)</f>
        <v>80808</v>
      </c>
      <c r="E6071" s="60">
        <v>13</v>
      </c>
    </row>
    <row r="6072" spans="1:5" x14ac:dyDescent="0.2">
      <c r="A6072" s="59">
        <v>44198</v>
      </c>
      <c r="B6072" s="60">
        <v>44198</v>
      </c>
      <c r="C6072" s="60" t="s">
        <v>1129</v>
      </c>
      <c r="D6072" s="61">
        <f>VLOOKUP(Pag_Inicio_Corr_mas_casos[[#This Row],[Corregimiento]],Hoja3!$A$2:$D$676,4,0)</f>
        <v>91011</v>
      </c>
      <c r="E6072" s="60">
        <v>13</v>
      </c>
    </row>
    <row r="6073" spans="1:5" x14ac:dyDescent="0.2">
      <c r="A6073" s="59">
        <v>44198</v>
      </c>
      <c r="B6073" s="60">
        <v>44198</v>
      </c>
      <c r="C6073" s="60" t="s">
        <v>1081</v>
      </c>
      <c r="D6073" s="61">
        <f>VLOOKUP(Pag_Inicio_Corr_mas_casos[[#This Row],[Corregimiento]],Hoja3!$A$2:$D$676,4,0)</f>
        <v>91001</v>
      </c>
      <c r="E6073" s="60">
        <v>13</v>
      </c>
    </row>
    <row r="6074" spans="1:5" x14ac:dyDescent="0.2">
      <c r="A6074" s="59">
        <v>44198</v>
      </c>
      <c r="B6074" s="60">
        <v>44198</v>
      </c>
      <c r="C6074" s="60" t="s">
        <v>1091</v>
      </c>
      <c r="D6074" s="61">
        <f>VLOOKUP(Pag_Inicio_Corr_mas_casos[[#This Row],[Corregimiento]],Hoja3!$A$2:$D$676,4,0)</f>
        <v>30104</v>
      </c>
      <c r="E6074" s="60">
        <v>12</v>
      </c>
    </row>
    <row r="6075" spans="1:5" x14ac:dyDescent="0.2">
      <c r="A6075" s="59">
        <v>44198</v>
      </c>
      <c r="B6075" s="60">
        <v>44198</v>
      </c>
      <c r="C6075" s="60" t="s">
        <v>1026</v>
      </c>
      <c r="D6075" s="61">
        <f>VLOOKUP(Pag_Inicio_Corr_mas_casos[[#This Row],[Corregimiento]],Hoja3!$A$2:$D$676,4,0)</f>
        <v>30107</v>
      </c>
      <c r="E6075" s="60">
        <v>12</v>
      </c>
    </row>
    <row r="6076" spans="1:5" x14ac:dyDescent="0.2">
      <c r="A6076" s="59">
        <v>44198</v>
      </c>
      <c r="B6076" s="60">
        <v>44198</v>
      </c>
      <c r="C6076" s="60" t="s">
        <v>1157</v>
      </c>
      <c r="D6076" s="61">
        <f>VLOOKUP(Pag_Inicio_Corr_mas_casos[[#This Row],[Corregimiento]],Hoja3!$A$2:$D$676,4,0)</f>
        <v>40205</v>
      </c>
      <c r="E6076" s="60">
        <v>12</v>
      </c>
    </row>
    <row r="6077" spans="1:5" x14ac:dyDescent="0.2">
      <c r="A6077" s="59">
        <v>44198</v>
      </c>
      <c r="B6077" s="60">
        <v>44198</v>
      </c>
      <c r="C6077" s="60" t="s">
        <v>1158</v>
      </c>
      <c r="D6077" s="61">
        <f>VLOOKUP(Pag_Inicio_Corr_mas_casos[[#This Row],[Corregimiento]],Hoja3!$A$2:$D$676,4,0)</f>
        <v>41401</v>
      </c>
      <c r="E6077" s="60">
        <v>12</v>
      </c>
    </row>
    <row r="6078" spans="1:5" x14ac:dyDescent="0.2">
      <c r="A6078" s="59">
        <v>44198</v>
      </c>
      <c r="B6078" s="60">
        <v>44198</v>
      </c>
      <c r="C6078" s="60" t="s">
        <v>1098</v>
      </c>
      <c r="D6078" s="61">
        <f>VLOOKUP(Pag_Inicio_Corr_mas_casos[[#This Row],[Corregimiento]],Hoja3!$A$2:$D$676,4,0)</f>
        <v>60101</v>
      </c>
      <c r="E6078" s="60">
        <v>11</v>
      </c>
    </row>
    <row r="6079" spans="1:5" x14ac:dyDescent="0.2">
      <c r="A6079" s="59">
        <v>44198</v>
      </c>
      <c r="B6079" s="60">
        <v>44198</v>
      </c>
      <c r="C6079" s="60" t="s">
        <v>1007</v>
      </c>
      <c r="D6079" s="61">
        <f>VLOOKUP(Pag_Inicio_Corr_mas_casos[[#This Row],[Corregimiento]],Hoja3!$A$2:$D$676,4,0)</f>
        <v>80811</v>
      </c>
      <c r="E6079" s="60">
        <v>11</v>
      </c>
    </row>
    <row r="6080" spans="1:5" x14ac:dyDescent="0.2">
      <c r="A6080" s="59">
        <v>44198</v>
      </c>
      <c r="B6080" s="60">
        <v>44198</v>
      </c>
      <c r="C6080" s="60" t="s">
        <v>1035</v>
      </c>
      <c r="D6080" s="61">
        <f>VLOOKUP(Pag_Inicio_Corr_mas_casos[[#This Row],[Corregimiento]],Hoja3!$A$2:$D$676,4,0)</f>
        <v>60105</v>
      </c>
      <c r="E6080" s="60">
        <v>11</v>
      </c>
    </row>
    <row r="6081" spans="1:6" x14ac:dyDescent="0.2">
      <c r="A6081" s="59">
        <v>44198</v>
      </c>
      <c r="B6081" s="60">
        <v>44198</v>
      </c>
      <c r="C6081" s="60" t="s">
        <v>1025</v>
      </c>
      <c r="D6081" s="61">
        <f>VLOOKUP(Pag_Inicio_Corr_mas_casos[[#This Row],[Corregimiento]],Hoja3!$A$2:$D$676,4,0)</f>
        <v>20406</v>
      </c>
      <c r="E6081" s="60">
        <v>11</v>
      </c>
    </row>
    <row r="6082" spans="1:6" x14ac:dyDescent="0.2">
      <c r="A6082" s="86">
        <v>44199</v>
      </c>
      <c r="B6082" s="87">
        <v>44199</v>
      </c>
      <c r="C6082" s="87" t="s">
        <v>1071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 x14ac:dyDescent="0.2">
      <c r="A6083" s="86">
        <v>44199</v>
      </c>
      <c r="B6083" s="87">
        <v>44199</v>
      </c>
      <c r="C6083" s="87" t="s">
        <v>1105</v>
      </c>
      <c r="D6083" s="88">
        <f>VLOOKUP(Pag_Inicio_Corr_mas_casos[[#This Row],[Corregimiento]],Hoja3!$A$2:$D$676,4,0)</f>
        <v>80812</v>
      </c>
      <c r="E6083" s="87">
        <v>57</v>
      </c>
    </row>
    <row r="6084" spans="1:6" x14ac:dyDescent="0.2">
      <c r="A6084" s="86">
        <v>44199</v>
      </c>
      <c r="B6084" s="87">
        <v>44199</v>
      </c>
      <c r="C6084" s="87" t="s">
        <v>1113</v>
      </c>
      <c r="D6084" s="88">
        <f>VLOOKUP(Pag_Inicio_Corr_mas_casos[[#This Row],[Corregimiento]],Hoja3!$A$2:$D$676,4,0)</f>
        <v>130102</v>
      </c>
      <c r="E6084" s="87">
        <v>51</v>
      </c>
    </row>
    <row r="6085" spans="1:6" x14ac:dyDescent="0.2">
      <c r="A6085" s="86">
        <v>44199</v>
      </c>
      <c r="B6085" s="87">
        <v>44199</v>
      </c>
      <c r="C6085" s="87" t="s">
        <v>1119</v>
      </c>
      <c r="D6085" s="88">
        <f>VLOOKUP(Pag_Inicio_Corr_mas_casos[[#This Row],[Corregimiento]],Hoja3!$A$2:$D$676,4,0)</f>
        <v>40601</v>
      </c>
      <c r="E6085" s="87">
        <v>47</v>
      </c>
    </row>
    <row r="6086" spans="1:6" x14ac:dyDescent="0.2">
      <c r="A6086" s="86">
        <v>44199</v>
      </c>
      <c r="B6086" s="87">
        <v>44199</v>
      </c>
      <c r="C6086" s="87" t="s">
        <v>1079</v>
      </c>
      <c r="D6086" s="88">
        <f>VLOOKUP(Pag_Inicio_Corr_mas_casos[[#This Row],[Corregimiento]],Hoja3!$A$2:$D$676,4,0)</f>
        <v>81002</v>
      </c>
      <c r="E6086" s="87">
        <v>44</v>
      </c>
    </row>
    <row r="6087" spans="1:6" x14ac:dyDescent="0.2">
      <c r="A6087" s="86">
        <v>44199</v>
      </c>
      <c r="B6087" s="87">
        <v>44199</v>
      </c>
      <c r="C6087" s="87" t="s">
        <v>997</v>
      </c>
      <c r="D6087" s="88">
        <f>VLOOKUP(Pag_Inicio_Corr_mas_casos[[#This Row],[Corregimiento]],Hoja3!$A$2:$D$676,4,0)</f>
        <v>130717</v>
      </c>
      <c r="E6087" s="87">
        <v>44</v>
      </c>
    </row>
    <row r="6088" spans="1:6" x14ac:dyDescent="0.2">
      <c r="A6088" s="86">
        <v>44199</v>
      </c>
      <c r="B6088" s="87">
        <v>44199</v>
      </c>
      <c r="C6088" s="87" t="s">
        <v>1013</v>
      </c>
      <c r="D6088" s="88">
        <f>VLOOKUP(Pag_Inicio_Corr_mas_casos[[#This Row],[Corregimiento]],Hoja3!$A$2:$D$676,4,0)</f>
        <v>80822</v>
      </c>
      <c r="E6088" s="87">
        <v>42</v>
      </c>
    </row>
    <row r="6089" spans="1:6" x14ac:dyDescent="0.2">
      <c r="A6089" s="86">
        <v>44199</v>
      </c>
      <c r="B6089" s="87">
        <v>44199</v>
      </c>
      <c r="C6089" s="87" t="s">
        <v>1155</v>
      </c>
      <c r="D6089" s="88">
        <f>VLOOKUP(Pag_Inicio_Corr_mas_casos[[#This Row],[Corregimiento]],Hoja3!$A$2:$D$676,4,0)</f>
        <v>130106</v>
      </c>
      <c r="E6089" s="87">
        <v>41</v>
      </c>
    </row>
    <row r="6090" spans="1:6" x14ac:dyDescent="0.2">
      <c r="A6090" s="86">
        <v>44199</v>
      </c>
      <c r="B6090" s="87">
        <v>44199</v>
      </c>
      <c r="C6090" s="87" t="s">
        <v>1127</v>
      </c>
      <c r="D6090" s="88">
        <f>VLOOKUP(Pag_Inicio_Corr_mas_casos[[#This Row],[Corregimiento]],Hoja3!$A$2:$D$676,4,0)</f>
        <v>130101</v>
      </c>
      <c r="E6090" s="87">
        <v>40</v>
      </c>
    </row>
    <row r="6091" spans="1:6" x14ac:dyDescent="0.2">
      <c r="A6091" s="86">
        <v>44199</v>
      </c>
      <c r="B6091" s="87">
        <v>44199</v>
      </c>
      <c r="C6091" s="87" t="s">
        <v>1001</v>
      </c>
      <c r="D6091" s="88">
        <f>VLOOKUP(Pag_Inicio_Corr_mas_casos[[#This Row],[Corregimiento]],Hoja3!$A$2:$D$676,4,0)</f>
        <v>80807</v>
      </c>
      <c r="E6091" s="87">
        <v>37</v>
      </c>
    </row>
    <row r="6092" spans="1:6" x14ac:dyDescent="0.2">
      <c r="A6092" s="86">
        <v>44199</v>
      </c>
      <c r="B6092" s="87">
        <v>44199</v>
      </c>
      <c r="C6092" s="87" t="s">
        <v>998</v>
      </c>
      <c r="D6092" s="88">
        <f>VLOOKUP(Pag_Inicio_Corr_mas_casos[[#This Row],[Corregimiento]],Hoja3!$A$2:$D$676,4,0)</f>
        <v>81009</v>
      </c>
      <c r="E6092" s="87">
        <v>35</v>
      </c>
    </row>
    <row r="6093" spans="1:6" x14ac:dyDescent="0.2">
      <c r="A6093" s="86">
        <v>44199</v>
      </c>
      <c r="B6093" s="87">
        <v>44199</v>
      </c>
      <c r="C6093" s="87" t="s">
        <v>1074</v>
      </c>
      <c r="D6093" s="88">
        <f>VLOOKUP(Pag_Inicio_Corr_mas_casos[[#This Row],[Corregimiento]],Hoja3!$A$2:$D$676,4,0)</f>
        <v>130702</v>
      </c>
      <c r="E6093" s="87">
        <v>33</v>
      </c>
    </row>
    <row r="6094" spans="1:6" x14ac:dyDescent="0.2">
      <c r="A6094" s="86">
        <v>44199</v>
      </c>
      <c r="B6094" s="87">
        <v>44199</v>
      </c>
      <c r="C6094" s="87" t="s">
        <v>1015</v>
      </c>
      <c r="D6094" s="88">
        <f>VLOOKUP(Pag_Inicio_Corr_mas_casos[[#This Row],[Corregimiento]],Hoja3!$A$2:$D$676,4,0)</f>
        <v>80815</v>
      </c>
      <c r="E6094" s="87">
        <v>33</v>
      </c>
    </row>
    <row r="6095" spans="1:6" x14ac:dyDescent="0.2">
      <c r="A6095" s="86">
        <v>44199</v>
      </c>
      <c r="B6095" s="87">
        <v>44199</v>
      </c>
      <c r="C6095" s="87" t="s">
        <v>1016</v>
      </c>
      <c r="D6095" s="88">
        <f>VLOOKUP(Pag_Inicio_Corr_mas_casos[[#This Row],[Corregimiento]],Hoja3!$A$2:$D$676,4,0)</f>
        <v>130716</v>
      </c>
      <c r="E6095" s="87">
        <v>31</v>
      </c>
    </row>
    <row r="6096" spans="1:6" x14ac:dyDescent="0.2">
      <c r="A6096" s="86">
        <v>44199</v>
      </c>
      <c r="B6096" s="87">
        <v>44199</v>
      </c>
      <c r="C6096" s="87" t="s">
        <v>996</v>
      </c>
      <c r="D6096" s="88">
        <f>VLOOKUP(Pag_Inicio_Corr_mas_casos[[#This Row],[Corregimiento]],Hoja3!$A$2:$D$676,4,0)</f>
        <v>80810</v>
      </c>
      <c r="E6096" s="87">
        <v>30</v>
      </c>
    </row>
    <row r="6097" spans="1:5" x14ac:dyDescent="0.2">
      <c r="A6097" s="86">
        <v>44199</v>
      </c>
      <c r="B6097" s="87">
        <v>44199</v>
      </c>
      <c r="C6097" s="87" t="s">
        <v>1018</v>
      </c>
      <c r="D6097" s="88">
        <f>VLOOKUP(Pag_Inicio_Corr_mas_casos[[#This Row],[Corregimiento]],Hoja3!$A$2:$D$676,4,0)</f>
        <v>130701</v>
      </c>
      <c r="E6097" s="87">
        <v>29</v>
      </c>
    </row>
    <row r="6098" spans="1:5" x14ac:dyDescent="0.2">
      <c r="A6098" s="86">
        <v>44199</v>
      </c>
      <c r="B6098" s="87">
        <v>44199</v>
      </c>
      <c r="C6098" s="87" t="s">
        <v>1003</v>
      </c>
      <c r="D6098" s="88">
        <f>VLOOKUP(Pag_Inicio_Corr_mas_casos[[#This Row],[Corregimiento]],Hoja3!$A$2:$D$676,4,0)</f>
        <v>130708</v>
      </c>
      <c r="E6098" s="87">
        <v>29</v>
      </c>
    </row>
    <row r="6099" spans="1:5" x14ac:dyDescent="0.2">
      <c r="A6099" s="86">
        <v>44199</v>
      </c>
      <c r="B6099" s="87">
        <v>44199</v>
      </c>
      <c r="C6099" s="87" t="s">
        <v>1028</v>
      </c>
      <c r="D6099" s="88">
        <f>VLOOKUP(Pag_Inicio_Corr_mas_casos[[#This Row],[Corregimiento]],Hoja3!$A$2:$D$676,4,0)</f>
        <v>130709</v>
      </c>
      <c r="E6099" s="87">
        <v>29</v>
      </c>
    </row>
    <row r="6100" spans="1:5" x14ac:dyDescent="0.2">
      <c r="A6100" s="86">
        <v>44199</v>
      </c>
      <c r="B6100" s="87">
        <v>44199</v>
      </c>
      <c r="C6100" s="87" t="s">
        <v>1117</v>
      </c>
      <c r="D6100" s="88">
        <f>VLOOKUP(Pag_Inicio_Corr_mas_casos[[#This Row],[Corregimiento]],Hoja3!$A$2:$D$676,4,0)</f>
        <v>40501</v>
      </c>
      <c r="E6100" s="87">
        <v>29</v>
      </c>
    </row>
    <row r="6101" spans="1:5" x14ac:dyDescent="0.2">
      <c r="A6101" s="86">
        <v>44199</v>
      </c>
      <c r="B6101" s="87">
        <v>44199</v>
      </c>
      <c r="C6101" s="87" t="s">
        <v>1097</v>
      </c>
      <c r="D6101" s="88">
        <f>VLOOKUP(Pag_Inicio_Corr_mas_casos[[#This Row],[Corregimiento]],Hoja3!$A$2:$D$676,4,0)</f>
        <v>130108</v>
      </c>
      <c r="E6101" s="87">
        <v>27</v>
      </c>
    </row>
    <row r="6102" spans="1:5" x14ac:dyDescent="0.2">
      <c r="A6102" s="86">
        <v>44199</v>
      </c>
      <c r="B6102" s="87">
        <v>44199</v>
      </c>
      <c r="C6102" s="87" t="s">
        <v>1070</v>
      </c>
      <c r="D6102" s="88">
        <f>VLOOKUP(Pag_Inicio_Corr_mas_casos[[#This Row],[Corregimiento]],Hoja3!$A$2:$D$676,4,0)</f>
        <v>80809</v>
      </c>
      <c r="E6102" s="87">
        <v>27</v>
      </c>
    </row>
    <row r="6103" spans="1:5" x14ac:dyDescent="0.2">
      <c r="A6103" s="86">
        <v>44199</v>
      </c>
      <c r="B6103" s="87">
        <v>44199</v>
      </c>
      <c r="C6103" s="87" t="s">
        <v>831</v>
      </c>
      <c r="D6103" s="88">
        <f>VLOOKUP(Pag_Inicio_Corr_mas_casos[[#This Row],[Corregimiento]],Hoja3!$A$2:$D$676,4,0)</f>
        <v>80821</v>
      </c>
      <c r="E6103" s="87">
        <v>26</v>
      </c>
    </row>
    <row r="6104" spans="1:5" x14ac:dyDescent="0.2">
      <c r="A6104" s="86">
        <v>44199</v>
      </c>
      <c r="B6104" s="87">
        <v>44199</v>
      </c>
      <c r="C6104" s="87" t="s">
        <v>1010</v>
      </c>
      <c r="D6104" s="88">
        <f>VLOOKUP(Pag_Inicio_Corr_mas_casos[[#This Row],[Corregimiento]],Hoja3!$A$2:$D$676,4,0)</f>
        <v>80813</v>
      </c>
      <c r="E6104" s="87">
        <v>26</v>
      </c>
    </row>
    <row r="6105" spans="1:5" x14ac:dyDescent="0.2">
      <c r="A6105" s="86">
        <v>44199</v>
      </c>
      <c r="B6105" s="87">
        <v>44199</v>
      </c>
      <c r="C6105" s="87" t="s">
        <v>1050</v>
      </c>
      <c r="D6105" s="88">
        <f>VLOOKUP(Pag_Inicio_Corr_mas_casos[[#This Row],[Corregimiento]],Hoja3!$A$2:$D$676,4,0)</f>
        <v>130706</v>
      </c>
      <c r="E6105" s="87">
        <v>24</v>
      </c>
    </row>
    <row r="6106" spans="1:5" x14ac:dyDescent="0.2">
      <c r="A6106" s="86">
        <v>44199</v>
      </c>
      <c r="B6106" s="87">
        <v>44199</v>
      </c>
      <c r="C6106" s="87" t="s">
        <v>1080</v>
      </c>
      <c r="D6106" s="88">
        <f>VLOOKUP(Pag_Inicio_Corr_mas_casos[[#This Row],[Corregimiento]],Hoja3!$A$2:$D$676,4,0)</f>
        <v>81003</v>
      </c>
      <c r="E6106" s="87">
        <v>24</v>
      </c>
    </row>
    <row r="6107" spans="1:5" x14ac:dyDescent="0.2">
      <c r="A6107" s="86">
        <v>44199</v>
      </c>
      <c r="B6107" s="87">
        <v>44199</v>
      </c>
      <c r="C6107" s="87" t="s">
        <v>1019</v>
      </c>
      <c r="D6107" s="88">
        <f>VLOOKUP(Pag_Inicio_Corr_mas_casos[[#This Row],[Corregimiento]],Hoja3!$A$2:$D$676,4,0)</f>
        <v>80804</v>
      </c>
      <c r="E6107" s="87">
        <v>23</v>
      </c>
    </row>
    <row r="6108" spans="1:5" x14ac:dyDescent="0.2">
      <c r="A6108" s="86">
        <v>44199</v>
      </c>
      <c r="B6108" s="87">
        <v>44199</v>
      </c>
      <c r="C6108" s="87" t="s">
        <v>1009</v>
      </c>
      <c r="D6108" s="88">
        <f>VLOOKUP(Pag_Inicio_Corr_mas_casos[[#This Row],[Corregimiento]],Hoja3!$A$2:$D$676,4,0)</f>
        <v>130107</v>
      </c>
      <c r="E6108" s="87">
        <v>22</v>
      </c>
    </row>
    <row r="6109" spans="1:5" x14ac:dyDescent="0.2">
      <c r="A6109" s="86">
        <v>44199</v>
      </c>
      <c r="B6109" s="87">
        <v>44199</v>
      </c>
      <c r="C6109" s="87" t="s">
        <v>999</v>
      </c>
      <c r="D6109" s="88">
        <f>VLOOKUP(Pag_Inicio_Corr_mas_casos[[#This Row],[Corregimiento]],Hoja3!$A$2:$D$676,4,0)</f>
        <v>80806</v>
      </c>
      <c r="E6109" s="87">
        <v>21</v>
      </c>
    </row>
    <row r="6110" spans="1:5" x14ac:dyDescent="0.2">
      <c r="A6110" s="86">
        <v>44199</v>
      </c>
      <c r="B6110" s="87">
        <v>44199</v>
      </c>
      <c r="C6110" s="87" t="s">
        <v>1026</v>
      </c>
      <c r="D6110" s="88">
        <f>VLOOKUP(Pag_Inicio_Corr_mas_casos[[#This Row],[Corregimiento]],Hoja3!$A$2:$D$676,4,0)</f>
        <v>30107</v>
      </c>
      <c r="E6110" s="87">
        <v>21</v>
      </c>
    </row>
    <row r="6111" spans="1:5" x14ac:dyDescent="0.2">
      <c r="A6111" s="86">
        <v>44199</v>
      </c>
      <c r="B6111" s="87">
        <v>44199</v>
      </c>
      <c r="C6111" s="87" t="s">
        <v>1002</v>
      </c>
      <c r="D6111" s="88">
        <f>VLOOKUP(Pag_Inicio_Corr_mas_casos[[#This Row],[Corregimiento]],Hoja3!$A$2:$D$676,4,0)</f>
        <v>80816</v>
      </c>
      <c r="E6111" s="87">
        <v>21</v>
      </c>
    </row>
    <row r="6112" spans="1:5" x14ac:dyDescent="0.2">
      <c r="A6112" s="86">
        <v>44199</v>
      </c>
      <c r="B6112" s="87">
        <v>44199</v>
      </c>
      <c r="C6112" s="87" t="s">
        <v>1004</v>
      </c>
      <c r="D6112" s="88">
        <f>VLOOKUP(Pag_Inicio_Corr_mas_casos[[#This Row],[Corregimiento]],Hoja3!$A$2:$D$676,4,0)</f>
        <v>81007</v>
      </c>
      <c r="E6112" s="87">
        <v>20</v>
      </c>
    </row>
    <row r="6113" spans="1:5" x14ac:dyDescent="0.2">
      <c r="A6113" s="86">
        <v>44199</v>
      </c>
      <c r="B6113" s="87">
        <v>44199</v>
      </c>
      <c r="C6113" s="87" t="s">
        <v>1078</v>
      </c>
      <c r="D6113" s="88">
        <f>VLOOKUP(Pag_Inicio_Corr_mas_casos[[#This Row],[Corregimiento]],Hoja3!$A$2:$D$676,4,0)</f>
        <v>81001</v>
      </c>
      <c r="E6113" s="87">
        <v>19</v>
      </c>
    </row>
    <row r="6114" spans="1:5" x14ac:dyDescent="0.2">
      <c r="A6114" s="86">
        <v>44199</v>
      </c>
      <c r="B6114" s="87">
        <v>44199</v>
      </c>
      <c r="C6114" s="87" t="s">
        <v>1006</v>
      </c>
      <c r="D6114" s="88">
        <f>VLOOKUP(Pag_Inicio_Corr_mas_casos[[#This Row],[Corregimiento]],Hoja3!$A$2:$D$676,4,0)</f>
        <v>80826</v>
      </c>
      <c r="E6114" s="87">
        <v>19</v>
      </c>
    </row>
    <row r="6115" spans="1:5" x14ac:dyDescent="0.2">
      <c r="A6115" s="86">
        <v>44199</v>
      </c>
      <c r="B6115" s="87">
        <v>44199</v>
      </c>
      <c r="C6115" s="87" t="s">
        <v>1011</v>
      </c>
      <c r="D6115" s="88">
        <f>VLOOKUP(Pag_Inicio_Corr_mas_casos[[#This Row],[Corregimiento]],Hoja3!$A$2:$D$676,4,0)</f>
        <v>80820</v>
      </c>
      <c r="E6115" s="87">
        <v>19</v>
      </c>
    </row>
    <row r="6116" spans="1:5" x14ac:dyDescent="0.2">
      <c r="A6116" s="86">
        <v>44199</v>
      </c>
      <c r="B6116" s="87">
        <v>44199</v>
      </c>
      <c r="C6116" s="87" t="s">
        <v>1077</v>
      </c>
      <c r="D6116" s="88">
        <f>VLOOKUP(Pag_Inicio_Corr_mas_casos[[#This Row],[Corregimiento]],Hoja3!$A$2:$D$676,4,0)</f>
        <v>81008</v>
      </c>
      <c r="E6116" s="87">
        <v>19</v>
      </c>
    </row>
    <row r="6117" spans="1:5" x14ac:dyDescent="0.2">
      <c r="A6117" s="86">
        <v>44199</v>
      </c>
      <c r="B6117" s="87">
        <v>44199</v>
      </c>
      <c r="C6117" s="87" t="s">
        <v>1129</v>
      </c>
      <c r="D6117" s="88">
        <f>VLOOKUP(Pag_Inicio_Corr_mas_casos[[#This Row],[Corregimiento]],Hoja3!$A$2:$D$676,4,0)</f>
        <v>91011</v>
      </c>
      <c r="E6117" s="87">
        <v>18</v>
      </c>
    </row>
    <row r="6118" spans="1:5" x14ac:dyDescent="0.2">
      <c r="A6118" s="86">
        <v>44199</v>
      </c>
      <c r="B6118" s="87">
        <v>44199</v>
      </c>
      <c r="C6118" s="87" t="s">
        <v>1126</v>
      </c>
      <c r="D6118" s="88">
        <f>VLOOKUP(Pag_Inicio_Corr_mas_casos[[#This Row],[Corregimiento]],Hoja3!$A$2:$D$676,4,0)</f>
        <v>20201</v>
      </c>
      <c r="E6118" s="87">
        <v>17</v>
      </c>
    </row>
    <row r="6119" spans="1:5" x14ac:dyDescent="0.2">
      <c r="A6119" s="86">
        <v>44199</v>
      </c>
      <c r="B6119" s="87">
        <v>44199</v>
      </c>
      <c r="C6119" s="87" t="s">
        <v>1081</v>
      </c>
      <c r="D6119" s="88">
        <f>VLOOKUP(Pag_Inicio_Corr_mas_casos[[#This Row],[Corregimiento]],Hoja3!$A$2:$D$676,4,0)</f>
        <v>91001</v>
      </c>
      <c r="E6119" s="87">
        <v>17</v>
      </c>
    </row>
    <row r="6120" spans="1:5" x14ac:dyDescent="0.2">
      <c r="A6120" s="86">
        <v>44199</v>
      </c>
      <c r="B6120" s="87">
        <v>44199</v>
      </c>
      <c r="C6120" s="87" t="s">
        <v>1118</v>
      </c>
      <c r="D6120" s="88">
        <f>VLOOKUP(Pag_Inicio_Corr_mas_casos[[#This Row],[Corregimiento]],Hoja3!$A$2:$D$676,4,0)</f>
        <v>91007</v>
      </c>
      <c r="E6120" s="87">
        <v>16</v>
      </c>
    </row>
    <row r="6121" spans="1:5" x14ac:dyDescent="0.2">
      <c r="A6121" s="86">
        <v>44199</v>
      </c>
      <c r="B6121" s="87">
        <v>44199</v>
      </c>
      <c r="C6121" s="87" t="s">
        <v>1066</v>
      </c>
      <c r="D6121" s="88">
        <f>VLOOKUP(Pag_Inicio_Corr_mas_casos[[#This Row],[Corregimiento]],Hoja3!$A$2:$D$676,4,0)</f>
        <v>40612</v>
      </c>
      <c r="E6121" s="87">
        <v>16</v>
      </c>
    </row>
    <row r="6122" spans="1:5" x14ac:dyDescent="0.2">
      <c r="A6122" s="86">
        <v>44199</v>
      </c>
      <c r="B6122" s="87">
        <v>44199</v>
      </c>
      <c r="C6122" s="87" t="s">
        <v>1030</v>
      </c>
      <c r="D6122" s="88">
        <f>VLOOKUP(Pag_Inicio_Corr_mas_casos[[#This Row],[Corregimiento]],Hoja3!$A$2:$D$676,4,0)</f>
        <v>130103</v>
      </c>
      <c r="E6122" s="87">
        <v>16</v>
      </c>
    </row>
    <row r="6123" spans="1:5" x14ac:dyDescent="0.2">
      <c r="A6123" s="86">
        <v>44199</v>
      </c>
      <c r="B6123" s="87">
        <v>44199</v>
      </c>
      <c r="C6123" s="87" t="s">
        <v>1007</v>
      </c>
      <c r="D6123" s="88">
        <f>VLOOKUP(Pag_Inicio_Corr_mas_casos[[#This Row],[Corregimiento]],Hoja3!$A$2:$D$676,4,0)</f>
        <v>80811</v>
      </c>
      <c r="E6123" s="87">
        <v>16</v>
      </c>
    </row>
    <row r="6124" spans="1:5" x14ac:dyDescent="0.2">
      <c r="A6124" s="86">
        <v>44199</v>
      </c>
      <c r="B6124" s="87">
        <v>44199</v>
      </c>
      <c r="C6124" s="87" t="s">
        <v>1034</v>
      </c>
      <c r="D6124" s="88">
        <f>VLOOKUP(Pag_Inicio_Corr_mas_casos[[#This Row],[Corregimiento]],Hoja3!$A$2:$D$676,4,0)</f>
        <v>20207</v>
      </c>
      <c r="E6124" s="87">
        <v>16</v>
      </c>
    </row>
    <row r="6125" spans="1:5" x14ac:dyDescent="0.2">
      <c r="A6125" s="86">
        <v>44199</v>
      </c>
      <c r="B6125" s="87">
        <v>44199</v>
      </c>
      <c r="C6125" s="87" t="s">
        <v>1098</v>
      </c>
      <c r="D6125" s="88">
        <f>VLOOKUP(Pag_Inicio_Corr_mas_casos[[#This Row],[Corregimiento]],Hoja3!$A$2:$D$676,4,0)</f>
        <v>60101</v>
      </c>
      <c r="E6125" s="87">
        <v>15</v>
      </c>
    </row>
    <row r="6126" spans="1:5" x14ac:dyDescent="0.2">
      <c r="A6126" s="86">
        <v>44199</v>
      </c>
      <c r="B6126" s="87">
        <v>44199</v>
      </c>
      <c r="C6126" s="87" t="s">
        <v>1062</v>
      </c>
      <c r="D6126" s="88">
        <f>VLOOKUP(Pag_Inicio_Corr_mas_casos[[#This Row],[Corregimiento]],Hoja3!$A$2:$D$676,4,0)</f>
        <v>40611</v>
      </c>
      <c r="E6126" s="87">
        <v>15</v>
      </c>
    </row>
    <row r="6127" spans="1:5" x14ac:dyDescent="0.2">
      <c r="A6127" s="86">
        <v>44199</v>
      </c>
      <c r="B6127" s="87">
        <v>44199</v>
      </c>
      <c r="C6127" s="87" t="s">
        <v>1064</v>
      </c>
      <c r="D6127" s="88">
        <f>VLOOKUP(Pag_Inicio_Corr_mas_casos[[#This Row],[Corregimiento]],Hoja3!$A$2:$D$676,4,0)</f>
        <v>60103</v>
      </c>
      <c r="E6127" s="87">
        <v>15</v>
      </c>
    </row>
    <row r="6128" spans="1:5" x14ac:dyDescent="0.2">
      <c r="A6128" s="86">
        <v>44199</v>
      </c>
      <c r="B6128" s="87">
        <v>44199</v>
      </c>
      <c r="C6128" s="87" t="s">
        <v>1120</v>
      </c>
      <c r="D6128" s="88">
        <f>VLOOKUP(Pag_Inicio_Corr_mas_casos[[#This Row],[Corregimiento]],Hoja3!$A$2:$D$676,4,0)</f>
        <v>60401</v>
      </c>
      <c r="E6128" s="87">
        <v>15</v>
      </c>
    </row>
    <row r="6129" spans="1:6" x14ac:dyDescent="0.2">
      <c r="A6129" s="86">
        <v>44199</v>
      </c>
      <c r="B6129" s="87">
        <v>44199</v>
      </c>
      <c r="C6129" s="87" t="s">
        <v>1159</v>
      </c>
      <c r="D6129" s="88">
        <f>VLOOKUP(Pag_Inicio_Corr_mas_casos[[#This Row],[Corregimiento]],Hoja3!$A$2:$D$676,4,0)</f>
        <v>60701</v>
      </c>
      <c r="E6129" s="87">
        <v>15</v>
      </c>
    </row>
    <row r="6130" spans="1:6" x14ac:dyDescent="0.2">
      <c r="A6130" s="86">
        <v>44199</v>
      </c>
      <c r="B6130" s="87">
        <v>44199</v>
      </c>
      <c r="C6130" s="87" t="s">
        <v>1000</v>
      </c>
      <c r="D6130" s="88">
        <f>VLOOKUP(Pag_Inicio_Corr_mas_casos[[#This Row],[Corregimiento]],Hoja3!$A$2:$D$676,4,0)</f>
        <v>80823</v>
      </c>
      <c r="E6130" s="87">
        <v>14</v>
      </c>
    </row>
    <row r="6131" spans="1:6" x14ac:dyDescent="0.2">
      <c r="A6131" s="86">
        <v>44199</v>
      </c>
      <c r="B6131" s="87">
        <v>44199</v>
      </c>
      <c r="C6131" s="87" t="s">
        <v>1033</v>
      </c>
      <c r="D6131" s="88">
        <f>VLOOKUP(Pag_Inicio_Corr_mas_casos[[#This Row],[Corregimiento]],Hoja3!$A$2:$D$676,4,0)</f>
        <v>40203</v>
      </c>
      <c r="E6131" s="87">
        <v>14</v>
      </c>
    </row>
    <row r="6132" spans="1:6" x14ac:dyDescent="0.2">
      <c r="A6132" s="86">
        <v>44199</v>
      </c>
      <c r="B6132" s="87">
        <v>44199</v>
      </c>
      <c r="C6132" s="87" t="s">
        <v>1054</v>
      </c>
      <c r="D6132" s="88">
        <f>VLOOKUP(Pag_Inicio_Corr_mas_casos[[#This Row],[Corregimiento]],Hoja3!$A$2:$D$676,4,0)</f>
        <v>81005</v>
      </c>
      <c r="E6132" s="87">
        <v>14</v>
      </c>
    </row>
    <row r="6133" spans="1:6" x14ac:dyDescent="0.2">
      <c r="A6133" s="86">
        <v>44199</v>
      </c>
      <c r="B6133" s="87">
        <v>44199</v>
      </c>
      <c r="C6133" s="87" t="s">
        <v>1010</v>
      </c>
      <c r="D6133" s="87">
        <v>40607</v>
      </c>
      <c r="E6133" s="87">
        <v>12</v>
      </c>
      <c r="F6133" s="3" t="s">
        <v>1160</v>
      </c>
    </row>
    <row r="6134" spans="1:6" x14ac:dyDescent="0.2">
      <c r="A6134" s="86">
        <v>44199</v>
      </c>
      <c r="B6134" s="87">
        <v>44199</v>
      </c>
      <c r="C6134" s="87" t="s">
        <v>1161</v>
      </c>
      <c r="D6134" s="88">
        <f>VLOOKUP(Pag_Inicio_Corr_mas_casos[[#This Row],[Corregimiento]],Hoja3!$A$2:$D$676,4,0)</f>
        <v>60601</v>
      </c>
      <c r="E6134" s="87">
        <v>12</v>
      </c>
    </row>
    <row r="6135" spans="1:6" x14ac:dyDescent="0.2">
      <c r="A6135" s="86">
        <v>44199</v>
      </c>
      <c r="B6135" s="87">
        <v>44199</v>
      </c>
      <c r="C6135" s="87" t="s">
        <v>1005</v>
      </c>
      <c r="D6135" s="88">
        <f>VLOOKUP(Pag_Inicio_Corr_mas_casos[[#This Row],[Corregimiento]],Hoja3!$A$2:$D$676,4,0)</f>
        <v>80814</v>
      </c>
      <c r="E6135" s="87">
        <v>11</v>
      </c>
    </row>
    <row r="6136" spans="1:6" x14ac:dyDescent="0.2">
      <c r="A6136" s="86">
        <v>44199</v>
      </c>
      <c r="B6136" s="87">
        <v>44199</v>
      </c>
      <c r="C6136" s="87" t="s">
        <v>1162</v>
      </c>
      <c r="D6136" s="88">
        <f>VLOOKUP(Pag_Inicio_Corr_mas_casos[[#This Row],[Corregimiento]],Hoja3!$A$2:$D$676,4,0)</f>
        <v>130301</v>
      </c>
      <c r="E6136" s="87">
        <v>11</v>
      </c>
    </row>
    <row r="6137" spans="1:6" x14ac:dyDescent="0.2">
      <c r="A6137" s="86">
        <v>44199</v>
      </c>
      <c r="B6137" s="87">
        <v>44199</v>
      </c>
      <c r="C6137" s="87" t="s">
        <v>1061</v>
      </c>
      <c r="D6137" s="88">
        <f>VLOOKUP(Pag_Inicio_Corr_mas_casos[[#This Row],[Corregimiento]],Hoja3!$A$2:$D$676,4,0)</f>
        <v>30115</v>
      </c>
      <c r="E6137" s="87">
        <v>11</v>
      </c>
    </row>
    <row r="6138" spans="1:6" x14ac:dyDescent="0.2">
      <c r="A6138" s="86">
        <v>44199</v>
      </c>
      <c r="B6138" s="87">
        <v>44199</v>
      </c>
      <c r="C6138" s="87" t="s">
        <v>1057</v>
      </c>
      <c r="D6138" s="88">
        <f>VLOOKUP(Pag_Inicio_Corr_mas_casos[[#This Row],[Corregimiento]],Hoja3!$A$2:$D$676,4,0)</f>
        <v>81004</v>
      </c>
      <c r="E6138" s="87">
        <v>11</v>
      </c>
    </row>
    <row r="6139" spans="1:6" x14ac:dyDescent="0.2">
      <c r="A6139" s="86">
        <v>44199</v>
      </c>
      <c r="B6139" s="87">
        <v>44199</v>
      </c>
      <c r="C6139" s="87" t="s">
        <v>1122</v>
      </c>
      <c r="D6139" s="88">
        <f>VLOOKUP(Pag_Inicio_Corr_mas_casos[[#This Row],[Corregimiento]],Hoja3!$A$2:$D$676,4,0)</f>
        <v>20401</v>
      </c>
      <c r="E6139" s="87">
        <v>11</v>
      </c>
    </row>
    <row r="6140" spans="1:6" x14ac:dyDescent="0.2">
      <c r="A6140" s="86">
        <v>44199</v>
      </c>
      <c r="B6140" s="87">
        <v>44199</v>
      </c>
      <c r="C6140" s="87" t="s">
        <v>1125</v>
      </c>
      <c r="D6140" s="88">
        <f>VLOOKUP(Pag_Inicio_Corr_mas_casos[[#This Row],[Corregimiento]],Hoja3!$A$2:$D$676,4,0)</f>
        <v>40610</v>
      </c>
      <c r="E6140" s="87">
        <v>11</v>
      </c>
    </row>
    <row r="6141" spans="1:6" x14ac:dyDescent="0.2">
      <c r="A6141" s="59">
        <v>44200</v>
      </c>
      <c r="B6141" s="60">
        <v>44200</v>
      </c>
      <c r="C6141" s="60" t="s">
        <v>923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 x14ac:dyDescent="0.2">
      <c r="A6142" s="59">
        <v>44200</v>
      </c>
      <c r="B6142" s="60">
        <v>44200</v>
      </c>
      <c r="C6142" s="60" t="s">
        <v>1078</v>
      </c>
      <c r="D6142" s="61">
        <f>VLOOKUP(Pag_Inicio_Corr_mas_casos[[#This Row],[Corregimiento]],Hoja3!$A$2:$D$676,4,0)</f>
        <v>81001</v>
      </c>
      <c r="E6142" s="60">
        <v>60</v>
      </c>
    </row>
    <row r="6143" spans="1:6" x14ac:dyDescent="0.2">
      <c r="A6143" s="59">
        <v>44200</v>
      </c>
      <c r="B6143" s="60">
        <v>44200</v>
      </c>
      <c r="C6143" s="60" t="s">
        <v>999</v>
      </c>
      <c r="D6143" s="61">
        <f>VLOOKUP(Pag_Inicio_Corr_mas_casos[[#This Row],[Corregimiento]],Hoja3!$A$2:$D$676,4,0)</f>
        <v>80806</v>
      </c>
      <c r="E6143" s="60">
        <v>58</v>
      </c>
    </row>
    <row r="6144" spans="1:6" x14ac:dyDescent="0.2">
      <c r="A6144" s="59">
        <v>44200</v>
      </c>
      <c r="B6144" s="60">
        <v>44200</v>
      </c>
      <c r="C6144" s="60" t="s">
        <v>1071</v>
      </c>
      <c r="D6144" s="61">
        <f>VLOOKUP(Pag_Inicio_Corr_mas_casos[[#This Row],[Corregimiento]],Hoja3!$A$2:$D$676,4,0)</f>
        <v>80819</v>
      </c>
      <c r="E6144" s="60">
        <v>57</v>
      </c>
    </row>
    <row r="6145" spans="1:5" x14ac:dyDescent="0.2">
      <c r="A6145" s="59">
        <v>44200</v>
      </c>
      <c r="B6145" s="60">
        <v>44200</v>
      </c>
      <c r="C6145" s="60" t="s">
        <v>1000</v>
      </c>
      <c r="D6145" s="61">
        <f>VLOOKUP(Pag_Inicio_Corr_mas_casos[[#This Row],[Corregimiento]],Hoja3!$A$2:$D$676,4,0)</f>
        <v>80823</v>
      </c>
      <c r="E6145" s="60">
        <v>55</v>
      </c>
    </row>
    <row r="6146" spans="1:5" x14ac:dyDescent="0.2">
      <c r="A6146" s="59">
        <v>44200</v>
      </c>
      <c r="B6146" s="60">
        <v>44200</v>
      </c>
      <c r="C6146" s="60" t="s">
        <v>1070</v>
      </c>
      <c r="D6146" s="61">
        <f>VLOOKUP(Pag_Inicio_Corr_mas_casos[[#This Row],[Corregimiento]],Hoja3!$A$2:$D$676,4,0)</f>
        <v>80809</v>
      </c>
      <c r="E6146" s="60">
        <v>55</v>
      </c>
    </row>
    <row r="6147" spans="1:5" x14ac:dyDescent="0.2">
      <c r="A6147" s="59">
        <v>44200</v>
      </c>
      <c r="B6147" s="60">
        <v>44200</v>
      </c>
      <c r="C6147" s="60" t="s">
        <v>1013</v>
      </c>
      <c r="D6147" s="61">
        <f>VLOOKUP(Pag_Inicio_Corr_mas_casos[[#This Row],[Corregimiento]],Hoja3!$A$2:$D$676,4,0)</f>
        <v>80822</v>
      </c>
      <c r="E6147" s="60">
        <v>52</v>
      </c>
    </row>
    <row r="6148" spans="1:5" x14ac:dyDescent="0.2">
      <c r="A6148" s="59">
        <v>44200</v>
      </c>
      <c r="B6148" s="60">
        <v>44200</v>
      </c>
      <c r="C6148" s="60" t="s">
        <v>1127</v>
      </c>
      <c r="D6148" s="61">
        <f>VLOOKUP(Pag_Inicio_Corr_mas_casos[[#This Row],[Corregimiento]],Hoja3!$A$2:$D$676,4,0)</f>
        <v>130101</v>
      </c>
      <c r="E6148" s="60">
        <v>52</v>
      </c>
    </row>
    <row r="6149" spans="1:5" x14ac:dyDescent="0.2">
      <c r="A6149" s="59">
        <v>44200</v>
      </c>
      <c r="B6149" s="60">
        <v>44200</v>
      </c>
      <c r="C6149" s="60" t="s">
        <v>1009</v>
      </c>
      <c r="D6149" s="61">
        <f>VLOOKUP(Pag_Inicio_Corr_mas_casos[[#This Row],[Corregimiento]],Hoja3!$A$2:$D$676,4,0)</f>
        <v>130107</v>
      </c>
      <c r="E6149" s="60">
        <v>51</v>
      </c>
    </row>
    <row r="6150" spans="1:5" x14ac:dyDescent="0.2">
      <c r="A6150" s="59">
        <v>44200</v>
      </c>
      <c r="B6150" s="60">
        <v>44200</v>
      </c>
      <c r="C6150" s="60" t="s">
        <v>1012</v>
      </c>
      <c r="D6150" s="61">
        <f>VLOOKUP(Pag_Inicio_Corr_mas_casos[[#This Row],[Corregimiento]],Hoja3!$A$2:$D$676,4,0)</f>
        <v>80817</v>
      </c>
      <c r="E6150" s="60">
        <v>51</v>
      </c>
    </row>
    <row r="6151" spans="1:5" x14ac:dyDescent="0.2">
      <c r="A6151" s="59">
        <v>44200</v>
      </c>
      <c r="B6151" s="60">
        <v>44200</v>
      </c>
      <c r="C6151" s="60" t="s">
        <v>1011</v>
      </c>
      <c r="D6151" s="61">
        <f>VLOOKUP(Pag_Inicio_Corr_mas_casos[[#This Row],[Corregimiento]],Hoja3!$A$2:$D$676,4,0)</f>
        <v>80820</v>
      </c>
      <c r="E6151" s="60">
        <v>50</v>
      </c>
    </row>
    <row r="6152" spans="1:5" x14ac:dyDescent="0.2">
      <c r="A6152" s="59">
        <v>44200</v>
      </c>
      <c r="B6152" s="60">
        <v>44200</v>
      </c>
      <c r="C6152" s="60" t="s">
        <v>1006</v>
      </c>
      <c r="D6152" s="61">
        <f>VLOOKUP(Pag_Inicio_Corr_mas_casos[[#This Row],[Corregimiento]],Hoja3!$A$2:$D$676,4,0)</f>
        <v>80826</v>
      </c>
      <c r="E6152" s="60">
        <v>48</v>
      </c>
    </row>
    <row r="6153" spans="1:5" x14ac:dyDescent="0.2">
      <c r="A6153" s="59">
        <v>44200</v>
      </c>
      <c r="B6153" s="60">
        <v>44200</v>
      </c>
      <c r="C6153" s="60" t="s">
        <v>831</v>
      </c>
      <c r="D6153" s="61">
        <f>VLOOKUP(Pag_Inicio_Corr_mas_casos[[#This Row],[Corregimiento]],Hoja3!$A$2:$D$676,4,0)</f>
        <v>80821</v>
      </c>
      <c r="E6153" s="60">
        <v>45</v>
      </c>
    </row>
    <row r="6154" spans="1:5" x14ac:dyDescent="0.2">
      <c r="A6154" s="59">
        <v>44200</v>
      </c>
      <c r="B6154" s="60">
        <v>44200</v>
      </c>
      <c r="C6154" s="60" t="s">
        <v>1095</v>
      </c>
      <c r="D6154" s="61">
        <f>VLOOKUP(Pag_Inicio_Corr_mas_casos[[#This Row],[Corregimiento]],Hoja3!$A$2:$D$676,4,0)</f>
        <v>130106</v>
      </c>
      <c r="E6154" s="60">
        <v>45</v>
      </c>
    </row>
    <row r="6155" spans="1:5" x14ac:dyDescent="0.2">
      <c r="A6155" s="59">
        <v>44200</v>
      </c>
      <c r="B6155" s="60">
        <v>44200</v>
      </c>
      <c r="C6155" s="60" t="s">
        <v>1004</v>
      </c>
      <c r="D6155" s="61">
        <f>VLOOKUP(Pag_Inicio_Corr_mas_casos[[#This Row],[Corregimiento]],Hoja3!$A$2:$D$676,4,0)</f>
        <v>81007</v>
      </c>
      <c r="E6155" s="60">
        <v>43</v>
      </c>
    </row>
    <row r="6156" spans="1:5" x14ac:dyDescent="0.2">
      <c r="A6156" s="59">
        <v>44200</v>
      </c>
      <c r="B6156" s="60">
        <v>44200</v>
      </c>
      <c r="C6156" s="60" t="s">
        <v>997</v>
      </c>
      <c r="D6156" s="61">
        <f>VLOOKUP(Pag_Inicio_Corr_mas_casos[[#This Row],[Corregimiento]],Hoja3!$A$2:$D$676,4,0)</f>
        <v>130717</v>
      </c>
      <c r="E6156" s="60">
        <v>42</v>
      </c>
    </row>
    <row r="6157" spans="1:5" x14ac:dyDescent="0.2">
      <c r="A6157" s="59">
        <v>44200</v>
      </c>
      <c r="B6157" s="60">
        <v>44200</v>
      </c>
      <c r="C6157" s="60" t="s">
        <v>1003</v>
      </c>
      <c r="D6157" s="61">
        <f>VLOOKUP(Pag_Inicio_Corr_mas_casos[[#This Row],[Corregimiento]],Hoja3!$A$2:$D$676,4,0)</f>
        <v>130708</v>
      </c>
      <c r="E6157" s="60">
        <v>38</v>
      </c>
    </row>
    <row r="6158" spans="1:5" x14ac:dyDescent="0.2">
      <c r="A6158" s="59">
        <v>44200</v>
      </c>
      <c r="B6158" s="60">
        <v>44200</v>
      </c>
      <c r="C6158" s="60" t="s">
        <v>1002</v>
      </c>
      <c r="D6158" s="61">
        <f>VLOOKUP(Pag_Inicio_Corr_mas_casos[[#This Row],[Corregimiento]],Hoja3!$A$2:$D$676,4,0)</f>
        <v>80816</v>
      </c>
      <c r="E6158" s="60">
        <v>37</v>
      </c>
    </row>
    <row r="6159" spans="1:5" x14ac:dyDescent="0.2">
      <c r="A6159" s="59">
        <v>44200</v>
      </c>
      <c r="B6159" s="60">
        <v>44200</v>
      </c>
      <c r="C6159" s="60" t="s">
        <v>1074</v>
      </c>
      <c r="D6159" s="61">
        <f>VLOOKUP(Pag_Inicio_Corr_mas_casos[[#This Row],[Corregimiento]],Hoja3!$A$2:$D$676,4,0)</f>
        <v>130702</v>
      </c>
      <c r="E6159" s="60">
        <v>36</v>
      </c>
    </row>
    <row r="6160" spans="1:5" x14ac:dyDescent="0.2">
      <c r="A6160" s="59">
        <v>44200</v>
      </c>
      <c r="B6160" s="60">
        <v>44200</v>
      </c>
      <c r="C6160" s="60" t="s">
        <v>1077</v>
      </c>
      <c r="D6160" s="61">
        <f>VLOOKUP(Pag_Inicio_Corr_mas_casos[[#This Row],[Corregimiento]],Hoja3!$A$2:$D$676,4,0)</f>
        <v>81008</v>
      </c>
      <c r="E6160" s="60">
        <v>32</v>
      </c>
    </row>
    <row r="6161" spans="1:6" x14ac:dyDescent="0.2">
      <c r="A6161" s="59">
        <v>44200</v>
      </c>
      <c r="B6161" s="60">
        <v>44200</v>
      </c>
      <c r="C6161" s="60" t="s">
        <v>1097</v>
      </c>
      <c r="D6161" s="61">
        <f>VLOOKUP(Pag_Inicio_Corr_mas_casos[[#This Row],[Corregimiento]],Hoja3!$A$2:$D$676,4,0)</f>
        <v>130108</v>
      </c>
      <c r="E6161" s="60">
        <v>31</v>
      </c>
    </row>
    <row r="6162" spans="1:6" x14ac:dyDescent="0.2">
      <c r="A6162" s="59">
        <v>44200</v>
      </c>
      <c r="B6162" s="60">
        <v>44200</v>
      </c>
      <c r="C6162" s="60" t="s">
        <v>1010</v>
      </c>
      <c r="D6162" s="60">
        <v>40607</v>
      </c>
      <c r="E6162" s="60">
        <v>31</v>
      </c>
      <c r="F6162" s="3" t="s">
        <v>1107</v>
      </c>
    </row>
    <row r="6163" spans="1:6" x14ac:dyDescent="0.2">
      <c r="A6163" s="59">
        <v>44200</v>
      </c>
      <c r="B6163" s="60">
        <v>44200</v>
      </c>
      <c r="C6163" s="60" t="s">
        <v>1010</v>
      </c>
      <c r="D6163" s="61">
        <f>VLOOKUP(Pag_Inicio_Corr_mas_casos[[#This Row],[Corregimiento]],Hoja3!$A$2:$D$676,4,0)</f>
        <v>80813</v>
      </c>
      <c r="E6163" s="60">
        <v>31</v>
      </c>
    </row>
    <row r="6164" spans="1:6" x14ac:dyDescent="0.2">
      <c r="A6164" s="59">
        <v>44200</v>
      </c>
      <c r="B6164" s="60">
        <v>44200</v>
      </c>
      <c r="C6164" s="60" t="s">
        <v>1001</v>
      </c>
      <c r="D6164" s="61">
        <f>VLOOKUP(Pag_Inicio_Corr_mas_casos[[#This Row],[Corregimiento]],Hoja3!$A$2:$D$676,4,0)</f>
        <v>80807</v>
      </c>
      <c r="E6164" s="60">
        <v>30</v>
      </c>
    </row>
    <row r="6165" spans="1:6" x14ac:dyDescent="0.2">
      <c r="A6165" s="59">
        <v>44200</v>
      </c>
      <c r="B6165" s="60">
        <v>44200</v>
      </c>
      <c r="C6165" s="60" t="s">
        <v>996</v>
      </c>
      <c r="D6165" s="61">
        <f>VLOOKUP(Pag_Inicio_Corr_mas_casos[[#This Row],[Corregimiento]],Hoja3!$A$2:$D$676,4,0)</f>
        <v>80810</v>
      </c>
      <c r="E6165" s="60">
        <v>30</v>
      </c>
    </row>
    <row r="6166" spans="1:6" x14ac:dyDescent="0.2">
      <c r="A6166" s="59">
        <v>44200</v>
      </c>
      <c r="B6166" s="60">
        <v>44200</v>
      </c>
      <c r="C6166" s="60" t="s">
        <v>1080</v>
      </c>
      <c r="D6166" s="61">
        <f>VLOOKUP(Pag_Inicio_Corr_mas_casos[[#This Row],[Corregimiento]],Hoja3!$A$2:$D$676,4,0)</f>
        <v>81003</v>
      </c>
      <c r="E6166" s="60">
        <v>27</v>
      </c>
    </row>
    <row r="6167" spans="1:6" x14ac:dyDescent="0.2">
      <c r="A6167" s="59">
        <v>44200</v>
      </c>
      <c r="B6167" s="60">
        <v>44200</v>
      </c>
      <c r="C6167" s="60" t="s">
        <v>1029</v>
      </c>
      <c r="D6167" s="61">
        <f>VLOOKUP(Pag_Inicio_Corr_mas_casos[[#This Row],[Corregimiento]],Hoja3!$A$2:$D$676,4,0)</f>
        <v>40606</v>
      </c>
      <c r="E6167" s="60">
        <v>27</v>
      </c>
    </row>
    <row r="6168" spans="1:6" x14ac:dyDescent="0.2">
      <c r="A6168" s="59">
        <v>44200</v>
      </c>
      <c r="B6168" s="60">
        <v>44200</v>
      </c>
      <c r="C6168" s="60" t="s">
        <v>1007</v>
      </c>
      <c r="D6168" s="61">
        <f>VLOOKUP(Pag_Inicio_Corr_mas_casos[[#This Row],[Corregimiento]],Hoja3!$A$2:$D$676,4,0)</f>
        <v>80811</v>
      </c>
      <c r="E6168" s="60">
        <v>27</v>
      </c>
    </row>
    <row r="6169" spans="1:6" x14ac:dyDescent="0.2">
      <c r="A6169" s="59">
        <v>44200</v>
      </c>
      <c r="B6169" s="60">
        <v>44200</v>
      </c>
      <c r="C6169" s="60" t="s">
        <v>998</v>
      </c>
      <c r="D6169" s="61">
        <f>VLOOKUP(Pag_Inicio_Corr_mas_casos[[#This Row],[Corregimiento]],Hoja3!$A$2:$D$676,4,0)</f>
        <v>81009</v>
      </c>
      <c r="E6169" s="60">
        <v>27</v>
      </c>
    </row>
    <row r="6170" spans="1:6" x14ac:dyDescent="0.2">
      <c r="A6170" s="59">
        <v>44200</v>
      </c>
      <c r="B6170" s="60">
        <v>44200</v>
      </c>
      <c r="C6170" s="60" t="s">
        <v>1079</v>
      </c>
      <c r="D6170" s="61">
        <f>VLOOKUP(Pag_Inicio_Corr_mas_casos[[#This Row],[Corregimiento]],Hoja3!$A$2:$D$676,4,0)</f>
        <v>81002</v>
      </c>
      <c r="E6170" s="60">
        <v>26</v>
      </c>
    </row>
    <row r="6171" spans="1:6" x14ac:dyDescent="0.2">
      <c r="A6171" s="59">
        <v>44200</v>
      </c>
      <c r="B6171" s="60">
        <v>44200</v>
      </c>
      <c r="C6171" s="60" t="s">
        <v>1109</v>
      </c>
      <c r="D6171" s="61">
        <f>VLOOKUP(Pag_Inicio_Corr_mas_casos[[#This Row],[Corregimiento]],Hoja3!$A$2:$D$676,4,0)</f>
        <v>80501</v>
      </c>
      <c r="E6171" s="60">
        <v>26</v>
      </c>
    </row>
    <row r="6172" spans="1:6" x14ac:dyDescent="0.2">
      <c r="A6172" s="59">
        <v>44200</v>
      </c>
      <c r="B6172" s="60">
        <v>44200</v>
      </c>
      <c r="C6172" s="60" t="s">
        <v>1060</v>
      </c>
      <c r="D6172" s="61">
        <f>VLOOKUP(Pag_Inicio_Corr_mas_casos[[#This Row],[Corregimiento]],Hoja3!$A$2:$D$676,4,0)</f>
        <v>40501</v>
      </c>
      <c r="E6172" s="60">
        <v>26</v>
      </c>
    </row>
    <row r="6173" spans="1:6" x14ac:dyDescent="0.2">
      <c r="A6173" s="59">
        <v>44200</v>
      </c>
      <c r="B6173" s="60">
        <v>44200</v>
      </c>
      <c r="C6173" s="60" t="s">
        <v>1113</v>
      </c>
      <c r="D6173" s="61">
        <f>VLOOKUP(Pag_Inicio_Corr_mas_casos[[#This Row],[Corregimiento]],Hoja3!$A$2:$D$676,4,0)</f>
        <v>130102</v>
      </c>
      <c r="E6173" s="60">
        <v>25</v>
      </c>
    </row>
    <row r="6174" spans="1:6" x14ac:dyDescent="0.2">
      <c r="A6174" s="59">
        <v>44200</v>
      </c>
      <c r="B6174" s="60">
        <v>44200</v>
      </c>
      <c r="C6174" s="60" t="s">
        <v>1066</v>
      </c>
      <c r="D6174" s="61">
        <f>VLOOKUP(Pag_Inicio_Corr_mas_casos[[#This Row],[Corregimiento]],Hoja3!$A$2:$D$676,4,0)</f>
        <v>40612</v>
      </c>
      <c r="E6174" s="60">
        <v>24</v>
      </c>
    </row>
    <row r="6175" spans="1:6" x14ac:dyDescent="0.2">
      <c r="A6175" s="59">
        <v>44200</v>
      </c>
      <c r="B6175" s="60">
        <v>44200</v>
      </c>
      <c r="C6175" s="60" t="s">
        <v>1005</v>
      </c>
      <c r="D6175" s="61">
        <f>VLOOKUP(Pag_Inicio_Corr_mas_casos[[#This Row],[Corregimiento]],Hoja3!$A$2:$D$676,4,0)</f>
        <v>80814</v>
      </c>
      <c r="E6175" s="60">
        <v>23</v>
      </c>
    </row>
    <row r="6176" spans="1:6" x14ac:dyDescent="0.2">
      <c r="A6176" s="59">
        <v>44200</v>
      </c>
      <c r="B6176" s="60">
        <v>44200</v>
      </c>
      <c r="C6176" s="60" t="s">
        <v>1110</v>
      </c>
      <c r="D6176" s="61">
        <f>VLOOKUP(Pag_Inicio_Corr_mas_casos[[#This Row],[Corregimiento]],Hoja3!$A$2:$D$676,4,0)</f>
        <v>20105</v>
      </c>
      <c r="E6176" s="60">
        <v>22</v>
      </c>
    </row>
    <row r="6177" spans="1:5" x14ac:dyDescent="0.2">
      <c r="A6177" s="59">
        <v>44200</v>
      </c>
      <c r="B6177" s="60">
        <v>44200</v>
      </c>
      <c r="C6177" s="60" t="s">
        <v>1081</v>
      </c>
      <c r="D6177" s="61">
        <f>VLOOKUP(Pag_Inicio_Corr_mas_casos[[#This Row],[Corregimiento]],Hoja3!$A$2:$D$676,4,0)</f>
        <v>91001</v>
      </c>
      <c r="E6177" s="60">
        <v>22</v>
      </c>
    </row>
    <row r="6178" spans="1:5" x14ac:dyDescent="0.2">
      <c r="A6178" s="59">
        <v>44200</v>
      </c>
      <c r="B6178" s="60">
        <v>44200</v>
      </c>
      <c r="C6178" s="60" t="s">
        <v>1015</v>
      </c>
      <c r="D6178" s="61">
        <f>VLOOKUP(Pag_Inicio_Corr_mas_casos[[#This Row],[Corregimiento]],Hoja3!$A$2:$D$676,4,0)</f>
        <v>80815</v>
      </c>
      <c r="E6178" s="60">
        <v>40</v>
      </c>
    </row>
    <row r="6179" spans="1:5" x14ac:dyDescent="0.2">
      <c r="A6179" s="59">
        <v>44200</v>
      </c>
      <c r="B6179" s="60">
        <v>44200</v>
      </c>
      <c r="C6179" s="60" t="s">
        <v>1119</v>
      </c>
      <c r="D6179" s="61">
        <f>VLOOKUP(Pag_Inicio_Corr_mas_casos[[#This Row],[Corregimiento]],Hoja3!$A$2:$D$676,4,0)</f>
        <v>40601</v>
      </c>
      <c r="E6179" s="60">
        <v>21</v>
      </c>
    </row>
    <row r="6180" spans="1:5" x14ac:dyDescent="0.2">
      <c r="A6180" s="59">
        <v>44200</v>
      </c>
      <c r="B6180" s="60">
        <v>44200</v>
      </c>
      <c r="C6180" s="60" t="s">
        <v>1051</v>
      </c>
      <c r="D6180" s="61">
        <f>VLOOKUP(Pag_Inicio_Corr_mas_casos[[#This Row],[Corregimiento]],Hoja3!$A$2:$D$676,4,0)</f>
        <v>80808</v>
      </c>
      <c r="E6180" s="60">
        <v>21</v>
      </c>
    </row>
    <row r="6181" spans="1:5" x14ac:dyDescent="0.2">
      <c r="A6181" s="59">
        <v>44200</v>
      </c>
      <c r="B6181" s="60">
        <v>44200</v>
      </c>
      <c r="C6181" s="60" t="s">
        <v>1018</v>
      </c>
      <c r="D6181" s="61">
        <f>VLOOKUP(Pag_Inicio_Corr_mas_casos[[#This Row],[Corregimiento]],Hoja3!$A$2:$D$676,4,0)</f>
        <v>130701</v>
      </c>
      <c r="E6181" s="60">
        <v>19</v>
      </c>
    </row>
    <row r="6182" spans="1:5" x14ac:dyDescent="0.2">
      <c r="A6182" s="59">
        <v>44200</v>
      </c>
      <c r="B6182" s="60">
        <v>44200</v>
      </c>
      <c r="C6182" s="60" t="s">
        <v>1153</v>
      </c>
      <c r="D6182" s="61">
        <f>VLOOKUP(Pag_Inicio_Corr_mas_casos[[#This Row],[Corregimiento]],Hoja3!$A$2:$D$676,4,0)</f>
        <v>30109</v>
      </c>
      <c r="E6182" s="60">
        <v>19</v>
      </c>
    </row>
    <row r="6183" spans="1:5" x14ac:dyDescent="0.2">
      <c r="A6183" s="59">
        <v>44200</v>
      </c>
      <c r="B6183" s="60">
        <v>44200</v>
      </c>
      <c r="C6183" s="60" t="s">
        <v>1092</v>
      </c>
      <c r="D6183" s="61">
        <f>VLOOKUP(Pag_Inicio_Corr_mas_casos[[#This Row],[Corregimiento]],Hoja3!$A$2:$D$676,4,0)</f>
        <v>91008</v>
      </c>
      <c r="E6183" s="60">
        <v>18</v>
      </c>
    </row>
    <row r="6184" spans="1:5" x14ac:dyDescent="0.2">
      <c r="A6184" s="59">
        <v>44200</v>
      </c>
      <c r="B6184" s="60">
        <v>44200</v>
      </c>
      <c r="C6184" s="60" t="s">
        <v>1064</v>
      </c>
      <c r="D6184" s="61">
        <f>VLOOKUP(Pag_Inicio_Corr_mas_casos[[#This Row],[Corregimiento]],Hoja3!$A$2:$D$676,4,0)</f>
        <v>60103</v>
      </c>
      <c r="E6184" s="60">
        <v>18</v>
      </c>
    </row>
    <row r="6185" spans="1:5" x14ac:dyDescent="0.2">
      <c r="A6185" s="59">
        <v>44200</v>
      </c>
      <c r="B6185" s="60">
        <v>44200</v>
      </c>
      <c r="C6185" s="60" t="s">
        <v>1122</v>
      </c>
      <c r="D6185" s="61">
        <f>VLOOKUP(Pag_Inicio_Corr_mas_casos[[#This Row],[Corregimiento]],Hoja3!$A$2:$D$676,4,0)</f>
        <v>20401</v>
      </c>
      <c r="E6185" s="60">
        <v>18</v>
      </c>
    </row>
    <row r="6186" spans="1:5" x14ac:dyDescent="0.2">
      <c r="A6186" s="59">
        <v>44200</v>
      </c>
      <c r="B6186" s="60">
        <v>44200</v>
      </c>
      <c r="C6186" s="60" t="s">
        <v>1016</v>
      </c>
      <c r="D6186" s="61">
        <f>VLOOKUP(Pag_Inicio_Corr_mas_casos[[#This Row],[Corregimiento]],Hoja3!$A$2:$D$676,4,0)</f>
        <v>130716</v>
      </c>
      <c r="E6186" s="60">
        <v>18</v>
      </c>
    </row>
    <row r="6187" spans="1:5" x14ac:dyDescent="0.2">
      <c r="A6187" s="59">
        <v>44200</v>
      </c>
      <c r="B6187" s="60">
        <v>44200</v>
      </c>
      <c r="C6187" s="60" t="s">
        <v>1054</v>
      </c>
      <c r="D6187" s="61">
        <f>VLOOKUP(Pag_Inicio_Corr_mas_casos[[#This Row],[Corregimiento]],Hoja3!$A$2:$D$676,4,0)</f>
        <v>81005</v>
      </c>
      <c r="E6187" s="60">
        <v>18</v>
      </c>
    </row>
    <row r="6188" spans="1:5" x14ac:dyDescent="0.2">
      <c r="A6188" s="59">
        <v>44200</v>
      </c>
      <c r="B6188" s="60">
        <v>44200</v>
      </c>
      <c r="C6188" s="60" t="s">
        <v>1163</v>
      </c>
      <c r="D6188" s="61">
        <f>VLOOKUP(Pag_Inicio_Corr_mas_casos[[#This Row],[Corregimiento]],Hoja3!$A$2:$D$676,4,0)</f>
        <v>90607</v>
      </c>
      <c r="E6188" s="60">
        <v>17</v>
      </c>
    </row>
    <row r="6189" spans="1:5" x14ac:dyDescent="0.2">
      <c r="A6189" s="59">
        <v>44200</v>
      </c>
      <c r="B6189" s="60">
        <v>44200</v>
      </c>
      <c r="C6189" s="60" t="s">
        <v>1062</v>
      </c>
      <c r="D6189" s="61">
        <f>VLOOKUP(Pag_Inicio_Corr_mas_casos[[#This Row],[Corregimiento]],Hoja3!$A$2:$D$676,4,0)</f>
        <v>40611</v>
      </c>
      <c r="E6189" s="60">
        <v>16</v>
      </c>
    </row>
    <row r="6190" spans="1:5" x14ac:dyDescent="0.2">
      <c r="A6190" s="59">
        <v>44200</v>
      </c>
      <c r="B6190" s="60">
        <v>44200</v>
      </c>
      <c r="C6190" s="60" t="s">
        <v>1031</v>
      </c>
      <c r="D6190" s="61">
        <f>VLOOKUP(Pag_Inicio_Corr_mas_casos[[#This Row],[Corregimiento]],Hoja3!$A$2:$D$676,4,0)</f>
        <v>80508</v>
      </c>
      <c r="E6190" s="60">
        <v>16</v>
      </c>
    </row>
    <row r="6191" spans="1:5" x14ac:dyDescent="0.2">
      <c r="A6191" s="59">
        <v>44200</v>
      </c>
      <c r="B6191" s="60">
        <v>44200</v>
      </c>
      <c r="C6191" s="60" t="s">
        <v>1091</v>
      </c>
      <c r="D6191" s="61">
        <f>VLOOKUP(Pag_Inicio_Corr_mas_casos[[#This Row],[Corregimiento]],Hoja3!$A$2:$D$676,4,0)</f>
        <v>30104</v>
      </c>
      <c r="E6191" s="60">
        <v>15</v>
      </c>
    </row>
    <row r="6192" spans="1:5" x14ac:dyDescent="0.2">
      <c r="A6192" s="59">
        <v>44200</v>
      </c>
      <c r="B6192" s="60">
        <v>44200</v>
      </c>
      <c r="C6192" s="60" t="s">
        <v>1050</v>
      </c>
      <c r="D6192" s="61">
        <f>VLOOKUP(Pag_Inicio_Corr_mas_casos[[#This Row],[Corregimiento]],Hoja3!$A$2:$D$676,4,0)</f>
        <v>130706</v>
      </c>
      <c r="E6192" s="60">
        <v>15</v>
      </c>
    </row>
    <row r="6193" spans="1:5" x14ac:dyDescent="0.2">
      <c r="A6193" s="59">
        <v>44200</v>
      </c>
      <c r="B6193" s="60">
        <v>44200</v>
      </c>
      <c r="C6193" s="60" t="s">
        <v>1057</v>
      </c>
      <c r="D6193" s="61">
        <f>VLOOKUP(Pag_Inicio_Corr_mas_casos[[#This Row],[Corregimiento]],Hoja3!$A$2:$D$676,4,0)</f>
        <v>81004</v>
      </c>
      <c r="E6193" s="60">
        <v>15</v>
      </c>
    </row>
    <row r="6194" spans="1:5" x14ac:dyDescent="0.2">
      <c r="A6194" s="59">
        <v>44200</v>
      </c>
      <c r="B6194" s="60">
        <v>44200</v>
      </c>
      <c r="C6194" s="60" t="s">
        <v>1120</v>
      </c>
      <c r="D6194" s="61">
        <f>VLOOKUP(Pag_Inicio_Corr_mas_casos[[#This Row],[Corregimiento]],Hoja3!$A$2:$D$676,4,0)</f>
        <v>60401</v>
      </c>
      <c r="E6194" s="60">
        <v>15</v>
      </c>
    </row>
    <row r="6195" spans="1:5" x14ac:dyDescent="0.2">
      <c r="A6195" s="59">
        <v>44200</v>
      </c>
      <c r="B6195" s="60">
        <v>44200</v>
      </c>
      <c r="C6195" s="60" t="s">
        <v>1020</v>
      </c>
      <c r="D6195" s="61">
        <f>VLOOKUP(Pag_Inicio_Corr_mas_casos[[#This Row],[Corregimiento]],Hoja3!$A$2:$D$676,4,0)</f>
        <v>20601</v>
      </c>
      <c r="E6195" s="60">
        <v>15</v>
      </c>
    </row>
    <row r="6196" spans="1:5" x14ac:dyDescent="0.2">
      <c r="A6196" s="59">
        <v>44200</v>
      </c>
      <c r="B6196" s="60">
        <v>44200</v>
      </c>
      <c r="C6196" s="60" t="s">
        <v>1164</v>
      </c>
      <c r="D6196" s="61">
        <f>VLOOKUP(Pag_Inicio_Corr_mas_casos[[#This Row],[Corregimiento]],Hoja3!$A$2:$D$676,4,0)</f>
        <v>40404</v>
      </c>
      <c r="E6196" s="60">
        <v>14</v>
      </c>
    </row>
    <row r="6197" spans="1:5" x14ac:dyDescent="0.2">
      <c r="A6197" s="59">
        <v>44200</v>
      </c>
      <c r="B6197" s="60">
        <v>44200</v>
      </c>
      <c r="C6197" s="60" t="s">
        <v>1129</v>
      </c>
      <c r="D6197" s="61">
        <f>VLOOKUP(Pag_Inicio_Corr_mas_casos[[#This Row],[Corregimiento]],Hoja3!$A$2:$D$676,4,0)</f>
        <v>91011</v>
      </c>
      <c r="E6197" s="60">
        <v>14</v>
      </c>
    </row>
    <row r="6198" spans="1:5" x14ac:dyDescent="0.2">
      <c r="A6198" s="59">
        <v>44200</v>
      </c>
      <c r="B6198" s="60">
        <v>44200</v>
      </c>
      <c r="C6198" s="60" t="s">
        <v>1019</v>
      </c>
      <c r="D6198" s="61">
        <f>VLOOKUP(Pag_Inicio_Corr_mas_casos[[#This Row],[Corregimiento]],Hoja3!$A$2:$D$676,4,0)</f>
        <v>80804</v>
      </c>
      <c r="E6198" s="60">
        <v>13</v>
      </c>
    </row>
    <row r="6199" spans="1:5" x14ac:dyDescent="0.2">
      <c r="A6199" s="59">
        <v>44200</v>
      </c>
      <c r="B6199" s="60">
        <v>44200</v>
      </c>
      <c r="C6199" s="60" t="s">
        <v>1065</v>
      </c>
      <c r="D6199" s="61">
        <f>VLOOKUP(Pag_Inicio_Corr_mas_casos[[#This Row],[Corregimiento]],Hoja3!$A$2:$D$676,4,0)</f>
        <v>60101</v>
      </c>
      <c r="E6199" s="60">
        <v>13</v>
      </c>
    </row>
    <row r="6200" spans="1:5" x14ac:dyDescent="0.2">
      <c r="A6200" s="59">
        <v>44200</v>
      </c>
      <c r="B6200" s="60">
        <v>44200</v>
      </c>
      <c r="C6200" s="60" t="s">
        <v>1026</v>
      </c>
      <c r="D6200" s="61">
        <f>VLOOKUP(Pag_Inicio_Corr_mas_casos[[#This Row],[Corregimiento]],Hoja3!$A$2:$D$676,4,0)</f>
        <v>30107</v>
      </c>
      <c r="E6200" s="60">
        <v>13</v>
      </c>
    </row>
    <row r="6201" spans="1:5" x14ac:dyDescent="0.2">
      <c r="A6201" s="59">
        <v>44200</v>
      </c>
      <c r="B6201" s="60">
        <v>44200</v>
      </c>
      <c r="C6201" s="60" t="s">
        <v>1028</v>
      </c>
      <c r="D6201" s="61">
        <f>VLOOKUP(Pag_Inicio_Corr_mas_casos[[#This Row],[Corregimiento]],Hoja3!$A$2:$D$676,4,0)</f>
        <v>130709</v>
      </c>
      <c r="E6201" s="60">
        <v>13</v>
      </c>
    </row>
    <row r="6202" spans="1:5" x14ac:dyDescent="0.2">
      <c r="A6202" s="59">
        <v>44200</v>
      </c>
      <c r="B6202" s="60">
        <v>44200</v>
      </c>
      <c r="C6202" s="60" t="s">
        <v>1145</v>
      </c>
      <c r="D6202" s="61">
        <f>VLOOKUP(Pag_Inicio_Corr_mas_casos[[#This Row],[Corregimiento]],Hoja3!$A$2:$D$676,4,0)</f>
        <v>70211</v>
      </c>
      <c r="E6202" s="60">
        <v>13</v>
      </c>
    </row>
    <row r="6203" spans="1:5" x14ac:dyDescent="0.2">
      <c r="A6203" s="59">
        <v>44200</v>
      </c>
      <c r="B6203" s="60">
        <v>44200</v>
      </c>
      <c r="C6203" s="60" t="s">
        <v>1034</v>
      </c>
      <c r="D6203" s="61">
        <f>VLOOKUP(Pag_Inicio_Corr_mas_casos[[#This Row],[Corregimiento]],Hoja3!$A$2:$D$676,4,0)</f>
        <v>20207</v>
      </c>
      <c r="E6203" s="60">
        <v>13</v>
      </c>
    </row>
    <row r="6204" spans="1:5" x14ac:dyDescent="0.2">
      <c r="A6204" s="59">
        <v>44200</v>
      </c>
      <c r="B6204" s="60">
        <v>44200</v>
      </c>
      <c r="C6204" s="60" t="s">
        <v>1112</v>
      </c>
      <c r="D6204" s="61">
        <f>VLOOKUP(Pag_Inicio_Corr_mas_casos[[#This Row],[Corregimiento]],Hoja3!$A$2:$D$676,4,0)</f>
        <v>130301</v>
      </c>
      <c r="E6204" s="60">
        <v>12</v>
      </c>
    </row>
    <row r="6205" spans="1:5" x14ac:dyDescent="0.2">
      <c r="A6205" s="59">
        <v>44200</v>
      </c>
      <c r="B6205" s="60">
        <v>44200</v>
      </c>
      <c r="C6205" s="60" t="s">
        <v>1021</v>
      </c>
      <c r="D6205" s="61">
        <f>VLOOKUP(Pag_Inicio_Corr_mas_casos[[#This Row],[Corregimiento]],Hoja3!$A$2:$D$676,4,0)</f>
        <v>81006</v>
      </c>
      <c r="E6205" s="60">
        <v>11</v>
      </c>
    </row>
    <row r="6206" spans="1:5" x14ac:dyDescent="0.2">
      <c r="A6206" s="59">
        <v>44200</v>
      </c>
      <c r="B6206" s="60">
        <v>44200</v>
      </c>
      <c r="C6206" s="60" t="s">
        <v>1134</v>
      </c>
      <c r="D6206" s="61">
        <f>VLOOKUP(Pag_Inicio_Corr_mas_casos[[#This Row],[Corregimiento]],Hoja3!$A$2:$D$676,4,0)</f>
        <v>20205</v>
      </c>
      <c r="E6206" s="60">
        <v>11</v>
      </c>
    </row>
    <row r="6207" spans="1:5" x14ac:dyDescent="0.2">
      <c r="A6207" s="59">
        <v>44200</v>
      </c>
      <c r="B6207" s="60">
        <v>44200</v>
      </c>
      <c r="C6207" s="60" t="s">
        <v>1161</v>
      </c>
      <c r="D6207" s="61">
        <f>VLOOKUP(Pag_Inicio_Corr_mas_casos[[#This Row],[Corregimiento]],Hoja3!$A$2:$D$676,4,0)</f>
        <v>60601</v>
      </c>
      <c r="E6207" s="60">
        <v>11</v>
      </c>
    </row>
    <row r="6208" spans="1:5" x14ac:dyDescent="0.2">
      <c r="A6208" s="59">
        <v>44200</v>
      </c>
      <c r="B6208" s="60">
        <v>44200</v>
      </c>
      <c r="C6208" s="60" t="s">
        <v>1165</v>
      </c>
      <c r="D6208" s="61">
        <f>VLOOKUP(Pag_Inicio_Corr_mas_casos[[#This Row],[Corregimiento]],Hoja3!$A$2:$D$676,4,0)</f>
        <v>50307</v>
      </c>
      <c r="E6208" s="60">
        <v>11</v>
      </c>
    </row>
    <row r="6209" spans="1:6" x14ac:dyDescent="0.2">
      <c r="A6209" s="59">
        <v>44200</v>
      </c>
      <c r="B6209" s="60">
        <v>44200</v>
      </c>
      <c r="C6209" s="60" t="s">
        <v>1082</v>
      </c>
      <c r="D6209" s="61">
        <f>VLOOKUP(Pag_Inicio_Corr_mas_casos[[#This Row],[Corregimiento]],Hoja3!$A$2:$D$676,4,0)</f>
        <v>30111</v>
      </c>
      <c r="E6209" s="60">
        <v>11</v>
      </c>
    </row>
    <row r="6210" spans="1:6" x14ac:dyDescent="0.2">
      <c r="A6210" s="77">
        <v>44201</v>
      </c>
      <c r="B6210" s="78">
        <v>44201</v>
      </c>
      <c r="C6210" s="78" t="s">
        <v>1113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 x14ac:dyDescent="0.2">
      <c r="A6211" s="77">
        <v>44201</v>
      </c>
      <c r="B6211" s="78">
        <v>44201</v>
      </c>
      <c r="C6211" s="78" t="s">
        <v>923</v>
      </c>
      <c r="D6211" s="79">
        <f>VLOOKUP(Pag_Inicio_Corr_mas_casos[[#This Row],[Corregimiento]],Hoja3!$A$2:$D$676,4,0)</f>
        <v>80812</v>
      </c>
      <c r="E6211" s="78">
        <v>92</v>
      </c>
    </row>
    <row r="6212" spans="1:6" x14ac:dyDescent="0.2">
      <c r="A6212" s="77">
        <v>44201</v>
      </c>
      <c r="B6212" s="78">
        <v>44201</v>
      </c>
      <c r="C6212" s="78" t="s">
        <v>831</v>
      </c>
      <c r="D6212" s="79">
        <f>VLOOKUP(Pag_Inicio_Corr_mas_casos[[#This Row],[Corregimiento]],Hoja3!$A$2:$D$676,4,0)</f>
        <v>80821</v>
      </c>
      <c r="E6212" s="78">
        <v>90</v>
      </c>
    </row>
    <row r="6213" spans="1:6" x14ac:dyDescent="0.2">
      <c r="A6213" s="77">
        <v>44201</v>
      </c>
      <c r="B6213" s="78">
        <v>44201</v>
      </c>
      <c r="C6213" s="78" t="s">
        <v>1127</v>
      </c>
      <c r="D6213" s="79">
        <f>VLOOKUP(Pag_Inicio_Corr_mas_casos[[#This Row],[Corregimiento]],Hoja3!$A$2:$D$676,4,0)</f>
        <v>130101</v>
      </c>
      <c r="E6213" s="78">
        <v>90</v>
      </c>
    </row>
    <row r="6214" spans="1:6" x14ac:dyDescent="0.2">
      <c r="A6214" s="77">
        <v>44201</v>
      </c>
      <c r="B6214" s="78">
        <v>44201</v>
      </c>
      <c r="C6214" s="78" t="s">
        <v>1071</v>
      </c>
      <c r="D6214" s="79">
        <f>VLOOKUP(Pag_Inicio_Corr_mas_casos[[#This Row],[Corregimiento]],Hoja3!$A$2:$D$676,4,0)</f>
        <v>80819</v>
      </c>
      <c r="E6214" s="78">
        <v>90</v>
      </c>
    </row>
    <row r="6215" spans="1:6" x14ac:dyDescent="0.2">
      <c r="A6215" s="77">
        <v>44201</v>
      </c>
      <c r="B6215" s="78">
        <v>44201</v>
      </c>
      <c r="C6215" s="78" t="s">
        <v>1095</v>
      </c>
      <c r="D6215" s="79">
        <f>VLOOKUP(Pag_Inicio_Corr_mas_casos[[#This Row],[Corregimiento]],Hoja3!$A$2:$D$676,4,0)</f>
        <v>130106</v>
      </c>
      <c r="E6215" s="78">
        <v>88</v>
      </c>
    </row>
    <row r="6216" spans="1:6" x14ac:dyDescent="0.2">
      <c r="A6216" s="77">
        <v>44201</v>
      </c>
      <c r="B6216" s="78">
        <v>44201</v>
      </c>
      <c r="C6216" s="78" t="s">
        <v>1013</v>
      </c>
      <c r="D6216" s="79">
        <f>VLOOKUP(Pag_Inicio_Corr_mas_casos[[#This Row],[Corregimiento]],Hoja3!$A$2:$D$676,4,0)</f>
        <v>80822</v>
      </c>
      <c r="E6216" s="78">
        <v>83</v>
      </c>
    </row>
    <row r="6217" spans="1:6" x14ac:dyDescent="0.2">
      <c r="A6217" s="77">
        <v>44201</v>
      </c>
      <c r="B6217" s="78">
        <v>44201</v>
      </c>
      <c r="C6217" s="78" t="s">
        <v>998</v>
      </c>
      <c r="D6217" s="79">
        <f>VLOOKUP(Pag_Inicio_Corr_mas_casos[[#This Row],[Corregimiento]],Hoja3!$A$2:$D$676,4,0)</f>
        <v>81009</v>
      </c>
      <c r="E6217" s="78">
        <v>71</v>
      </c>
    </row>
    <row r="6218" spans="1:6" x14ac:dyDescent="0.2">
      <c r="A6218" s="77">
        <v>44201</v>
      </c>
      <c r="B6218" s="78">
        <v>44201</v>
      </c>
      <c r="C6218" s="78" t="s">
        <v>1000</v>
      </c>
      <c r="D6218" s="79">
        <f>VLOOKUP(Pag_Inicio_Corr_mas_casos[[#This Row],[Corregimiento]],Hoja3!$A$2:$D$676,4,0)</f>
        <v>80823</v>
      </c>
      <c r="E6218" s="78">
        <v>67</v>
      </c>
    </row>
    <row r="6219" spans="1:6" x14ac:dyDescent="0.2">
      <c r="A6219" s="77">
        <v>44201</v>
      </c>
      <c r="B6219" s="78">
        <v>44201</v>
      </c>
      <c r="C6219" s="78" t="s">
        <v>996</v>
      </c>
      <c r="D6219" s="79">
        <f>VLOOKUP(Pag_Inicio_Corr_mas_casos[[#This Row],[Corregimiento]],Hoja3!$A$2:$D$676,4,0)</f>
        <v>80810</v>
      </c>
      <c r="E6219" s="78">
        <v>66</v>
      </c>
    </row>
    <row r="6220" spans="1:6" x14ac:dyDescent="0.2">
      <c r="A6220" s="77">
        <v>44201</v>
      </c>
      <c r="B6220" s="78">
        <v>44201</v>
      </c>
      <c r="C6220" s="78" t="s">
        <v>999</v>
      </c>
      <c r="D6220" s="79">
        <f>VLOOKUP(Pag_Inicio_Corr_mas_casos[[#This Row],[Corregimiento]],Hoja3!$A$2:$D$676,4,0)</f>
        <v>80806</v>
      </c>
      <c r="E6220" s="78">
        <v>65</v>
      </c>
    </row>
    <row r="6221" spans="1:6" x14ac:dyDescent="0.2">
      <c r="A6221" s="77">
        <v>44201</v>
      </c>
      <c r="B6221" s="78">
        <v>44201</v>
      </c>
      <c r="C6221" s="78" t="s">
        <v>1070</v>
      </c>
      <c r="D6221" s="79">
        <f>VLOOKUP(Pag_Inicio_Corr_mas_casos[[#This Row],[Corregimiento]],Hoja3!$A$2:$D$676,4,0)</f>
        <v>80809</v>
      </c>
      <c r="E6221" s="78">
        <v>65</v>
      </c>
    </row>
    <row r="6222" spans="1:6" x14ac:dyDescent="0.2">
      <c r="A6222" s="77">
        <v>44201</v>
      </c>
      <c r="B6222" s="78">
        <v>44201</v>
      </c>
      <c r="C6222" s="78" t="s">
        <v>1015</v>
      </c>
      <c r="D6222" s="79">
        <f>VLOOKUP(Pag_Inicio_Corr_mas_casos[[#This Row],[Corregimiento]],Hoja3!$A$2:$D$676,4,0)</f>
        <v>80815</v>
      </c>
      <c r="E6222" s="78">
        <v>99</v>
      </c>
    </row>
    <row r="6223" spans="1:6" x14ac:dyDescent="0.2">
      <c r="A6223" s="77">
        <v>44201</v>
      </c>
      <c r="B6223" s="78">
        <v>44201</v>
      </c>
      <c r="C6223" s="78" t="s">
        <v>1012</v>
      </c>
      <c r="D6223" s="79">
        <f>VLOOKUP(Pag_Inicio_Corr_mas_casos[[#This Row],[Corregimiento]],Hoja3!$A$2:$D$676,4,0)</f>
        <v>80817</v>
      </c>
      <c r="E6223" s="78">
        <v>61</v>
      </c>
    </row>
    <row r="6224" spans="1:6" x14ac:dyDescent="0.2">
      <c r="A6224" s="77">
        <v>44201</v>
      </c>
      <c r="B6224" s="78">
        <v>44201</v>
      </c>
      <c r="C6224" s="78" t="s">
        <v>1006</v>
      </c>
      <c r="D6224" s="79">
        <f>VLOOKUP(Pag_Inicio_Corr_mas_casos[[#This Row],[Corregimiento]],Hoja3!$A$2:$D$676,4,0)</f>
        <v>80826</v>
      </c>
      <c r="E6224" s="78">
        <v>56</v>
      </c>
    </row>
    <row r="6225" spans="1:5" x14ac:dyDescent="0.2">
      <c r="A6225" s="77">
        <v>44201</v>
      </c>
      <c r="B6225" s="78">
        <v>44201</v>
      </c>
      <c r="C6225" s="78" t="s">
        <v>1002</v>
      </c>
      <c r="D6225" s="79">
        <f>VLOOKUP(Pag_Inicio_Corr_mas_casos[[#This Row],[Corregimiento]],Hoja3!$A$2:$D$676,4,0)</f>
        <v>80816</v>
      </c>
      <c r="E6225" s="78">
        <v>56</v>
      </c>
    </row>
    <row r="6226" spans="1:5" x14ac:dyDescent="0.2">
      <c r="A6226" s="77">
        <v>44201</v>
      </c>
      <c r="B6226" s="78">
        <v>44201</v>
      </c>
      <c r="C6226" s="78" t="s">
        <v>1119</v>
      </c>
      <c r="D6226" s="79">
        <f>VLOOKUP(Pag_Inicio_Corr_mas_casos[[#This Row],[Corregimiento]],Hoja3!$A$2:$D$676,4,0)</f>
        <v>40601</v>
      </c>
      <c r="E6226" s="78">
        <v>51</v>
      </c>
    </row>
    <row r="6227" spans="1:5" x14ac:dyDescent="0.2">
      <c r="A6227" s="77">
        <v>44201</v>
      </c>
      <c r="B6227" s="78">
        <v>44201</v>
      </c>
      <c r="C6227" s="78" t="s">
        <v>1080</v>
      </c>
      <c r="D6227" s="79">
        <f>VLOOKUP(Pag_Inicio_Corr_mas_casos[[#This Row],[Corregimiento]],Hoja3!$A$2:$D$676,4,0)</f>
        <v>81003</v>
      </c>
      <c r="E6227" s="78">
        <v>51</v>
      </c>
    </row>
    <row r="6228" spans="1:5" x14ac:dyDescent="0.2">
      <c r="A6228" s="77">
        <v>44201</v>
      </c>
      <c r="B6228" s="78">
        <v>44201</v>
      </c>
      <c r="C6228" s="78" t="s">
        <v>1026</v>
      </c>
      <c r="D6228" s="79">
        <f>VLOOKUP(Pag_Inicio_Corr_mas_casos[[#This Row],[Corregimiento]],Hoja3!$A$2:$D$676,4,0)</f>
        <v>30107</v>
      </c>
      <c r="E6228" s="78">
        <v>50</v>
      </c>
    </row>
    <row r="6229" spans="1:5" x14ac:dyDescent="0.2">
      <c r="A6229" s="77">
        <v>44201</v>
      </c>
      <c r="B6229" s="78">
        <v>44201</v>
      </c>
      <c r="C6229" s="78" t="s">
        <v>1078</v>
      </c>
      <c r="D6229" s="79">
        <f>VLOOKUP(Pag_Inicio_Corr_mas_casos[[#This Row],[Corregimiento]],Hoja3!$A$2:$D$676,4,0)</f>
        <v>81001</v>
      </c>
      <c r="E6229" s="78">
        <v>48</v>
      </c>
    </row>
    <row r="6230" spans="1:5" x14ac:dyDescent="0.2">
      <c r="A6230" s="77">
        <v>44201</v>
      </c>
      <c r="B6230" s="78">
        <v>44201</v>
      </c>
      <c r="C6230" s="78" t="s">
        <v>1004</v>
      </c>
      <c r="D6230" s="79">
        <f>VLOOKUP(Pag_Inicio_Corr_mas_casos[[#This Row],[Corregimiento]],Hoja3!$A$2:$D$676,4,0)</f>
        <v>81007</v>
      </c>
      <c r="E6230" s="78">
        <v>48</v>
      </c>
    </row>
    <row r="6231" spans="1:5" x14ac:dyDescent="0.2">
      <c r="A6231" s="77">
        <v>44201</v>
      </c>
      <c r="B6231" s="78">
        <v>44201</v>
      </c>
      <c r="C6231" s="78" t="s">
        <v>1001</v>
      </c>
      <c r="D6231" s="79">
        <f>VLOOKUP(Pag_Inicio_Corr_mas_casos[[#This Row],[Corregimiento]],Hoja3!$A$2:$D$676,4,0)</f>
        <v>80807</v>
      </c>
      <c r="E6231" s="78">
        <v>48</v>
      </c>
    </row>
    <row r="6232" spans="1:5" x14ac:dyDescent="0.2">
      <c r="A6232" s="77">
        <v>44201</v>
      </c>
      <c r="B6232" s="78">
        <v>44201</v>
      </c>
      <c r="C6232" s="78" t="s">
        <v>1077</v>
      </c>
      <c r="D6232" s="79">
        <f>VLOOKUP(Pag_Inicio_Corr_mas_casos[[#This Row],[Corregimiento]],Hoja3!$A$2:$D$676,4,0)</f>
        <v>81008</v>
      </c>
      <c r="E6232" s="78">
        <v>48</v>
      </c>
    </row>
    <row r="6233" spans="1:5" x14ac:dyDescent="0.2">
      <c r="A6233" s="77">
        <v>44201</v>
      </c>
      <c r="B6233" s="78">
        <v>44201</v>
      </c>
      <c r="C6233" s="78" t="s">
        <v>1074</v>
      </c>
      <c r="D6233" s="79">
        <f>VLOOKUP(Pag_Inicio_Corr_mas_casos[[#This Row],[Corregimiento]],Hoja3!$A$2:$D$676,4,0)</f>
        <v>130702</v>
      </c>
      <c r="E6233" s="78">
        <v>46</v>
      </c>
    </row>
    <row r="6234" spans="1:5" x14ac:dyDescent="0.2">
      <c r="A6234" s="77">
        <v>44201</v>
      </c>
      <c r="B6234" s="78">
        <v>44201</v>
      </c>
      <c r="C6234" s="78" t="s">
        <v>1079</v>
      </c>
      <c r="D6234" s="79">
        <f>VLOOKUP(Pag_Inicio_Corr_mas_casos[[#This Row],[Corregimiento]],Hoja3!$A$2:$D$676,4,0)</f>
        <v>81002</v>
      </c>
      <c r="E6234" s="78">
        <v>46</v>
      </c>
    </row>
    <row r="6235" spans="1:5" x14ac:dyDescent="0.2">
      <c r="A6235" s="77">
        <v>44201</v>
      </c>
      <c r="B6235" s="78">
        <v>44201</v>
      </c>
      <c r="C6235" s="78" t="s">
        <v>1003</v>
      </c>
      <c r="D6235" s="79">
        <f>VLOOKUP(Pag_Inicio_Corr_mas_casos[[#This Row],[Corregimiento]],Hoja3!$A$2:$D$676,4,0)</f>
        <v>130708</v>
      </c>
      <c r="E6235" s="78">
        <v>44</v>
      </c>
    </row>
    <row r="6236" spans="1:5" x14ac:dyDescent="0.2">
      <c r="A6236" s="77">
        <v>44201</v>
      </c>
      <c r="B6236" s="78">
        <v>44201</v>
      </c>
      <c r="C6236" s="78" t="s">
        <v>1034</v>
      </c>
      <c r="D6236" s="79">
        <f>VLOOKUP(Pag_Inicio_Corr_mas_casos[[#This Row],[Corregimiento]],Hoja3!$A$2:$D$676,4,0)</f>
        <v>20207</v>
      </c>
      <c r="E6236" s="78">
        <v>40</v>
      </c>
    </row>
    <row r="6237" spans="1:5" x14ac:dyDescent="0.2">
      <c r="A6237" s="77">
        <v>44201</v>
      </c>
      <c r="B6237" s="78">
        <v>44201</v>
      </c>
      <c r="C6237" s="78" t="s">
        <v>1005</v>
      </c>
      <c r="D6237" s="79">
        <f>VLOOKUP(Pag_Inicio_Corr_mas_casos[[#This Row],[Corregimiento]],Hoja3!$A$2:$D$676,4,0)</f>
        <v>80814</v>
      </c>
      <c r="E6237" s="78">
        <v>38</v>
      </c>
    </row>
    <row r="6238" spans="1:5" x14ac:dyDescent="0.2">
      <c r="A6238" s="77">
        <v>44201</v>
      </c>
      <c r="B6238" s="78">
        <v>44201</v>
      </c>
      <c r="C6238" s="78" t="s">
        <v>1010</v>
      </c>
      <c r="D6238" s="79">
        <f>VLOOKUP(Pag_Inicio_Corr_mas_casos[[#This Row],[Corregimiento]],Hoja3!$A$2:$D$676,4,0)</f>
        <v>80813</v>
      </c>
      <c r="E6238" s="78">
        <v>36</v>
      </c>
    </row>
    <row r="6239" spans="1:5" x14ac:dyDescent="0.2">
      <c r="A6239" s="77">
        <v>44201</v>
      </c>
      <c r="B6239" s="78">
        <v>44201</v>
      </c>
      <c r="C6239" s="78" t="s">
        <v>1016</v>
      </c>
      <c r="D6239" s="79">
        <f>VLOOKUP(Pag_Inicio_Corr_mas_casos[[#This Row],[Corregimiento]],Hoja3!$A$2:$D$676,4,0)</f>
        <v>130716</v>
      </c>
      <c r="E6239" s="78">
        <v>34</v>
      </c>
    </row>
    <row r="6240" spans="1:5" x14ac:dyDescent="0.2">
      <c r="A6240" s="77">
        <v>44201</v>
      </c>
      <c r="B6240" s="78">
        <v>44201</v>
      </c>
      <c r="C6240" s="78" t="s">
        <v>1011</v>
      </c>
      <c r="D6240" s="79">
        <f>VLOOKUP(Pag_Inicio_Corr_mas_casos[[#This Row],[Corregimiento]],Hoja3!$A$2:$D$676,4,0)</f>
        <v>80820</v>
      </c>
      <c r="E6240" s="78">
        <v>33</v>
      </c>
    </row>
    <row r="6241" spans="1:5" x14ac:dyDescent="0.2">
      <c r="A6241" s="77">
        <v>44201</v>
      </c>
      <c r="B6241" s="78">
        <v>44201</v>
      </c>
      <c r="C6241" s="78" t="s">
        <v>997</v>
      </c>
      <c r="D6241" s="79">
        <f>VLOOKUP(Pag_Inicio_Corr_mas_casos[[#This Row],[Corregimiento]],Hoja3!$A$2:$D$676,4,0)</f>
        <v>130717</v>
      </c>
      <c r="E6241" s="78">
        <v>33</v>
      </c>
    </row>
    <row r="6242" spans="1:5" x14ac:dyDescent="0.2">
      <c r="A6242" s="77">
        <v>44201</v>
      </c>
      <c r="B6242" s="78">
        <v>44201</v>
      </c>
      <c r="C6242" s="78" t="s">
        <v>1009</v>
      </c>
      <c r="D6242" s="79">
        <f>VLOOKUP(Pag_Inicio_Corr_mas_casos[[#This Row],[Corregimiento]],Hoja3!$A$2:$D$676,4,0)</f>
        <v>130107</v>
      </c>
      <c r="E6242" s="78">
        <v>32</v>
      </c>
    </row>
    <row r="6243" spans="1:5" x14ac:dyDescent="0.2">
      <c r="A6243" s="77">
        <v>44201</v>
      </c>
      <c r="B6243" s="78">
        <v>44201</v>
      </c>
      <c r="C6243" s="78" t="s">
        <v>1018</v>
      </c>
      <c r="D6243" s="79">
        <f>VLOOKUP(Pag_Inicio_Corr_mas_casos[[#This Row],[Corregimiento]],Hoja3!$A$2:$D$676,4,0)</f>
        <v>130701</v>
      </c>
      <c r="E6243" s="78">
        <v>31</v>
      </c>
    </row>
    <row r="6244" spans="1:5" x14ac:dyDescent="0.2">
      <c r="A6244" s="77">
        <v>44201</v>
      </c>
      <c r="B6244" s="78">
        <v>44201</v>
      </c>
      <c r="C6244" s="78" t="s">
        <v>1097</v>
      </c>
      <c r="D6244" s="79">
        <f>VLOOKUP(Pag_Inicio_Corr_mas_casos[[#This Row],[Corregimiento]],Hoja3!$A$2:$D$676,4,0)</f>
        <v>130108</v>
      </c>
      <c r="E6244" s="78">
        <v>31</v>
      </c>
    </row>
    <row r="6245" spans="1:5" x14ac:dyDescent="0.2">
      <c r="A6245" s="77">
        <v>44201</v>
      </c>
      <c r="B6245" s="78">
        <v>44201</v>
      </c>
      <c r="C6245" s="78" t="s">
        <v>1050</v>
      </c>
      <c r="D6245" s="79">
        <f>VLOOKUP(Pag_Inicio_Corr_mas_casos[[#This Row],[Corregimiento]],Hoja3!$A$2:$D$676,4,0)</f>
        <v>130706</v>
      </c>
      <c r="E6245" s="78">
        <v>31</v>
      </c>
    </row>
    <row r="6246" spans="1:5" x14ac:dyDescent="0.2">
      <c r="A6246" s="77">
        <v>44201</v>
      </c>
      <c r="B6246" s="78">
        <v>44201</v>
      </c>
      <c r="C6246" s="78" t="s">
        <v>1081</v>
      </c>
      <c r="D6246" s="79">
        <f>VLOOKUP(Pag_Inicio_Corr_mas_casos[[#This Row],[Corregimiento]],Hoja3!$A$2:$D$676,4,0)</f>
        <v>91001</v>
      </c>
      <c r="E6246" s="78">
        <v>31</v>
      </c>
    </row>
    <row r="6247" spans="1:5" x14ac:dyDescent="0.2">
      <c r="A6247" s="77">
        <v>44201</v>
      </c>
      <c r="B6247" s="78">
        <v>44201</v>
      </c>
      <c r="C6247" s="78" t="s">
        <v>1055</v>
      </c>
      <c r="D6247" s="79">
        <f>VLOOKUP(Pag_Inicio_Corr_mas_casos[[#This Row],[Corregimiento]],Hoja3!$A$2:$D$676,4,0)</f>
        <v>80802</v>
      </c>
      <c r="E6247" s="78">
        <v>30</v>
      </c>
    </row>
    <row r="6248" spans="1:5" x14ac:dyDescent="0.2">
      <c r="A6248" s="77">
        <v>44201</v>
      </c>
      <c r="B6248" s="78">
        <v>44201</v>
      </c>
      <c r="C6248" s="78" t="s">
        <v>1091</v>
      </c>
      <c r="D6248" s="79">
        <f>VLOOKUP(Pag_Inicio_Corr_mas_casos[[#This Row],[Corregimiento]],Hoja3!$A$2:$D$676,4,0)</f>
        <v>30104</v>
      </c>
      <c r="E6248" s="78">
        <v>28</v>
      </c>
    </row>
    <row r="6249" spans="1:5" x14ac:dyDescent="0.2">
      <c r="A6249" s="77">
        <v>44201</v>
      </c>
      <c r="B6249" s="78">
        <v>44201</v>
      </c>
      <c r="C6249" s="78" t="s">
        <v>1007</v>
      </c>
      <c r="D6249" s="79">
        <f>VLOOKUP(Pag_Inicio_Corr_mas_casos[[#This Row],[Corregimiento]],Hoja3!$A$2:$D$676,4,0)</f>
        <v>80811</v>
      </c>
      <c r="E6249" s="78">
        <v>28</v>
      </c>
    </row>
    <row r="6250" spans="1:5" x14ac:dyDescent="0.2">
      <c r="A6250" s="77">
        <v>44201</v>
      </c>
      <c r="B6250" s="78">
        <v>44201</v>
      </c>
      <c r="C6250" s="78" t="s">
        <v>1086</v>
      </c>
      <c r="D6250" s="79">
        <f>VLOOKUP(Pag_Inicio_Corr_mas_casos[[#This Row],[Corregimiento]],Hoja3!$A$2:$D$676,4,0)</f>
        <v>30103</v>
      </c>
      <c r="E6250" s="78">
        <v>24</v>
      </c>
    </row>
    <row r="6251" spans="1:5" x14ac:dyDescent="0.2">
      <c r="A6251" s="77">
        <v>44201</v>
      </c>
      <c r="B6251" s="78">
        <v>44201</v>
      </c>
      <c r="C6251" s="78" t="s">
        <v>1062</v>
      </c>
      <c r="D6251" s="79">
        <f>VLOOKUP(Pag_Inicio_Corr_mas_casos[[#This Row],[Corregimiento]],Hoja3!$A$2:$D$676,4,0)</f>
        <v>40611</v>
      </c>
      <c r="E6251" s="78">
        <v>24</v>
      </c>
    </row>
    <row r="6252" spans="1:5" x14ac:dyDescent="0.2">
      <c r="A6252" s="77">
        <v>44201</v>
      </c>
      <c r="B6252" s="78">
        <v>44201</v>
      </c>
      <c r="C6252" s="78" t="s">
        <v>1020</v>
      </c>
      <c r="D6252" s="79">
        <f>VLOOKUP(Pag_Inicio_Corr_mas_casos[[#This Row],[Corregimiento]],Hoja3!$A$2:$D$676,4,0)</f>
        <v>20601</v>
      </c>
      <c r="E6252" s="78">
        <v>24</v>
      </c>
    </row>
    <row r="6253" spans="1:5" x14ac:dyDescent="0.2">
      <c r="A6253" s="77">
        <v>44201</v>
      </c>
      <c r="B6253" s="78">
        <v>44201</v>
      </c>
      <c r="C6253" s="78" t="s">
        <v>1051</v>
      </c>
      <c r="D6253" s="79">
        <f>VLOOKUP(Pag_Inicio_Corr_mas_casos[[#This Row],[Corregimiento]],Hoja3!$A$2:$D$676,4,0)</f>
        <v>80808</v>
      </c>
      <c r="E6253" s="78">
        <v>24</v>
      </c>
    </row>
    <row r="6254" spans="1:5" x14ac:dyDescent="0.2">
      <c r="A6254" s="77">
        <v>44201</v>
      </c>
      <c r="B6254" s="78">
        <v>44201</v>
      </c>
      <c r="C6254" s="78" t="s">
        <v>1017</v>
      </c>
      <c r="D6254" s="79">
        <f>VLOOKUP(Pag_Inicio_Corr_mas_casos[[#This Row],[Corregimiento]],Hoja3!$A$2:$D$676,4,0)</f>
        <v>50208</v>
      </c>
      <c r="E6254" s="78">
        <v>23</v>
      </c>
    </row>
    <row r="6255" spans="1:5" x14ac:dyDescent="0.2">
      <c r="A6255" s="77">
        <v>44201</v>
      </c>
      <c r="B6255" s="78">
        <v>44201</v>
      </c>
      <c r="C6255" s="78" t="s">
        <v>1122</v>
      </c>
      <c r="D6255" s="79">
        <f>VLOOKUP(Pag_Inicio_Corr_mas_casos[[#This Row],[Corregimiento]],Hoja3!$A$2:$D$676,4,0)</f>
        <v>20401</v>
      </c>
      <c r="E6255" s="78">
        <v>23</v>
      </c>
    </row>
    <row r="6256" spans="1:5" x14ac:dyDescent="0.2">
      <c r="A6256" s="77">
        <v>44201</v>
      </c>
      <c r="B6256" s="78">
        <v>44201</v>
      </c>
      <c r="C6256" s="78" t="s">
        <v>1021</v>
      </c>
      <c r="D6256" s="79">
        <f>VLOOKUP(Pag_Inicio_Corr_mas_casos[[#This Row],[Corregimiento]],Hoja3!$A$2:$D$676,4,0)</f>
        <v>81006</v>
      </c>
      <c r="E6256" s="78">
        <v>22</v>
      </c>
    </row>
    <row r="6257" spans="1:6" x14ac:dyDescent="0.2">
      <c r="A6257" s="77">
        <v>44201</v>
      </c>
      <c r="B6257" s="78">
        <v>44201</v>
      </c>
      <c r="C6257" s="78" t="s">
        <v>1029</v>
      </c>
      <c r="D6257" s="79">
        <f>VLOOKUP(Pag_Inicio_Corr_mas_casos[[#This Row],[Corregimiento]],Hoja3!$A$2:$D$676,4,0)</f>
        <v>40606</v>
      </c>
      <c r="E6257" s="78">
        <v>21</v>
      </c>
    </row>
    <row r="6258" spans="1:6" x14ac:dyDescent="0.2">
      <c r="A6258" s="77">
        <v>44201</v>
      </c>
      <c r="B6258" s="78">
        <v>44201</v>
      </c>
      <c r="C6258" s="78" t="s">
        <v>1010</v>
      </c>
      <c r="D6258" s="78">
        <v>40607</v>
      </c>
      <c r="E6258" s="78">
        <v>21</v>
      </c>
      <c r="F6258" t="s">
        <v>1107</v>
      </c>
    </row>
    <row r="6259" spans="1:6" x14ac:dyDescent="0.2">
      <c r="A6259" s="77">
        <v>44201</v>
      </c>
      <c r="B6259" s="78">
        <v>44201</v>
      </c>
      <c r="C6259" s="78" t="s">
        <v>1060</v>
      </c>
      <c r="D6259" s="79">
        <f>VLOOKUP(Pag_Inicio_Corr_mas_casos[[#This Row],[Corregimiento]],Hoja3!$A$2:$D$676,4,0)</f>
        <v>40501</v>
      </c>
      <c r="E6259" s="78">
        <v>20</v>
      </c>
    </row>
    <row r="6260" spans="1:6" x14ac:dyDescent="0.2">
      <c r="A6260" s="77">
        <v>44201</v>
      </c>
      <c r="B6260" s="78">
        <v>44201</v>
      </c>
      <c r="C6260" s="78" t="s">
        <v>1036</v>
      </c>
      <c r="D6260" s="79">
        <f>VLOOKUP(Pag_Inicio_Corr_mas_casos[[#This Row],[Corregimiento]],Hoja3!$A$2:$D$676,4,0)</f>
        <v>80803</v>
      </c>
      <c r="E6260" s="78">
        <v>20</v>
      </c>
    </row>
    <row r="6261" spans="1:6" x14ac:dyDescent="0.2">
      <c r="A6261" s="77">
        <v>44201</v>
      </c>
      <c r="B6261" s="78">
        <v>44201</v>
      </c>
      <c r="C6261" s="78" t="s">
        <v>1028</v>
      </c>
      <c r="D6261" s="79">
        <f>VLOOKUP(Pag_Inicio_Corr_mas_casos[[#This Row],[Corregimiento]],Hoja3!$A$2:$D$676,4,0)</f>
        <v>130709</v>
      </c>
      <c r="E6261" s="78">
        <v>19</v>
      </c>
    </row>
    <row r="6262" spans="1:6" x14ac:dyDescent="0.2">
      <c r="A6262" s="77">
        <v>44201</v>
      </c>
      <c r="B6262" s="78">
        <v>44201</v>
      </c>
      <c r="C6262" s="78" t="s">
        <v>1166</v>
      </c>
      <c r="D6262" s="79">
        <f>VLOOKUP(Pag_Inicio_Corr_mas_casos[[#This Row],[Corregimiento]],Hoja3!$A$2:$D$676,4,0)</f>
        <v>50207</v>
      </c>
      <c r="E6262" s="78">
        <v>19</v>
      </c>
    </row>
    <row r="6263" spans="1:6" x14ac:dyDescent="0.2">
      <c r="A6263" s="77">
        <v>44201</v>
      </c>
      <c r="B6263" s="78">
        <v>44201</v>
      </c>
      <c r="C6263" s="78" t="s">
        <v>1116</v>
      </c>
      <c r="D6263" s="79">
        <f>VLOOKUP(Pag_Inicio_Corr_mas_casos[[#This Row],[Corregimiento]],Hoja3!$A$2:$D$676,4,0)</f>
        <v>20101</v>
      </c>
      <c r="E6263" s="78">
        <v>18</v>
      </c>
    </row>
    <row r="6264" spans="1:6" x14ac:dyDescent="0.2">
      <c r="A6264" s="77">
        <v>44201</v>
      </c>
      <c r="B6264" s="78">
        <v>44201</v>
      </c>
      <c r="C6264" s="78" t="s">
        <v>1064</v>
      </c>
      <c r="D6264" s="79">
        <f>VLOOKUP(Pag_Inicio_Corr_mas_casos[[#This Row],[Corregimiento]],Hoja3!$A$2:$D$676,4,0)</f>
        <v>60103</v>
      </c>
      <c r="E6264" s="78">
        <v>17</v>
      </c>
    </row>
    <row r="6265" spans="1:6" x14ac:dyDescent="0.2">
      <c r="A6265" s="77">
        <v>44201</v>
      </c>
      <c r="B6265" s="78">
        <v>44201</v>
      </c>
      <c r="C6265" s="78" t="s">
        <v>1167</v>
      </c>
      <c r="D6265" s="79">
        <f>VLOOKUP(Pag_Inicio_Corr_mas_casos[[#This Row],[Corregimiento]],Hoja3!$A$2:$D$676,4,0)</f>
        <v>40515</v>
      </c>
      <c r="E6265" s="78">
        <v>17</v>
      </c>
    </row>
    <row r="6266" spans="1:6" x14ac:dyDescent="0.2">
      <c r="A6266" s="77">
        <v>44201</v>
      </c>
      <c r="B6266" s="78">
        <v>44201</v>
      </c>
      <c r="C6266" s="78" t="s">
        <v>1053</v>
      </c>
      <c r="D6266" s="79">
        <f>VLOOKUP(Pag_Inicio_Corr_mas_casos[[#This Row],[Corregimiento]],Hoja3!$A$2:$D$676,4,0)</f>
        <v>130105</v>
      </c>
      <c r="E6266" s="78">
        <v>17</v>
      </c>
    </row>
    <row r="6267" spans="1:6" x14ac:dyDescent="0.2">
      <c r="A6267" s="77">
        <v>44201</v>
      </c>
      <c r="B6267" s="78">
        <v>44201</v>
      </c>
      <c r="C6267" s="78" t="s">
        <v>1019</v>
      </c>
      <c r="D6267" s="79">
        <f>VLOOKUP(Pag_Inicio_Corr_mas_casos[[#This Row],[Corregimiento]],Hoja3!$A$2:$D$676,4,0)</f>
        <v>80804</v>
      </c>
      <c r="E6267" s="78">
        <v>16</v>
      </c>
    </row>
    <row r="6268" spans="1:6" x14ac:dyDescent="0.2">
      <c r="A6268" s="77">
        <v>44201</v>
      </c>
      <c r="B6268" s="78">
        <v>44201</v>
      </c>
      <c r="C6268" s="78" t="s">
        <v>1065</v>
      </c>
      <c r="D6268" s="79">
        <f>VLOOKUP(Pag_Inicio_Corr_mas_casos[[#This Row],[Corregimiento]],Hoja3!$A$2:$D$676,4,0)</f>
        <v>60101</v>
      </c>
      <c r="E6268" s="78">
        <v>16</v>
      </c>
    </row>
    <row r="6269" spans="1:6" x14ac:dyDescent="0.2">
      <c r="A6269" s="77">
        <v>44201</v>
      </c>
      <c r="B6269" s="78">
        <v>44201</v>
      </c>
      <c r="C6269" s="78" t="s">
        <v>1054</v>
      </c>
      <c r="D6269" s="79">
        <f>VLOOKUP(Pag_Inicio_Corr_mas_casos[[#This Row],[Corregimiento]],Hoja3!$A$2:$D$676,4,0)</f>
        <v>81005</v>
      </c>
      <c r="E6269" s="78">
        <v>16</v>
      </c>
    </row>
    <row r="6270" spans="1:6" x14ac:dyDescent="0.2">
      <c r="A6270" s="77">
        <v>44201</v>
      </c>
      <c r="B6270" s="78">
        <v>44201</v>
      </c>
      <c r="C6270" s="78" t="s">
        <v>1110</v>
      </c>
      <c r="D6270" s="79">
        <f>VLOOKUP(Pag_Inicio_Corr_mas_casos[[#This Row],[Corregimiento]],Hoja3!$A$2:$D$676,4,0)</f>
        <v>20105</v>
      </c>
      <c r="E6270" s="78">
        <v>15</v>
      </c>
    </row>
    <row r="6271" spans="1:6" x14ac:dyDescent="0.2">
      <c r="A6271" s="77">
        <v>44201</v>
      </c>
      <c r="B6271" s="78">
        <v>44201</v>
      </c>
      <c r="C6271" s="78" t="s">
        <v>1066</v>
      </c>
      <c r="D6271" s="79">
        <f>VLOOKUP(Pag_Inicio_Corr_mas_casos[[#This Row],[Corregimiento]],Hoja3!$A$2:$D$676,4,0)</f>
        <v>40612</v>
      </c>
      <c r="E6271" s="78">
        <v>15</v>
      </c>
    </row>
    <row r="6272" spans="1:6" x14ac:dyDescent="0.2">
      <c r="A6272" s="77">
        <v>44201</v>
      </c>
      <c r="B6272" s="78">
        <v>44201</v>
      </c>
      <c r="C6272" s="78" t="s">
        <v>1058</v>
      </c>
      <c r="D6272" s="79">
        <f>VLOOKUP(Pag_Inicio_Corr_mas_casos[[#This Row],[Corregimiento]],Hoja3!$A$2:$D$676,4,0)</f>
        <v>60104</v>
      </c>
      <c r="E6272" s="78">
        <v>15</v>
      </c>
    </row>
    <row r="6273" spans="1:6" x14ac:dyDescent="0.2">
      <c r="A6273" s="77">
        <v>44201</v>
      </c>
      <c r="B6273" s="78">
        <v>44201</v>
      </c>
      <c r="C6273" s="78" t="s">
        <v>1168</v>
      </c>
      <c r="D6273" s="79">
        <f>VLOOKUP(Pag_Inicio_Corr_mas_casos[[#This Row],[Corregimiento]],Hoja3!$A$2:$D$676,4,0)</f>
        <v>40301</v>
      </c>
      <c r="E6273" s="78">
        <v>14</v>
      </c>
    </row>
    <row r="6274" spans="1:6" x14ac:dyDescent="0.2">
      <c r="A6274" s="77">
        <v>44201</v>
      </c>
      <c r="B6274" s="78">
        <v>44201</v>
      </c>
      <c r="C6274" s="78" t="s">
        <v>1059</v>
      </c>
      <c r="D6274" s="79">
        <f>VLOOKUP(Pag_Inicio_Corr_mas_casos[[#This Row],[Corregimiento]],Hoja3!$A$2:$D$676,4,0)</f>
        <v>80805</v>
      </c>
      <c r="E6274" s="78">
        <v>14</v>
      </c>
    </row>
    <row r="6275" spans="1:6" x14ac:dyDescent="0.2">
      <c r="A6275" s="77">
        <v>44201</v>
      </c>
      <c r="B6275" s="78">
        <v>44201</v>
      </c>
      <c r="C6275" s="78" t="s">
        <v>1100</v>
      </c>
      <c r="D6275" s="79">
        <f>VLOOKUP(Pag_Inicio_Corr_mas_casos[[#This Row],[Corregimiento]],Hoja3!$A$2:$D$676,4,0)</f>
        <v>70301</v>
      </c>
      <c r="E6275" s="78">
        <v>14</v>
      </c>
    </row>
    <row r="6276" spans="1:6" x14ac:dyDescent="0.2">
      <c r="A6276" s="77">
        <v>44201</v>
      </c>
      <c r="B6276" s="78">
        <v>44201</v>
      </c>
      <c r="C6276" s="78" t="s">
        <v>1126</v>
      </c>
      <c r="D6276" s="79">
        <f>VLOOKUP(Pag_Inicio_Corr_mas_casos[[#This Row],[Corregimiento]],Hoja3!$A$2:$D$676,4,0)</f>
        <v>20201</v>
      </c>
      <c r="E6276" s="78">
        <v>13</v>
      </c>
    </row>
    <row r="6277" spans="1:6" x14ac:dyDescent="0.2">
      <c r="A6277" s="77">
        <v>44201</v>
      </c>
      <c r="B6277" s="78">
        <v>44201</v>
      </c>
      <c r="C6277" s="78" t="s">
        <v>1169</v>
      </c>
      <c r="D6277" s="79">
        <f>VLOOKUP(Pag_Inicio_Corr_mas_casos[[#This Row],[Corregimiento]],Hoja3!$A$2:$D$676,4,0)</f>
        <v>91009</v>
      </c>
      <c r="E6277" s="78">
        <v>13</v>
      </c>
    </row>
    <row r="6278" spans="1:6" x14ac:dyDescent="0.2">
      <c r="A6278" s="77">
        <v>44201</v>
      </c>
      <c r="B6278" s="78">
        <v>44201</v>
      </c>
      <c r="C6278" s="78" t="s">
        <v>1050</v>
      </c>
      <c r="D6278" s="79">
        <f>VLOOKUP(Pag_Inicio_Corr_mas_casos[[#This Row],[Corregimiento]],Hoja3!$A$2:$D$676,4,0)</f>
        <v>130706</v>
      </c>
      <c r="E6278" s="78">
        <v>13</v>
      </c>
    </row>
    <row r="6279" spans="1:6" x14ac:dyDescent="0.2">
      <c r="A6279" s="77">
        <v>44201</v>
      </c>
      <c r="B6279" s="78">
        <v>44201</v>
      </c>
      <c r="C6279" s="78" t="s">
        <v>1030</v>
      </c>
      <c r="D6279" s="79">
        <f>VLOOKUP(Pag_Inicio_Corr_mas_casos[[#This Row],[Corregimiento]],Hoja3!$A$2:$D$676,4,0)</f>
        <v>130103</v>
      </c>
      <c r="E6279" s="78">
        <v>13</v>
      </c>
    </row>
    <row r="6280" spans="1:6" x14ac:dyDescent="0.2">
      <c r="A6280" s="77">
        <v>44201</v>
      </c>
      <c r="B6280" s="78">
        <v>44201</v>
      </c>
      <c r="C6280" s="78" t="s">
        <v>1170</v>
      </c>
      <c r="D6280" s="79">
        <f>VLOOKUP(Pag_Inicio_Corr_mas_casos[[#This Row],[Corregimiento]],Hoja3!$A$2:$D$676,4,0)</f>
        <v>81103</v>
      </c>
      <c r="E6280" s="78">
        <v>13</v>
      </c>
    </row>
    <row r="6281" spans="1:6" x14ac:dyDescent="0.2">
      <c r="A6281" s="77">
        <v>44201</v>
      </c>
      <c r="B6281" s="78">
        <v>44201</v>
      </c>
      <c r="C6281" s="78" t="s">
        <v>1108</v>
      </c>
      <c r="D6281" s="79">
        <f>VLOOKUP(Pag_Inicio_Corr_mas_casos[[#This Row],[Corregimiento]],Hoja3!$A$2:$D$676,4,0)</f>
        <v>50316</v>
      </c>
      <c r="E6281" s="78">
        <v>12</v>
      </c>
    </row>
    <row r="6282" spans="1:6" x14ac:dyDescent="0.2">
      <c r="A6282" s="77">
        <v>44201</v>
      </c>
      <c r="B6282" s="78">
        <v>44201</v>
      </c>
      <c r="C6282" s="78" t="s">
        <v>1118</v>
      </c>
      <c r="D6282" s="79">
        <f>VLOOKUP(Pag_Inicio_Corr_mas_casos[[#This Row],[Corregimiento]],Hoja3!$A$2:$D$676,4,0)</f>
        <v>91007</v>
      </c>
      <c r="E6282" s="78">
        <v>11</v>
      </c>
    </row>
    <row r="6283" spans="1:6" x14ac:dyDescent="0.2">
      <c r="A6283" s="77">
        <v>44201</v>
      </c>
      <c r="B6283" s="78">
        <v>44201</v>
      </c>
      <c r="C6283" s="78" t="s">
        <v>1109</v>
      </c>
      <c r="D6283" s="79">
        <f>VLOOKUP(Pag_Inicio_Corr_mas_casos[[#This Row],[Corregimiento]],Hoja3!$A$2:$D$676,4,0)</f>
        <v>80501</v>
      </c>
      <c r="E6283" s="78">
        <v>11</v>
      </c>
    </row>
    <row r="6284" spans="1:6" x14ac:dyDescent="0.2">
      <c r="A6284" s="77">
        <v>44201</v>
      </c>
      <c r="B6284" s="78">
        <v>44201</v>
      </c>
      <c r="C6284" s="78" t="s">
        <v>1171</v>
      </c>
      <c r="D6284" s="79">
        <f>VLOOKUP(Pag_Inicio_Corr_mas_casos[[#This Row],[Corregimiento]],Hoja3!$A$2:$D$676,4,0)</f>
        <v>40801</v>
      </c>
      <c r="E6284" s="78">
        <v>11</v>
      </c>
    </row>
    <row r="6285" spans="1:6" x14ac:dyDescent="0.2">
      <c r="A6285" s="77">
        <v>44201</v>
      </c>
      <c r="B6285" s="78">
        <v>44201</v>
      </c>
      <c r="C6285" s="78" t="s">
        <v>1156</v>
      </c>
      <c r="D6285" s="79">
        <f>VLOOKUP(Pag_Inicio_Corr_mas_casos[[#This Row],[Corregimiento]],Hoja3!$A$2:$D$676,4,0)</f>
        <v>20104</v>
      </c>
      <c r="E6285" s="78">
        <v>11</v>
      </c>
    </row>
    <row r="6286" spans="1:6" x14ac:dyDescent="0.2">
      <c r="A6286" s="77">
        <v>44201</v>
      </c>
      <c r="B6286" s="78">
        <v>44201</v>
      </c>
      <c r="C6286" s="78" t="s">
        <v>1111</v>
      </c>
      <c r="D6286" s="79">
        <f>VLOOKUP(Pag_Inicio_Corr_mas_casos[[#This Row],[Corregimiento]],Hoja3!$A$2:$D$676,4,0)</f>
        <v>40201</v>
      </c>
      <c r="E6286" s="78">
        <v>11</v>
      </c>
    </row>
    <row r="6287" spans="1:6" x14ac:dyDescent="0.2">
      <c r="A6287" s="77">
        <v>44201</v>
      </c>
      <c r="B6287" s="78">
        <v>44201</v>
      </c>
      <c r="C6287" s="78" t="s">
        <v>1138</v>
      </c>
      <c r="D6287" s="79">
        <f>VLOOKUP(Pag_Inicio_Corr_mas_casos[[#This Row],[Corregimiento]],Hoja3!$A$2:$D$676,4,0)</f>
        <v>91101</v>
      </c>
      <c r="E6287" s="78">
        <v>11</v>
      </c>
    </row>
    <row r="6288" spans="1:6" x14ac:dyDescent="0.2">
      <c r="A6288" s="99">
        <v>44202</v>
      </c>
      <c r="B6288" s="100">
        <v>44202</v>
      </c>
      <c r="C6288" s="100" t="s">
        <v>1071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 x14ac:dyDescent="0.2">
      <c r="A6289" s="99">
        <v>44202</v>
      </c>
      <c r="B6289" s="100">
        <v>44202</v>
      </c>
      <c r="C6289" s="100" t="s">
        <v>1105</v>
      </c>
      <c r="D6289" s="101">
        <f>VLOOKUP(Pag_Inicio_Corr_mas_casos[[#This Row],[Corregimiento]],Hoja3!$A$2:$D$676,4,0)</f>
        <v>80812</v>
      </c>
      <c r="E6289" s="100">
        <v>160</v>
      </c>
    </row>
    <row r="6290" spans="1:5" x14ac:dyDescent="0.2">
      <c r="A6290" s="99">
        <v>44202</v>
      </c>
      <c r="B6290" s="100">
        <v>44202</v>
      </c>
      <c r="C6290" s="100" t="s">
        <v>831</v>
      </c>
      <c r="D6290" s="101">
        <f>VLOOKUP(Pag_Inicio_Corr_mas_casos[[#This Row],[Corregimiento]],Hoja3!$A$2:$D$676,4,0)</f>
        <v>80821</v>
      </c>
      <c r="E6290" s="100">
        <v>129</v>
      </c>
    </row>
    <row r="6291" spans="1:5" x14ac:dyDescent="0.2">
      <c r="A6291" s="99">
        <v>44202</v>
      </c>
      <c r="B6291" s="100">
        <v>44202</v>
      </c>
      <c r="C6291" s="100" t="s">
        <v>1013</v>
      </c>
      <c r="D6291" s="101">
        <f>VLOOKUP(Pag_Inicio_Corr_mas_casos[[#This Row],[Corregimiento]],Hoja3!$A$2:$D$676,4,0)</f>
        <v>80822</v>
      </c>
      <c r="E6291" s="100">
        <v>127</v>
      </c>
    </row>
    <row r="6292" spans="1:5" x14ac:dyDescent="0.2">
      <c r="A6292" s="99">
        <v>44202</v>
      </c>
      <c r="B6292" s="100">
        <v>44202</v>
      </c>
      <c r="C6292" s="100" t="s">
        <v>1070</v>
      </c>
      <c r="D6292" s="101">
        <f>VLOOKUP(Pag_Inicio_Corr_mas_casos[[#This Row],[Corregimiento]],Hoja3!$A$2:$D$676,4,0)</f>
        <v>80809</v>
      </c>
      <c r="E6292" s="100">
        <v>124</v>
      </c>
    </row>
    <row r="6293" spans="1:5" x14ac:dyDescent="0.2">
      <c r="A6293" s="99">
        <v>44202</v>
      </c>
      <c r="B6293" s="100">
        <v>44202</v>
      </c>
      <c r="C6293" s="100" t="s">
        <v>999</v>
      </c>
      <c r="D6293" s="101">
        <f>VLOOKUP(Pag_Inicio_Corr_mas_casos[[#This Row],[Corregimiento]],Hoja3!$A$2:$D$676,4,0)</f>
        <v>80806</v>
      </c>
      <c r="E6293" s="100">
        <v>115</v>
      </c>
    </row>
    <row r="6294" spans="1:5" x14ac:dyDescent="0.2">
      <c r="A6294" s="99">
        <v>44202</v>
      </c>
      <c r="B6294" s="100">
        <v>44202</v>
      </c>
      <c r="C6294" s="100" t="s">
        <v>1012</v>
      </c>
      <c r="D6294" s="101">
        <f>VLOOKUP(Pag_Inicio_Corr_mas_casos[[#This Row],[Corregimiento]],Hoja3!$A$2:$D$676,4,0)</f>
        <v>80817</v>
      </c>
      <c r="E6294" s="100">
        <v>112</v>
      </c>
    </row>
    <row r="6295" spans="1:5" x14ac:dyDescent="0.2">
      <c r="A6295" s="99">
        <v>44202</v>
      </c>
      <c r="B6295" s="100">
        <v>44202</v>
      </c>
      <c r="C6295" s="100" t="s">
        <v>1010</v>
      </c>
      <c r="D6295" s="101">
        <f>VLOOKUP(Pag_Inicio_Corr_mas_casos[[#This Row],[Corregimiento]],Hoja3!$A$2:$D$676,4,0)</f>
        <v>80813</v>
      </c>
      <c r="E6295" s="100">
        <v>104</v>
      </c>
    </row>
    <row r="6296" spans="1:5" x14ac:dyDescent="0.2">
      <c r="A6296" s="99">
        <v>44202</v>
      </c>
      <c r="B6296" s="100">
        <v>44202</v>
      </c>
      <c r="C6296" s="100" t="s">
        <v>1113</v>
      </c>
      <c r="D6296" s="101">
        <f>VLOOKUP(Pag_Inicio_Corr_mas_casos[[#This Row],[Corregimiento]],Hoja3!$A$2:$D$676,4,0)</f>
        <v>130102</v>
      </c>
      <c r="E6296" s="100">
        <v>104</v>
      </c>
    </row>
    <row r="6297" spans="1:5" x14ac:dyDescent="0.2">
      <c r="A6297" s="99">
        <v>44202</v>
      </c>
      <c r="B6297" s="100">
        <v>44202</v>
      </c>
      <c r="C6297" s="100" t="s">
        <v>1002</v>
      </c>
      <c r="D6297" s="101">
        <f>VLOOKUP(Pag_Inicio_Corr_mas_casos[[#This Row],[Corregimiento]],Hoja3!$A$2:$D$676,4,0)</f>
        <v>80816</v>
      </c>
      <c r="E6297" s="100">
        <v>102</v>
      </c>
    </row>
    <row r="6298" spans="1:5" x14ac:dyDescent="0.2">
      <c r="A6298" s="99">
        <v>44202</v>
      </c>
      <c r="B6298" s="100">
        <v>44202</v>
      </c>
      <c r="C6298" s="100" t="s">
        <v>1006</v>
      </c>
      <c r="D6298" s="101">
        <f>VLOOKUP(Pag_Inicio_Corr_mas_casos[[#This Row],[Corregimiento]],Hoja3!$A$2:$D$676,4,0)</f>
        <v>80826</v>
      </c>
      <c r="E6298" s="100">
        <v>93</v>
      </c>
    </row>
    <row r="6299" spans="1:5" x14ac:dyDescent="0.2">
      <c r="A6299" s="99">
        <v>44202</v>
      </c>
      <c r="B6299" s="100">
        <v>44202</v>
      </c>
      <c r="C6299" s="100" t="s">
        <v>1127</v>
      </c>
      <c r="D6299" s="101">
        <f>VLOOKUP(Pag_Inicio_Corr_mas_casos[[#This Row],[Corregimiento]],Hoja3!$A$2:$D$676,4,0)</f>
        <v>130101</v>
      </c>
      <c r="E6299" s="100">
        <v>92</v>
      </c>
    </row>
    <row r="6300" spans="1:5" x14ac:dyDescent="0.2">
      <c r="A6300" s="99">
        <v>44202</v>
      </c>
      <c r="B6300" s="100">
        <v>44202</v>
      </c>
      <c r="C6300" s="100" t="s">
        <v>996</v>
      </c>
      <c r="D6300" s="101">
        <f>VLOOKUP(Pag_Inicio_Corr_mas_casos[[#This Row],[Corregimiento]],Hoja3!$A$2:$D$676,4,0)</f>
        <v>80810</v>
      </c>
      <c r="E6300" s="100">
        <v>92</v>
      </c>
    </row>
    <row r="6301" spans="1:5" x14ac:dyDescent="0.2">
      <c r="A6301" s="99">
        <v>44202</v>
      </c>
      <c r="B6301" s="100">
        <v>44202</v>
      </c>
      <c r="C6301" s="100" t="s">
        <v>1000</v>
      </c>
      <c r="D6301" s="101">
        <f>VLOOKUP(Pag_Inicio_Corr_mas_casos[[#This Row],[Corregimiento]],Hoja3!$A$2:$D$676,4,0)</f>
        <v>80823</v>
      </c>
      <c r="E6301" s="100">
        <v>90</v>
      </c>
    </row>
    <row r="6302" spans="1:5" x14ac:dyDescent="0.2">
      <c r="A6302" s="99">
        <v>44202</v>
      </c>
      <c r="B6302" s="100">
        <v>44202</v>
      </c>
      <c r="C6302" s="100" t="s">
        <v>998</v>
      </c>
      <c r="D6302" s="101">
        <f>VLOOKUP(Pag_Inicio_Corr_mas_casos[[#This Row],[Corregimiento]],Hoja3!$A$2:$D$676,4,0)</f>
        <v>81009</v>
      </c>
      <c r="E6302" s="100">
        <v>86</v>
      </c>
    </row>
    <row r="6303" spans="1:5" x14ac:dyDescent="0.2">
      <c r="A6303" s="99">
        <v>44202</v>
      </c>
      <c r="B6303" s="100">
        <v>44202</v>
      </c>
      <c r="C6303" s="100" t="s">
        <v>1007</v>
      </c>
      <c r="D6303" s="101">
        <f>VLOOKUP(Pag_Inicio_Corr_mas_casos[[#This Row],[Corregimiento]],Hoja3!$A$2:$D$676,4,0)</f>
        <v>80811</v>
      </c>
      <c r="E6303" s="100">
        <v>86</v>
      </c>
    </row>
    <row r="6304" spans="1:5" x14ac:dyDescent="0.2">
      <c r="A6304" s="99">
        <v>44202</v>
      </c>
      <c r="B6304" s="100">
        <v>44202</v>
      </c>
      <c r="C6304" s="100" t="s">
        <v>1001</v>
      </c>
      <c r="D6304" s="101">
        <f>VLOOKUP(Pag_Inicio_Corr_mas_casos[[#This Row],[Corregimiento]],Hoja3!$A$2:$D$676,4,0)</f>
        <v>80807</v>
      </c>
      <c r="E6304" s="100">
        <v>82</v>
      </c>
    </row>
    <row r="6305" spans="1:6" x14ac:dyDescent="0.2">
      <c r="A6305" s="99">
        <v>44202</v>
      </c>
      <c r="B6305" s="100">
        <v>44202</v>
      </c>
      <c r="C6305" s="100" t="s">
        <v>1004</v>
      </c>
      <c r="D6305" s="101">
        <f>VLOOKUP(Pag_Inicio_Corr_mas_casos[[#This Row],[Corregimiento]],Hoja3!$A$2:$D$676,4,0)</f>
        <v>81007</v>
      </c>
      <c r="E6305" s="100">
        <v>75</v>
      </c>
    </row>
    <row r="6306" spans="1:6" x14ac:dyDescent="0.2">
      <c r="A6306" s="99">
        <v>44202</v>
      </c>
      <c r="B6306" s="100">
        <v>44202</v>
      </c>
      <c r="C6306" s="100" t="s">
        <v>1011</v>
      </c>
      <c r="D6306" s="101">
        <f>VLOOKUP(Pag_Inicio_Corr_mas_casos[[#This Row],[Corregimiento]],Hoja3!$A$2:$D$676,4,0)</f>
        <v>80820</v>
      </c>
      <c r="E6306" s="100">
        <v>75</v>
      </c>
    </row>
    <row r="6307" spans="1:6" x14ac:dyDescent="0.2">
      <c r="A6307" s="99">
        <v>44202</v>
      </c>
      <c r="B6307" s="100">
        <v>44202</v>
      </c>
      <c r="C6307" s="100" t="s">
        <v>1081</v>
      </c>
      <c r="D6307" s="101">
        <f>VLOOKUP(Pag_Inicio_Corr_mas_casos[[#This Row],[Corregimiento]],Hoja3!$A$2:$D$676,4,0)</f>
        <v>91001</v>
      </c>
      <c r="E6307" s="100">
        <v>74</v>
      </c>
    </row>
    <row r="6308" spans="1:6" x14ac:dyDescent="0.2">
      <c r="A6308" s="99">
        <v>44202</v>
      </c>
      <c r="B6308" s="100">
        <v>44202</v>
      </c>
      <c r="C6308" s="100" t="s">
        <v>1080</v>
      </c>
      <c r="D6308" s="101">
        <f>VLOOKUP(Pag_Inicio_Corr_mas_casos[[#This Row],[Corregimiento]],Hoja3!$A$2:$D$676,4,0)</f>
        <v>81003</v>
      </c>
      <c r="E6308" s="100">
        <v>73</v>
      </c>
    </row>
    <row r="6309" spans="1:6" x14ac:dyDescent="0.2">
      <c r="A6309" s="99">
        <v>44202</v>
      </c>
      <c r="B6309" s="100">
        <v>44202</v>
      </c>
      <c r="C6309" s="100" t="s">
        <v>1005</v>
      </c>
      <c r="D6309" s="101">
        <f>VLOOKUP(Pag_Inicio_Corr_mas_casos[[#This Row],[Corregimiento]],Hoja3!$A$2:$D$676,4,0)</f>
        <v>80814</v>
      </c>
      <c r="E6309" s="100">
        <v>69</v>
      </c>
    </row>
    <row r="6310" spans="1:6" x14ac:dyDescent="0.2">
      <c r="A6310" s="99">
        <v>44202</v>
      </c>
      <c r="B6310" s="100">
        <v>44202</v>
      </c>
      <c r="C6310" s="100" t="s">
        <v>1015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 x14ac:dyDescent="0.2">
      <c r="A6311" s="99">
        <v>44202</v>
      </c>
      <c r="B6311" s="100">
        <v>44202</v>
      </c>
      <c r="C6311" s="100" t="s">
        <v>1077</v>
      </c>
      <c r="D6311" s="101">
        <f>VLOOKUP(Pag_Inicio_Corr_mas_casos[[#This Row],[Corregimiento]],Hoja3!$A$2:$D$676,4,0)</f>
        <v>81008</v>
      </c>
      <c r="E6311" s="100">
        <v>67</v>
      </c>
    </row>
    <row r="6312" spans="1:6" x14ac:dyDescent="0.2">
      <c r="A6312" s="99">
        <v>44202</v>
      </c>
      <c r="B6312" s="100">
        <v>44202</v>
      </c>
      <c r="C6312" s="100" t="s">
        <v>1003</v>
      </c>
      <c r="D6312" s="101">
        <f>VLOOKUP(Pag_Inicio_Corr_mas_casos[[#This Row],[Corregimiento]],Hoja3!$A$2:$D$676,4,0)</f>
        <v>130708</v>
      </c>
      <c r="E6312" s="100">
        <v>67</v>
      </c>
    </row>
    <row r="6313" spans="1:6" x14ac:dyDescent="0.2">
      <c r="A6313" s="99">
        <v>44202</v>
      </c>
      <c r="B6313" s="100">
        <v>44202</v>
      </c>
      <c r="C6313" s="100" t="s">
        <v>1079</v>
      </c>
      <c r="D6313" s="101">
        <f>VLOOKUP(Pag_Inicio_Corr_mas_casos[[#This Row],[Corregimiento]],Hoja3!$A$2:$D$676,4,0)</f>
        <v>81002</v>
      </c>
      <c r="E6313" s="100">
        <v>66</v>
      </c>
    </row>
    <row r="6314" spans="1:6" x14ac:dyDescent="0.2">
      <c r="A6314" s="99">
        <v>44202</v>
      </c>
      <c r="B6314" s="100">
        <v>44202</v>
      </c>
      <c r="C6314" s="100" t="s">
        <v>1095</v>
      </c>
      <c r="D6314" s="101">
        <f>VLOOKUP(Pag_Inicio_Corr_mas_casos[[#This Row],[Corregimiento]],Hoja3!$A$2:$D$676,4,0)</f>
        <v>130106</v>
      </c>
      <c r="E6314" s="100">
        <v>63</v>
      </c>
    </row>
    <row r="6315" spans="1:6" x14ac:dyDescent="0.2">
      <c r="A6315" s="99">
        <v>44202</v>
      </c>
      <c r="B6315" s="100">
        <v>44202</v>
      </c>
      <c r="C6315" s="100" t="s">
        <v>1082</v>
      </c>
      <c r="D6315" s="101">
        <f>VLOOKUP(Pag_Inicio_Corr_mas_casos[[#This Row],[Corregimiento]],Hoja3!$A$2:$D$676,4,0)</f>
        <v>30111</v>
      </c>
      <c r="E6315" s="100">
        <v>61</v>
      </c>
    </row>
    <row r="6316" spans="1:6" x14ac:dyDescent="0.2">
      <c r="A6316" s="99">
        <v>44202</v>
      </c>
      <c r="B6316" s="100">
        <v>44202</v>
      </c>
      <c r="C6316" s="100" t="s">
        <v>1119</v>
      </c>
      <c r="D6316" s="101">
        <f>VLOOKUP(Pag_Inicio_Corr_mas_casos[[#This Row],[Corregimiento]],Hoja3!$A$2:$D$676,4,0)</f>
        <v>40601</v>
      </c>
      <c r="E6316" s="100">
        <v>61</v>
      </c>
    </row>
    <row r="6317" spans="1:6" x14ac:dyDescent="0.2">
      <c r="A6317" s="99">
        <v>44202</v>
      </c>
      <c r="B6317" s="100">
        <v>44202</v>
      </c>
      <c r="C6317" s="100" t="s">
        <v>1026</v>
      </c>
      <c r="D6317" s="101">
        <f>VLOOKUP(Pag_Inicio_Corr_mas_casos[[#This Row],[Corregimiento]],Hoja3!$A$2:$D$676,4,0)</f>
        <v>30107</v>
      </c>
      <c r="E6317" s="100">
        <v>59</v>
      </c>
    </row>
    <row r="6318" spans="1:6" x14ac:dyDescent="0.2">
      <c r="A6318" s="99">
        <v>44202</v>
      </c>
      <c r="B6318" s="100">
        <v>44202</v>
      </c>
      <c r="C6318" s="100" t="s">
        <v>1078</v>
      </c>
      <c r="D6318" s="101">
        <f>VLOOKUP(Pag_Inicio_Corr_mas_casos[[#This Row],[Corregimiento]],Hoja3!$A$2:$D$676,4,0)</f>
        <v>81001</v>
      </c>
      <c r="E6318" s="100">
        <v>59</v>
      </c>
    </row>
    <row r="6319" spans="1:6" x14ac:dyDescent="0.2">
      <c r="A6319" s="99">
        <v>44202</v>
      </c>
      <c r="B6319" s="100">
        <v>44202</v>
      </c>
      <c r="C6319" s="100" t="s">
        <v>1009</v>
      </c>
      <c r="D6319" s="101">
        <f>VLOOKUP(Pag_Inicio_Corr_mas_casos[[#This Row],[Corregimiento]],Hoja3!$A$2:$D$676,4,0)</f>
        <v>130107</v>
      </c>
      <c r="E6319" s="100">
        <v>54</v>
      </c>
    </row>
    <row r="6320" spans="1:6" x14ac:dyDescent="0.2">
      <c r="A6320" s="99">
        <v>44202</v>
      </c>
      <c r="B6320" s="100">
        <v>44202</v>
      </c>
      <c r="C6320" s="100" t="s">
        <v>1091</v>
      </c>
      <c r="D6320" s="101">
        <f>VLOOKUP(Pag_Inicio_Corr_mas_casos[[#This Row],[Corregimiento]],Hoja3!$A$2:$D$676,4,0)</f>
        <v>30104</v>
      </c>
      <c r="E6320" s="100">
        <v>53</v>
      </c>
    </row>
    <row r="6321" spans="1:5" x14ac:dyDescent="0.2">
      <c r="A6321" s="99">
        <v>44202</v>
      </c>
      <c r="B6321" s="100">
        <v>44202</v>
      </c>
      <c r="C6321" s="100" t="s">
        <v>1074</v>
      </c>
      <c r="D6321" s="101">
        <f>VLOOKUP(Pag_Inicio_Corr_mas_casos[[#This Row],[Corregimiento]],Hoja3!$A$2:$D$676,4,0)</f>
        <v>130702</v>
      </c>
      <c r="E6321" s="100">
        <v>52</v>
      </c>
    </row>
    <row r="6322" spans="1:5" x14ac:dyDescent="0.2">
      <c r="A6322" s="99">
        <v>44202</v>
      </c>
      <c r="B6322" s="100">
        <v>44202</v>
      </c>
      <c r="C6322" s="100" t="s">
        <v>1109</v>
      </c>
      <c r="D6322" s="101">
        <f>VLOOKUP(Pag_Inicio_Corr_mas_casos[[#This Row],[Corregimiento]],Hoja3!$A$2:$D$676,4,0)</f>
        <v>80501</v>
      </c>
      <c r="E6322" s="100">
        <v>50</v>
      </c>
    </row>
    <row r="6323" spans="1:5" x14ac:dyDescent="0.2">
      <c r="A6323" s="99">
        <v>44202</v>
      </c>
      <c r="B6323" s="100">
        <v>44202</v>
      </c>
      <c r="C6323" s="100" t="s">
        <v>1018</v>
      </c>
      <c r="D6323" s="101">
        <f>VLOOKUP(Pag_Inicio_Corr_mas_casos[[#This Row],[Corregimiento]],Hoja3!$A$2:$D$676,4,0)</f>
        <v>130701</v>
      </c>
      <c r="E6323" s="100">
        <v>47</v>
      </c>
    </row>
    <row r="6324" spans="1:5" x14ac:dyDescent="0.2">
      <c r="A6324" s="99">
        <v>44202</v>
      </c>
      <c r="B6324" s="100">
        <v>44202</v>
      </c>
      <c r="C6324" s="100" t="s">
        <v>997</v>
      </c>
      <c r="D6324" s="101">
        <f>VLOOKUP(Pag_Inicio_Corr_mas_casos[[#This Row],[Corregimiento]],Hoja3!$A$2:$D$676,4,0)</f>
        <v>130717</v>
      </c>
      <c r="E6324" s="100">
        <v>45</v>
      </c>
    </row>
    <row r="6325" spans="1:5" x14ac:dyDescent="0.2">
      <c r="A6325" s="99">
        <v>44202</v>
      </c>
      <c r="B6325" s="100">
        <v>44202</v>
      </c>
      <c r="C6325" s="100" t="s">
        <v>1117</v>
      </c>
      <c r="D6325" s="101">
        <f>VLOOKUP(Pag_Inicio_Corr_mas_casos[[#This Row],[Corregimiento]],Hoja3!$A$2:$D$676,4,0)</f>
        <v>40501</v>
      </c>
      <c r="E6325" s="100">
        <v>45</v>
      </c>
    </row>
    <row r="6326" spans="1:5" x14ac:dyDescent="0.2">
      <c r="A6326" s="99">
        <v>44202</v>
      </c>
      <c r="B6326" s="100">
        <v>44202</v>
      </c>
      <c r="C6326" s="100" t="s">
        <v>1020</v>
      </c>
      <c r="D6326" s="101">
        <f>VLOOKUP(Pag_Inicio_Corr_mas_casos[[#This Row],[Corregimiento]],Hoja3!$A$2:$D$676,4,0)</f>
        <v>20601</v>
      </c>
      <c r="E6326" s="100">
        <v>43</v>
      </c>
    </row>
    <row r="6327" spans="1:5" x14ac:dyDescent="0.2">
      <c r="A6327" s="99">
        <v>44202</v>
      </c>
      <c r="B6327" s="100">
        <v>44202</v>
      </c>
      <c r="C6327" s="100" t="s">
        <v>1054</v>
      </c>
      <c r="D6327" s="101">
        <f>VLOOKUP(Pag_Inicio_Corr_mas_casos[[#This Row],[Corregimiento]],Hoja3!$A$2:$D$676,4,0)</f>
        <v>81005</v>
      </c>
      <c r="E6327" s="100">
        <v>41</v>
      </c>
    </row>
    <row r="6328" spans="1:5" x14ac:dyDescent="0.2">
      <c r="A6328" s="99">
        <v>44202</v>
      </c>
      <c r="B6328" s="100">
        <v>44202</v>
      </c>
      <c r="C6328" s="100" t="s">
        <v>1019</v>
      </c>
      <c r="D6328" s="101">
        <f>VLOOKUP(Pag_Inicio_Corr_mas_casos[[#This Row],[Corregimiento]],Hoja3!$A$2:$D$676,4,0)</f>
        <v>80804</v>
      </c>
      <c r="E6328" s="100">
        <v>41</v>
      </c>
    </row>
    <row r="6329" spans="1:5" x14ac:dyDescent="0.2">
      <c r="A6329" s="99">
        <v>44202</v>
      </c>
      <c r="B6329" s="100">
        <v>44202</v>
      </c>
      <c r="C6329" s="100" t="s">
        <v>1097</v>
      </c>
      <c r="D6329" s="101">
        <f>VLOOKUP(Pag_Inicio_Corr_mas_casos[[#This Row],[Corregimiento]],Hoja3!$A$2:$D$676,4,0)</f>
        <v>130108</v>
      </c>
      <c r="E6329" s="100">
        <v>39</v>
      </c>
    </row>
    <row r="6330" spans="1:5" x14ac:dyDescent="0.2">
      <c r="A6330" s="99">
        <v>44202</v>
      </c>
      <c r="B6330" s="100">
        <v>44202</v>
      </c>
      <c r="C6330" s="100" t="s">
        <v>1051</v>
      </c>
      <c r="D6330" s="101">
        <f>VLOOKUP(Pag_Inicio_Corr_mas_casos[[#This Row],[Corregimiento]],Hoja3!$A$2:$D$676,4,0)</f>
        <v>80808</v>
      </c>
      <c r="E6330" s="100">
        <v>38</v>
      </c>
    </row>
    <row r="6331" spans="1:5" x14ac:dyDescent="0.2">
      <c r="A6331" s="99">
        <v>44202</v>
      </c>
      <c r="B6331" s="100">
        <v>44202</v>
      </c>
      <c r="C6331" s="100" t="s">
        <v>1110</v>
      </c>
      <c r="D6331" s="101">
        <f>VLOOKUP(Pag_Inicio_Corr_mas_casos[[#This Row],[Corregimiento]],Hoja3!$A$2:$D$676,4,0)</f>
        <v>20105</v>
      </c>
      <c r="E6331" s="100">
        <v>36</v>
      </c>
    </row>
    <row r="6332" spans="1:5" x14ac:dyDescent="0.2">
      <c r="A6332" s="99">
        <v>44202</v>
      </c>
      <c r="B6332" s="100">
        <v>44202</v>
      </c>
      <c r="C6332" s="100" t="s">
        <v>1023</v>
      </c>
      <c r="D6332" s="101">
        <f>VLOOKUP(Pag_Inicio_Corr_mas_casos[[#This Row],[Corregimiento]],Hoja3!$A$2:$D$676,4,0)</f>
        <v>30113</v>
      </c>
      <c r="E6332" s="100">
        <v>35</v>
      </c>
    </row>
    <row r="6333" spans="1:5" x14ac:dyDescent="0.2">
      <c r="A6333" s="99">
        <v>44202</v>
      </c>
      <c r="B6333" s="100">
        <v>44202</v>
      </c>
      <c r="C6333" s="100" t="s">
        <v>1064</v>
      </c>
      <c r="D6333" s="101">
        <f>VLOOKUP(Pag_Inicio_Corr_mas_casos[[#This Row],[Corregimiento]],Hoja3!$A$2:$D$676,4,0)</f>
        <v>60103</v>
      </c>
      <c r="E6333" s="100">
        <v>34</v>
      </c>
    </row>
    <row r="6334" spans="1:5" x14ac:dyDescent="0.2">
      <c r="A6334" s="99">
        <v>44202</v>
      </c>
      <c r="B6334" s="100">
        <v>44202</v>
      </c>
      <c r="C6334" s="100" t="s">
        <v>1028</v>
      </c>
      <c r="D6334" s="101">
        <f>VLOOKUP(Pag_Inicio_Corr_mas_casos[[#This Row],[Corregimiento]],Hoja3!$A$2:$D$676,4,0)</f>
        <v>130709</v>
      </c>
      <c r="E6334" s="100">
        <v>34</v>
      </c>
    </row>
    <row r="6335" spans="1:5" x14ac:dyDescent="0.2">
      <c r="A6335" s="99">
        <v>44202</v>
      </c>
      <c r="B6335" s="100">
        <v>44202</v>
      </c>
      <c r="C6335" s="100" t="s">
        <v>1055</v>
      </c>
      <c r="D6335" s="101">
        <f>VLOOKUP(Pag_Inicio_Corr_mas_casos[[#This Row],[Corregimiento]],Hoja3!$A$2:$D$676,4,0)</f>
        <v>80802</v>
      </c>
      <c r="E6335" s="100">
        <v>33</v>
      </c>
    </row>
    <row r="6336" spans="1:5" x14ac:dyDescent="0.2">
      <c r="A6336" s="99">
        <v>44202</v>
      </c>
      <c r="B6336" s="100">
        <v>44202</v>
      </c>
      <c r="C6336" s="100" t="s">
        <v>1118</v>
      </c>
      <c r="D6336" s="101">
        <f>VLOOKUP(Pag_Inicio_Corr_mas_casos[[#This Row],[Corregimiento]],Hoja3!$A$2:$D$676,4,0)</f>
        <v>91007</v>
      </c>
      <c r="E6336" s="100">
        <v>31</v>
      </c>
    </row>
    <row r="6337" spans="1:5" x14ac:dyDescent="0.2">
      <c r="A6337" s="99">
        <v>44202</v>
      </c>
      <c r="B6337" s="100">
        <v>44202</v>
      </c>
      <c r="C6337" s="100" t="s">
        <v>1016</v>
      </c>
      <c r="D6337" s="101">
        <f>VLOOKUP(Pag_Inicio_Corr_mas_casos[[#This Row],[Corregimiento]],Hoja3!$A$2:$D$676,4,0)</f>
        <v>130716</v>
      </c>
      <c r="E6337" s="100">
        <v>30</v>
      </c>
    </row>
    <row r="6338" spans="1:5" x14ac:dyDescent="0.2">
      <c r="A6338" s="99">
        <v>44202</v>
      </c>
      <c r="B6338" s="100">
        <v>44202</v>
      </c>
      <c r="C6338" s="100" t="s">
        <v>1036</v>
      </c>
      <c r="D6338" s="101">
        <f>VLOOKUP(Pag_Inicio_Corr_mas_casos[[#This Row],[Corregimiento]],Hoja3!$A$2:$D$676,4,0)</f>
        <v>80803</v>
      </c>
      <c r="E6338" s="100">
        <v>28</v>
      </c>
    </row>
    <row r="6339" spans="1:5" x14ac:dyDescent="0.2">
      <c r="A6339" s="99">
        <v>44202</v>
      </c>
      <c r="B6339" s="100">
        <v>44202</v>
      </c>
      <c r="C6339" s="100" t="s">
        <v>1017</v>
      </c>
      <c r="D6339" s="101">
        <f>VLOOKUP(Pag_Inicio_Corr_mas_casos[[#This Row],[Corregimiento]],Hoja3!$A$2:$D$676,4,0)</f>
        <v>50208</v>
      </c>
      <c r="E6339" s="100">
        <v>27</v>
      </c>
    </row>
    <row r="6340" spans="1:5" x14ac:dyDescent="0.2">
      <c r="A6340" s="99">
        <v>44202</v>
      </c>
      <c r="B6340" s="100">
        <v>44202</v>
      </c>
      <c r="C6340" s="100" t="s">
        <v>1050</v>
      </c>
      <c r="D6340" s="101">
        <f>VLOOKUP(Pag_Inicio_Corr_mas_casos[[#This Row],[Corregimiento]],Hoja3!$A$2:$D$676,4,0)</f>
        <v>130706</v>
      </c>
      <c r="E6340" s="100">
        <v>26</v>
      </c>
    </row>
    <row r="6341" spans="1:5" x14ac:dyDescent="0.2">
      <c r="A6341" s="99">
        <v>44202</v>
      </c>
      <c r="B6341" s="100">
        <v>44202</v>
      </c>
      <c r="C6341" s="100" t="s">
        <v>1053</v>
      </c>
      <c r="D6341" s="101">
        <f>VLOOKUP(Pag_Inicio_Corr_mas_casos[[#This Row],[Corregimiento]],Hoja3!$A$2:$D$676,4,0)</f>
        <v>130105</v>
      </c>
      <c r="E6341" s="100">
        <v>24</v>
      </c>
    </row>
    <row r="6342" spans="1:5" x14ac:dyDescent="0.2">
      <c r="A6342" s="99">
        <v>44202</v>
      </c>
      <c r="B6342" s="100">
        <v>44202</v>
      </c>
      <c r="C6342" s="100" t="s">
        <v>1124</v>
      </c>
      <c r="D6342" s="101">
        <f>VLOOKUP(Pag_Inicio_Corr_mas_casos[[#This Row],[Corregimiento]],Hoja3!$A$2:$D$676,4,0)</f>
        <v>30110</v>
      </c>
      <c r="E6342" s="100">
        <v>24</v>
      </c>
    </row>
    <row r="6343" spans="1:5" x14ac:dyDescent="0.2">
      <c r="A6343" s="99">
        <v>44202</v>
      </c>
      <c r="B6343" s="100">
        <v>44202</v>
      </c>
      <c r="C6343" s="100" t="s">
        <v>1034</v>
      </c>
      <c r="D6343" s="101">
        <f>VLOOKUP(Pag_Inicio_Corr_mas_casos[[#This Row],[Corregimiento]],Hoja3!$A$2:$D$676,4,0)</f>
        <v>20207</v>
      </c>
      <c r="E6343" s="100">
        <v>24</v>
      </c>
    </row>
    <row r="6344" spans="1:5" x14ac:dyDescent="0.2">
      <c r="A6344" s="99">
        <v>44202</v>
      </c>
      <c r="B6344" s="100">
        <v>44202</v>
      </c>
      <c r="C6344" s="100" t="s">
        <v>1059</v>
      </c>
      <c r="D6344" s="101">
        <f>VLOOKUP(Pag_Inicio_Corr_mas_casos[[#This Row],[Corregimiento]],Hoja3!$A$2:$D$676,4,0)</f>
        <v>80805</v>
      </c>
      <c r="E6344" s="100">
        <v>23</v>
      </c>
    </row>
    <row r="6345" spans="1:5" x14ac:dyDescent="0.2">
      <c r="A6345" s="99">
        <v>44202</v>
      </c>
      <c r="B6345" s="100">
        <v>44202</v>
      </c>
      <c r="C6345" s="100" t="s">
        <v>1153</v>
      </c>
      <c r="D6345" s="101">
        <f>VLOOKUP(Pag_Inicio_Corr_mas_casos[[#This Row],[Corregimiento]],Hoja3!$A$2:$D$676,4,0)</f>
        <v>30109</v>
      </c>
      <c r="E6345" s="100">
        <v>22</v>
      </c>
    </row>
    <row r="6346" spans="1:5" x14ac:dyDescent="0.2">
      <c r="A6346" s="99">
        <v>44202</v>
      </c>
      <c r="B6346" s="100">
        <v>44202</v>
      </c>
      <c r="C6346" s="100" t="s">
        <v>1066</v>
      </c>
      <c r="D6346" s="101">
        <f>VLOOKUP(Pag_Inicio_Corr_mas_casos[[#This Row],[Corregimiento]],Hoja3!$A$2:$D$676,4,0)</f>
        <v>40612</v>
      </c>
      <c r="E6346" s="100">
        <v>22</v>
      </c>
    </row>
    <row r="6347" spans="1:5" x14ac:dyDescent="0.2">
      <c r="A6347" s="99">
        <v>44202</v>
      </c>
      <c r="B6347" s="100">
        <v>44202</v>
      </c>
      <c r="C6347" s="100" t="s">
        <v>1057</v>
      </c>
      <c r="D6347" s="101">
        <f>VLOOKUP(Pag_Inicio_Corr_mas_casos[[#This Row],[Corregimiento]],Hoja3!$A$2:$D$676,4,0)</f>
        <v>81004</v>
      </c>
      <c r="E6347" s="100">
        <v>22</v>
      </c>
    </row>
    <row r="6348" spans="1:5" x14ac:dyDescent="0.2">
      <c r="A6348" s="99">
        <v>44202</v>
      </c>
      <c r="B6348" s="100">
        <v>44202</v>
      </c>
      <c r="C6348" s="100" t="s">
        <v>1086</v>
      </c>
      <c r="D6348" s="101">
        <f>VLOOKUP(Pag_Inicio_Corr_mas_casos[[#This Row],[Corregimiento]],Hoja3!$A$2:$D$676,4,0)</f>
        <v>30103</v>
      </c>
      <c r="E6348" s="100">
        <v>22</v>
      </c>
    </row>
    <row r="6349" spans="1:5" x14ac:dyDescent="0.2">
      <c r="A6349" s="99">
        <v>44202</v>
      </c>
      <c r="B6349" s="100">
        <v>44202</v>
      </c>
      <c r="C6349" s="100" t="s">
        <v>1122</v>
      </c>
      <c r="D6349" s="101">
        <f>VLOOKUP(Pag_Inicio_Corr_mas_casos[[#This Row],[Corregimiento]],Hoja3!$A$2:$D$676,4,0)</f>
        <v>20401</v>
      </c>
      <c r="E6349" s="100">
        <v>21</v>
      </c>
    </row>
    <row r="6350" spans="1:5" x14ac:dyDescent="0.2">
      <c r="A6350" s="99">
        <v>44202</v>
      </c>
      <c r="B6350" s="100">
        <v>44202</v>
      </c>
      <c r="C6350" s="100" t="s">
        <v>1029</v>
      </c>
      <c r="D6350" s="101">
        <f>VLOOKUP(Pag_Inicio_Corr_mas_casos[[#This Row],[Corregimiento]],Hoja3!$A$2:$D$676,4,0)</f>
        <v>40606</v>
      </c>
      <c r="E6350" s="100">
        <v>21</v>
      </c>
    </row>
    <row r="6351" spans="1:5" x14ac:dyDescent="0.2">
      <c r="A6351" s="99">
        <v>44202</v>
      </c>
      <c r="B6351" s="100">
        <v>44202</v>
      </c>
      <c r="C6351" s="100" t="s">
        <v>1021</v>
      </c>
      <c r="D6351" s="101">
        <f>VLOOKUP(Pag_Inicio_Corr_mas_casos[[#This Row],[Corregimiento]],Hoja3!$A$2:$D$676,4,0)</f>
        <v>81006</v>
      </c>
      <c r="E6351" s="100">
        <v>19</v>
      </c>
    </row>
    <row r="6352" spans="1:5" x14ac:dyDescent="0.2">
      <c r="A6352" s="99">
        <v>44202</v>
      </c>
      <c r="B6352" s="100">
        <v>44202</v>
      </c>
      <c r="C6352" s="100" t="s">
        <v>1102</v>
      </c>
      <c r="D6352" s="101">
        <f>VLOOKUP(Pag_Inicio_Corr_mas_casos[[#This Row],[Corregimiento]],Hoja3!$A$2:$D$676,4,0)</f>
        <v>20602</v>
      </c>
      <c r="E6352" s="100">
        <v>18</v>
      </c>
    </row>
    <row r="6353" spans="1:5" x14ac:dyDescent="0.2">
      <c r="A6353" s="99">
        <v>44202</v>
      </c>
      <c r="B6353" s="100">
        <v>44202</v>
      </c>
      <c r="C6353" s="100" t="s">
        <v>1156</v>
      </c>
      <c r="D6353" s="101">
        <f>VLOOKUP(Pag_Inicio_Corr_mas_casos[[#This Row],[Corregimiento]],Hoja3!$A$2:$D$676,4,0)</f>
        <v>20104</v>
      </c>
      <c r="E6353" s="100">
        <v>18</v>
      </c>
    </row>
    <row r="6354" spans="1:5" x14ac:dyDescent="0.2">
      <c r="A6354" s="99">
        <v>44202</v>
      </c>
      <c r="B6354" s="100">
        <v>44202</v>
      </c>
      <c r="C6354" s="100" t="s">
        <v>1132</v>
      </c>
      <c r="D6354" s="101">
        <f>VLOOKUP(Pag_Inicio_Corr_mas_casos[[#This Row],[Corregimiento]],Hoja3!$A$2:$D$676,4,0)</f>
        <v>30101</v>
      </c>
      <c r="E6354" s="100">
        <v>17</v>
      </c>
    </row>
    <row r="6355" spans="1:5" x14ac:dyDescent="0.2">
      <c r="A6355" s="99">
        <v>44202</v>
      </c>
      <c r="B6355" s="100">
        <v>44202</v>
      </c>
      <c r="C6355" s="100" t="s">
        <v>1126</v>
      </c>
      <c r="D6355" s="101">
        <f>VLOOKUP(Pag_Inicio_Corr_mas_casos[[#This Row],[Corregimiento]],Hoja3!$A$2:$D$676,4,0)</f>
        <v>20201</v>
      </c>
      <c r="E6355" s="100">
        <v>17</v>
      </c>
    </row>
    <row r="6356" spans="1:5" x14ac:dyDescent="0.2">
      <c r="A6356" s="99">
        <v>44202</v>
      </c>
      <c r="B6356" s="100">
        <v>44202</v>
      </c>
      <c r="C6356" s="100" t="s">
        <v>1172</v>
      </c>
      <c r="D6356" s="101">
        <f>VLOOKUP(Pag_Inicio_Corr_mas_casos[[#This Row],[Corregimiento]],Hoja3!$A$2:$D$676,4,0)</f>
        <v>20307</v>
      </c>
      <c r="E6356" s="100">
        <v>17</v>
      </c>
    </row>
    <row r="6357" spans="1:5" x14ac:dyDescent="0.2">
      <c r="A6357" s="99">
        <v>44202</v>
      </c>
      <c r="B6357" s="100">
        <v>44202</v>
      </c>
      <c r="C6357" s="100" t="s">
        <v>1062</v>
      </c>
      <c r="D6357" s="101">
        <f>VLOOKUP(Pag_Inicio_Corr_mas_casos[[#This Row],[Corregimiento]],Hoja3!$A$2:$D$676,4,0)</f>
        <v>40611</v>
      </c>
      <c r="E6357" s="100">
        <v>16</v>
      </c>
    </row>
    <row r="6358" spans="1:5" x14ac:dyDescent="0.2">
      <c r="A6358" s="99">
        <v>44202</v>
      </c>
      <c r="B6358" s="100">
        <v>44202</v>
      </c>
      <c r="C6358" s="100" t="s">
        <v>1138</v>
      </c>
      <c r="D6358" s="101">
        <f>VLOOKUP(Pag_Inicio_Corr_mas_casos[[#This Row],[Corregimiento]],Hoja3!$A$2:$D$676,4,0)</f>
        <v>91101</v>
      </c>
      <c r="E6358" s="100">
        <v>16</v>
      </c>
    </row>
    <row r="6359" spans="1:5" x14ac:dyDescent="0.2">
      <c r="A6359" s="99">
        <v>44202</v>
      </c>
      <c r="B6359" s="100">
        <v>44202</v>
      </c>
      <c r="C6359" s="100" t="s">
        <v>1173</v>
      </c>
      <c r="D6359" s="101">
        <f>VLOOKUP(Pag_Inicio_Corr_mas_casos[[#This Row],[Corregimiento]],Hoja3!$A$2:$D$676,4,0)</f>
        <v>130402</v>
      </c>
      <c r="E6359" s="100">
        <v>16</v>
      </c>
    </row>
    <row r="6360" spans="1:5" x14ac:dyDescent="0.2">
      <c r="A6360" s="99">
        <v>44202</v>
      </c>
      <c r="B6360" s="100">
        <v>44202</v>
      </c>
      <c r="C6360" s="100" t="s">
        <v>1174</v>
      </c>
      <c r="D6360" s="101">
        <f>VLOOKUP(Pag_Inicio_Corr_mas_casos[[#This Row],[Corregimiento]],Hoja3!$A$2:$D$676,4,0)</f>
        <v>20305</v>
      </c>
      <c r="E6360" s="100">
        <v>15</v>
      </c>
    </row>
    <row r="6361" spans="1:5" x14ac:dyDescent="0.2">
      <c r="A6361" s="99">
        <v>44202</v>
      </c>
      <c r="B6361" s="100">
        <v>44202</v>
      </c>
      <c r="C6361" s="100" t="s">
        <v>1100</v>
      </c>
      <c r="D6361" s="101">
        <f>VLOOKUP(Pag_Inicio_Corr_mas_casos[[#This Row],[Corregimiento]],Hoja3!$A$2:$D$676,4,0)</f>
        <v>70301</v>
      </c>
      <c r="E6361" s="100">
        <v>15</v>
      </c>
    </row>
    <row r="6362" spans="1:5" x14ac:dyDescent="0.2">
      <c r="A6362" s="99">
        <v>44202</v>
      </c>
      <c r="B6362" s="100">
        <v>44202</v>
      </c>
      <c r="C6362" s="100" t="s">
        <v>1136</v>
      </c>
      <c r="D6362" s="101">
        <f>VLOOKUP(Pag_Inicio_Corr_mas_casos[[#This Row],[Corregimiento]],Hoja3!$A$2:$D$676,4,0)</f>
        <v>40202</v>
      </c>
      <c r="E6362" s="100">
        <v>15</v>
      </c>
    </row>
    <row r="6363" spans="1:5" x14ac:dyDescent="0.2">
      <c r="A6363" s="99">
        <v>44202</v>
      </c>
      <c r="B6363" s="100">
        <v>44202</v>
      </c>
      <c r="C6363" s="100" t="s">
        <v>1092</v>
      </c>
      <c r="D6363" s="101">
        <f>VLOOKUP(Pag_Inicio_Corr_mas_casos[[#This Row],[Corregimiento]],Hoja3!$A$2:$D$676,4,0)</f>
        <v>91008</v>
      </c>
      <c r="E6363" s="100">
        <v>14</v>
      </c>
    </row>
    <row r="6364" spans="1:5" x14ac:dyDescent="0.2">
      <c r="A6364" s="99">
        <v>44202</v>
      </c>
      <c r="B6364" s="100">
        <v>44202</v>
      </c>
      <c r="C6364" s="100" t="s">
        <v>1134</v>
      </c>
      <c r="D6364" s="101">
        <f>VLOOKUP(Pag_Inicio_Corr_mas_casos[[#This Row],[Corregimiento]],Hoja3!$A$2:$D$676,4,0)</f>
        <v>20205</v>
      </c>
      <c r="E6364" s="100">
        <v>14</v>
      </c>
    </row>
    <row r="6365" spans="1:5" x14ac:dyDescent="0.2">
      <c r="A6365" s="99">
        <v>44202</v>
      </c>
      <c r="B6365" s="100">
        <v>44202</v>
      </c>
      <c r="C6365" s="100" t="s">
        <v>1129</v>
      </c>
      <c r="D6365" s="101">
        <f>VLOOKUP(Pag_Inicio_Corr_mas_casos[[#This Row],[Corregimiento]],Hoja3!$A$2:$D$676,4,0)</f>
        <v>91011</v>
      </c>
      <c r="E6365" s="100">
        <v>14</v>
      </c>
    </row>
    <row r="6366" spans="1:5" x14ac:dyDescent="0.2">
      <c r="A6366" s="99">
        <v>44202</v>
      </c>
      <c r="B6366" s="100">
        <v>44202</v>
      </c>
      <c r="C6366" s="100" t="s">
        <v>1175</v>
      </c>
      <c r="D6366" s="101">
        <f>VLOOKUP(Pag_Inicio_Corr_mas_casos[[#This Row],[Corregimiento]],Hoja3!$A$2:$D$676,4,0)</f>
        <v>20106</v>
      </c>
      <c r="E6366" s="100">
        <v>14</v>
      </c>
    </row>
    <row r="6367" spans="1:5" x14ac:dyDescent="0.2">
      <c r="A6367" s="99">
        <v>44202</v>
      </c>
      <c r="B6367" s="100">
        <v>44202</v>
      </c>
      <c r="C6367" s="100" t="s">
        <v>1116</v>
      </c>
      <c r="D6367" s="101">
        <f>VLOOKUP(Pag_Inicio_Corr_mas_casos[[#This Row],[Corregimiento]],Hoja3!$A$2:$D$676,4,0)</f>
        <v>20101</v>
      </c>
      <c r="E6367" s="100">
        <v>14</v>
      </c>
    </row>
    <row r="6368" spans="1:5" x14ac:dyDescent="0.2">
      <c r="A6368" s="99">
        <v>44202</v>
      </c>
      <c r="B6368" s="100">
        <v>44202</v>
      </c>
      <c r="C6368" s="100" t="s">
        <v>1063</v>
      </c>
      <c r="D6368" s="101">
        <f>VLOOKUP(Pag_Inicio_Corr_mas_casos[[#This Row],[Corregimiento]],Hoja3!$A$2:$D$676,4,0)</f>
        <v>130310</v>
      </c>
      <c r="E6368" s="100">
        <v>14</v>
      </c>
    </row>
    <row r="6369" spans="1:6" x14ac:dyDescent="0.2">
      <c r="A6369" s="99">
        <v>44202</v>
      </c>
      <c r="B6369" s="100">
        <v>44202</v>
      </c>
      <c r="C6369" s="100" t="s">
        <v>1163</v>
      </c>
      <c r="D6369" s="101">
        <f>VLOOKUP(Pag_Inicio_Corr_mas_casos[[#This Row],[Corregimiento]],Hoja3!$A$2:$D$676,4,0)</f>
        <v>90607</v>
      </c>
      <c r="E6369" s="100">
        <v>13</v>
      </c>
    </row>
    <row r="6370" spans="1:6" x14ac:dyDescent="0.2">
      <c r="A6370" s="99">
        <v>44202</v>
      </c>
      <c r="B6370" s="100">
        <v>44202</v>
      </c>
      <c r="C6370" s="100" t="s">
        <v>1176</v>
      </c>
      <c r="D6370" s="101">
        <f>VLOOKUP(Pag_Inicio_Corr_mas_casos[[#This Row],[Corregimiento]],Hoja3!$A$2:$D$676,4,0)</f>
        <v>130707</v>
      </c>
      <c r="E6370" s="100">
        <v>13</v>
      </c>
    </row>
    <row r="6371" spans="1:6" x14ac:dyDescent="0.2">
      <c r="A6371" s="99">
        <v>44202</v>
      </c>
      <c r="B6371" s="100">
        <v>44202</v>
      </c>
      <c r="C6371" s="100" t="s">
        <v>1142</v>
      </c>
      <c r="D6371" s="101">
        <f>VLOOKUP(Pag_Inicio_Corr_mas_casos[[#This Row],[Corregimiento]],Hoja3!$A$2:$D$676,4,0)</f>
        <v>80818</v>
      </c>
      <c r="E6371" s="100">
        <v>13</v>
      </c>
    </row>
    <row r="6372" spans="1:6" x14ac:dyDescent="0.2">
      <c r="A6372" s="99">
        <v>44202</v>
      </c>
      <c r="B6372" s="100">
        <v>44202</v>
      </c>
      <c r="C6372" s="100" t="s">
        <v>1177</v>
      </c>
      <c r="D6372" s="101">
        <f>VLOOKUP(Pag_Inicio_Corr_mas_casos[[#This Row],[Corregimiento]],Hoja3!$A$2:$D$676,4,0)</f>
        <v>30401</v>
      </c>
      <c r="E6372" s="100">
        <v>12</v>
      </c>
    </row>
    <row r="6373" spans="1:6" x14ac:dyDescent="0.2">
      <c r="A6373" s="99">
        <v>44202</v>
      </c>
      <c r="B6373" s="100">
        <v>44202</v>
      </c>
      <c r="C6373" s="100" t="s">
        <v>1152</v>
      </c>
      <c r="D6373" s="101">
        <f>VLOOKUP(Pag_Inicio_Corr_mas_casos[[#This Row],[Corregimiento]],Hoja3!$A$2:$D$676,4,0)</f>
        <v>90601</v>
      </c>
      <c r="E6373" s="100">
        <v>12</v>
      </c>
    </row>
    <row r="6374" spans="1:6" x14ac:dyDescent="0.2">
      <c r="A6374" s="99">
        <v>44202</v>
      </c>
      <c r="B6374" s="100">
        <v>44202</v>
      </c>
      <c r="C6374" s="100" t="s">
        <v>1178</v>
      </c>
      <c r="D6374" s="101">
        <f>VLOOKUP(Pag_Inicio_Corr_mas_casos[[#This Row],[Corregimiento]],Hoja3!$A$2:$D$676,4,0)</f>
        <v>90105</v>
      </c>
      <c r="E6374" s="100">
        <v>12</v>
      </c>
    </row>
    <row r="6375" spans="1:6" x14ac:dyDescent="0.2">
      <c r="A6375" s="99">
        <v>44202</v>
      </c>
      <c r="B6375" s="100">
        <v>44202</v>
      </c>
      <c r="C6375" s="100" t="s">
        <v>1065</v>
      </c>
      <c r="D6375" s="101">
        <f>VLOOKUP(Pag_Inicio_Corr_mas_casos[[#This Row],[Corregimiento]],Hoja3!$A$2:$D$676,4,0)</f>
        <v>60101</v>
      </c>
      <c r="E6375" s="100">
        <v>12</v>
      </c>
    </row>
    <row r="6376" spans="1:6" x14ac:dyDescent="0.2">
      <c r="A6376" s="99">
        <v>44202</v>
      </c>
      <c r="B6376" s="100">
        <v>44202</v>
      </c>
      <c r="C6376" s="100" t="s">
        <v>1061</v>
      </c>
      <c r="D6376" s="101">
        <f>VLOOKUP(Pag_Inicio_Corr_mas_casos[[#This Row],[Corregimiento]],Hoja3!$A$2:$D$676,4,0)</f>
        <v>30115</v>
      </c>
      <c r="E6376" s="100">
        <v>11</v>
      </c>
    </row>
    <row r="6377" spans="1:6" x14ac:dyDescent="0.2">
      <c r="A6377" s="99">
        <v>44202</v>
      </c>
      <c r="B6377" s="100">
        <v>44202</v>
      </c>
      <c r="C6377" s="100" t="s">
        <v>1166</v>
      </c>
      <c r="D6377" s="101">
        <f>VLOOKUP(Pag_Inicio_Corr_mas_casos[[#This Row],[Corregimiento]],Hoja3!$A$2:$D$676,4,0)</f>
        <v>50207</v>
      </c>
      <c r="E6377" s="100">
        <v>11</v>
      </c>
    </row>
    <row r="6378" spans="1:6" x14ac:dyDescent="0.2">
      <c r="A6378" s="99">
        <v>44202</v>
      </c>
      <c r="B6378" s="100">
        <v>44202</v>
      </c>
      <c r="C6378" s="100" t="s">
        <v>1139</v>
      </c>
      <c r="D6378" s="101">
        <f>VLOOKUP(Pag_Inicio_Corr_mas_casos[[#This Row],[Corregimiento]],Hoja3!$A$2:$D$676,4,0)</f>
        <v>130401</v>
      </c>
      <c r="E6378" s="100">
        <v>11</v>
      </c>
    </row>
    <row r="6379" spans="1:6" x14ac:dyDescent="0.2">
      <c r="A6379" s="99">
        <v>44202</v>
      </c>
      <c r="B6379" s="100">
        <v>44202</v>
      </c>
      <c r="C6379" s="100" t="s">
        <v>1120</v>
      </c>
      <c r="D6379" s="101">
        <f>VLOOKUP(Pag_Inicio_Corr_mas_casos[[#This Row],[Corregimiento]],Hoja3!$A$2:$D$676,4,0)</f>
        <v>60401</v>
      </c>
      <c r="E6379" s="100">
        <v>11</v>
      </c>
    </row>
    <row r="6380" spans="1:6" x14ac:dyDescent="0.2">
      <c r="A6380" s="99">
        <v>44202</v>
      </c>
      <c r="B6380" s="100">
        <v>44202</v>
      </c>
      <c r="C6380" s="100" t="s">
        <v>1128</v>
      </c>
      <c r="D6380" s="101">
        <f>VLOOKUP(Pag_Inicio_Corr_mas_casos[[#This Row],[Corregimiento]],Hoja3!$A$2:$D$676,4,0)</f>
        <v>91013</v>
      </c>
      <c r="E6380" s="100">
        <v>11</v>
      </c>
    </row>
    <row r="6381" spans="1:6" x14ac:dyDescent="0.2">
      <c r="A6381" s="59">
        <v>44203</v>
      </c>
      <c r="B6381" s="60">
        <v>44203</v>
      </c>
      <c r="C6381" s="60" t="s">
        <v>1071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 x14ac:dyDescent="0.2">
      <c r="A6382" s="59">
        <v>44203</v>
      </c>
      <c r="B6382" s="60">
        <v>44203</v>
      </c>
      <c r="C6382" s="60" t="s">
        <v>1127</v>
      </c>
      <c r="D6382" s="61">
        <f>VLOOKUP(Pag_Inicio_Corr_mas_casos[[#This Row],[Corregimiento]],Hoja3!$A$2:$D$676,4,0)</f>
        <v>130101</v>
      </c>
      <c r="E6382" s="60">
        <v>124</v>
      </c>
    </row>
    <row r="6383" spans="1:6" x14ac:dyDescent="0.2">
      <c r="A6383" s="59">
        <v>44203</v>
      </c>
      <c r="B6383" s="60">
        <v>44203</v>
      </c>
      <c r="C6383" s="60" t="s">
        <v>1095</v>
      </c>
      <c r="D6383" s="61">
        <f>VLOOKUP(Pag_Inicio_Corr_mas_casos[[#This Row],[Corregimiento]],Hoja3!$A$2:$D$676,4,0)</f>
        <v>130106</v>
      </c>
      <c r="E6383" s="60">
        <v>101</v>
      </c>
    </row>
    <row r="6384" spans="1:6" x14ac:dyDescent="0.2">
      <c r="A6384" s="59">
        <v>44203</v>
      </c>
      <c r="B6384" s="60">
        <v>44203</v>
      </c>
      <c r="C6384" s="60" t="s">
        <v>1105</v>
      </c>
      <c r="D6384" s="61">
        <f>VLOOKUP(Pag_Inicio_Corr_mas_casos[[#This Row],[Corregimiento]],Hoja3!$A$2:$D$676,4,0)</f>
        <v>80812</v>
      </c>
      <c r="E6384" s="60">
        <v>100</v>
      </c>
    </row>
    <row r="6385" spans="1:6" x14ac:dyDescent="0.2">
      <c r="A6385" s="59">
        <v>44203</v>
      </c>
      <c r="B6385" s="60">
        <v>44203</v>
      </c>
      <c r="C6385" s="60" t="s">
        <v>831</v>
      </c>
      <c r="D6385" s="61">
        <f>VLOOKUP(Pag_Inicio_Corr_mas_casos[[#This Row],[Corregimiento]],Hoja3!$A$2:$D$676,4,0)</f>
        <v>80821</v>
      </c>
      <c r="E6385" s="60">
        <v>91</v>
      </c>
    </row>
    <row r="6386" spans="1:6" x14ac:dyDescent="0.2">
      <c r="A6386" s="59">
        <v>44203</v>
      </c>
      <c r="B6386" s="60">
        <v>44203</v>
      </c>
      <c r="C6386" s="60" t="s">
        <v>1079</v>
      </c>
      <c r="D6386" s="61">
        <f>VLOOKUP(Pag_Inicio_Corr_mas_casos[[#This Row],[Corregimiento]],Hoja3!$A$2:$D$676,4,0)</f>
        <v>81002</v>
      </c>
      <c r="E6386" s="60">
        <v>90</v>
      </c>
    </row>
    <row r="6387" spans="1:6" x14ac:dyDescent="0.2">
      <c r="A6387" s="59">
        <v>44203</v>
      </c>
      <c r="B6387" s="60">
        <v>44203</v>
      </c>
      <c r="C6387" s="60" t="s">
        <v>1013</v>
      </c>
      <c r="D6387" s="61">
        <f>VLOOKUP(Pag_Inicio_Corr_mas_casos[[#This Row],[Corregimiento]],Hoja3!$A$2:$D$676,4,0)</f>
        <v>80822</v>
      </c>
      <c r="E6387" s="60">
        <v>87</v>
      </c>
    </row>
    <row r="6388" spans="1:6" x14ac:dyDescent="0.2">
      <c r="A6388" s="59">
        <v>44203</v>
      </c>
      <c r="B6388" s="60">
        <v>44203</v>
      </c>
      <c r="C6388" s="60" t="s">
        <v>1000</v>
      </c>
      <c r="D6388" s="61">
        <f>VLOOKUP(Pag_Inicio_Corr_mas_casos[[#This Row],[Corregimiento]],Hoja3!$A$2:$D$676,4,0)</f>
        <v>80823</v>
      </c>
      <c r="E6388" s="60">
        <v>82</v>
      </c>
    </row>
    <row r="6389" spans="1:6" x14ac:dyDescent="0.2">
      <c r="A6389" s="59">
        <v>44203</v>
      </c>
      <c r="B6389" s="60">
        <v>44203</v>
      </c>
      <c r="C6389" s="60" t="s">
        <v>1012</v>
      </c>
      <c r="D6389" s="61">
        <f>VLOOKUP(Pag_Inicio_Corr_mas_casos[[#This Row],[Corregimiento]],Hoja3!$A$2:$D$676,4,0)</f>
        <v>80817</v>
      </c>
      <c r="E6389" s="60">
        <v>80</v>
      </c>
    </row>
    <row r="6390" spans="1:6" x14ac:dyDescent="0.2">
      <c r="A6390" s="59">
        <v>44203</v>
      </c>
      <c r="B6390" s="60">
        <v>44203</v>
      </c>
      <c r="C6390" s="60" t="s">
        <v>1004</v>
      </c>
      <c r="D6390" s="61">
        <f>VLOOKUP(Pag_Inicio_Corr_mas_casos[[#This Row],[Corregimiento]],Hoja3!$A$2:$D$676,4,0)</f>
        <v>81007</v>
      </c>
      <c r="E6390" s="60">
        <v>75</v>
      </c>
    </row>
    <row r="6391" spans="1:6" x14ac:dyDescent="0.2">
      <c r="A6391" s="59">
        <v>44203</v>
      </c>
      <c r="B6391" s="60">
        <v>44203</v>
      </c>
      <c r="C6391" s="60" t="s">
        <v>1078</v>
      </c>
      <c r="D6391" s="61">
        <f>VLOOKUP(Pag_Inicio_Corr_mas_casos[[#This Row],[Corregimiento]],Hoja3!$A$2:$D$676,4,0)</f>
        <v>81001</v>
      </c>
      <c r="E6391" s="60">
        <v>75</v>
      </c>
    </row>
    <row r="6392" spans="1:6" x14ac:dyDescent="0.2">
      <c r="A6392" s="59">
        <v>44203</v>
      </c>
      <c r="B6392" s="60">
        <v>44203</v>
      </c>
      <c r="C6392" s="60" t="s">
        <v>1113</v>
      </c>
      <c r="D6392" s="61">
        <f>VLOOKUP(Pag_Inicio_Corr_mas_casos[[#This Row],[Corregimiento]],Hoja3!$A$2:$D$676,4,0)</f>
        <v>130102</v>
      </c>
      <c r="E6392" s="60">
        <v>72</v>
      </c>
    </row>
    <row r="6393" spans="1:6" x14ac:dyDescent="0.2">
      <c r="A6393" s="59">
        <v>44203</v>
      </c>
      <c r="B6393" s="60">
        <v>44203</v>
      </c>
      <c r="C6393" s="60" t="s">
        <v>1070</v>
      </c>
      <c r="D6393" s="61">
        <f>VLOOKUP(Pag_Inicio_Corr_mas_casos[[#This Row],[Corregimiento]],Hoja3!$A$2:$D$676,4,0)</f>
        <v>80809</v>
      </c>
      <c r="E6393" s="60">
        <v>70</v>
      </c>
    </row>
    <row r="6394" spans="1:6" x14ac:dyDescent="0.2">
      <c r="A6394" s="59">
        <v>44203</v>
      </c>
      <c r="B6394" s="60">
        <v>44203</v>
      </c>
      <c r="C6394" s="60" t="s">
        <v>1077</v>
      </c>
      <c r="D6394" s="61">
        <f>VLOOKUP(Pag_Inicio_Corr_mas_casos[[#This Row],[Corregimiento]],Hoja3!$A$2:$D$676,4,0)</f>
        <v>81008</v>
      </c>
      <c r="E6394" s="60">
        <v>70</v>
      </c>
    </row>
    <row r="6395" spans="1:6" x14ac:dyDescent="0.2">
      <c r="A6395" s="59">
        <v>44203</v>
      </c>
      <c r="B6395" s="60">
        <v>44203</v>
      </c>
      <c r="C6395" s="60" t="s">
        <v>1010</v>
      </c>
      <c r="D6395" s="61">
        <f>VLOOKUP(Pag_Inicio_Corr_mas_casos[[#This Row],[Corregimiento]],Hoja3!$A$2:$D$676,4,0)</f>
        <v>80813</v>
      </c>
      <c r="E6395" s="60">
        <v>69</v>
      </c>
    </row>
    <row r="6396" spans="1:6" x14ac:dyDescent="0.2">
      <c r="A6396" s="59">
        <v>44203</v>
      </c>
      <c r="B6396" s="60">
        <v>44203</v>
      </c>
      <c r="C6396" s="60" t="s">
        <v>1002</v>
      </c>
      <c r="D6396" s="61">
        <f>VLOOKUP(Pag_Inicio_Corr_mas_casos[[#This Row],[Corregimiento]],Hoja3!$A$2:$D$676,4,0)</f>
        <v>80816</v>
      </c>
      <c r="E6396" s="60">
        <v>68</v>
      </c>
    </row>
    <row r="6397" spans="1:6" x14ac:dyDescent="0.2">
      <c r="A6397" s="59">
        <v>44203</v>
      </c>
      <c r="B6397" s="60">
        <v>44203</v>
      </c>
      <c r="C6397" s="60" t="s">
        <v>1015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 x14ac:dyDescent="0.2">
      <c r="A6398" s="59">
        <v>44203</v>
      </c>
      <c r="B6398" s="60">
        <v>44203</v>
      </c>
      <c r="C6398" s="60" t="s">
        <v>996</v>
      </c>
      <c r="D6398" s="61">
        <f>VLOOKUP(Pag_Inicio_Corr_mas_casos[[#This Row],[Corregimiento]],Hoja3!$A$2:$D$676,4,0)</f>
        <v>80810</v>
      </c>
      <c r="E6398" s="60">
        <v>65</v>
      </c>
    </row>
    <row r="6399" spans="1:6" x14ac:dyDescent="0.2">
      <c r="A6399" s="59">
        <v>44203</v>
      </c>
      <c r="B6399" s="60">
        <v>44203</v>
      </c>
      <c r="C6399" s="60" t="s">
        <v>1003</v>
      </c>
      <c r="D6399" s="61">
        <f>VLOOKUP(Pag_Inicio_Corr_mas_casos[[#This Row],[Corregimiento]],Hoja3!$A$2:$D$676,4,0)</f>
        <v>130708</v>
      </c>
      <c r="E6399" s="60">
        <v>64</v>
      </c>
    </row>
    <row r="6400" spans="1:6" x14ac:dyDescent="0.2">
      <c r="A6400" s="59">
        <v>44203</v>
      </c>
      <c r="B6400" s="60">
        <v>44203</v>
      </c>
      <c r="C6400" s="60" t="s">
        <v>1119</v>
      </c>
      <c r="D6400" s="61">
        <f>VLOOKUP(Pag_Inicio_Corr_mas_casos[[#This Row],[Corregimiento]],Hoja3!$A$2:$D$676,4,0)</f>
        <v>40601</v>
      </c>
      <c r="E6400" s="60">
        <v>62</v>
      </c>
    </row>
    <row r="6401" spans="1:5" x14ac:dyDescent="0.2">
      <c r="A6401" s="59">
        <v>44203</v>
      </c>
      <c r="B6401" s="60">
        <v>44203</v>
      </c>
      <c r="C6401" s="60" t="s">
        <v>999</v>
      </c>
      <c r="D6401" s="61">
        <f>VLOOKUP(Pag_Inicio_Corr_mas_casos[[#This Row],[Corregimiento]],Hoja3!$A$2:$D$676,4,0)</f>
        <v>80806</v>
      </c>
      <c r="E6401" s="60">
        <v>61</v>
      </c>
    </row>
    <row r="6402" spans="1:5" x14ac:dyDescent="0.2">
      <c r="A6402" s="59">
        <v>44203</v>
      </c>
      <c r="B6402" s="60">
        <v>44203</v>
      </c>
      <c r="C6402" s="60" t="s">
        <v>1006</v>
      </c>
      <c r="D6402" s="61">
        <f>VLOOKUP(Pag_Inicio_Corr_mas_casos[[#This Row],[Corregimiento]],Hoja3!$A$2:$D$676,4,0)</f>
        <v>80826</v>
      </c>
      <c r="E6402" s="60">
        <v>61</v>
      </c>
    </row>
    <row r="6403" spans="1:5" x14ac:dyDescent="0.2">
      <c r="A6403" s="59">
        <v>44203</v>
      </c>
      <c r="B6403" s="60">
        <v>44203</v>
      </c>
      <c r="C6403" s="60" t="s">
        <v>1080</v>
      </c>
      <c r="D6403" s="61">
        <f>VLOOKUP(Pag_Inicio_Corr_mas_casos[[#This Row],[Corregimiento]],Hoja3!$A$2:$D$676,4,0)</f>
        <v>81003</v>
      </c>
      <c r="E6403" s="60">
        <v>58</v>
      </c>
    </row>
    <row r="6404" spans="1:5" x14ac:dyDescent="0.2">
      <c r="A6404" s="59">
        <v>44203</v>
      </c>
      <c r="B6404" s="60">
        <v>44203</v>
      </c>
      <c r="C6404" s="60" t="s">
        <v>998</v>
      </c>
      <c r="D6404" s="61">
        <f>VLOOKUP(Pag_Inicio_Corr_mas_casos[[#This Row],[Corregimiento]],Hoja3!$A$2:$D$676,4,0)</f>
        <v>81009</v>
      </c>
      <c r="E6404" s="60">
        <v>53</v>
      </c>
    </row>
    <row r="6405" spans="1:5" x14ac:dyDescent="0.2">
      <c r="A6405" s="59">
        <v>44203</v>
      </c>
      <c r="B6405" s="60">
        <v>44203</v>
      </c>
      <c r="C6405" s="60" t="s">
        <v>1097</v>
      </c>
      <c r="D6405" s="61">
        <f>VLOOKUP(Pag_Inicio_Corr_mas_casos[[#This Row],[Corregimiento]],Hoja3!$A$2:$D$676,4,0)</f>
        <v>130108</v>
      </c>
      <c r="E6405" s="60">
        <v>51</v>
      </c>
    </row>
    <row r="6406" spans="1:5" x14ac:dyDescent="0.2">
      <c r="A6406" s="59">
        <v>44203</v>
      </c>
      <c r="B6406" s="60">
        <v>44203</v>
      </c>
      <c r="C6406" s="60" t="s">
        <v>1001</v>
      </c>
      <c r="D6406" s="61">
        <f>VLOOKUP(Pag_Inicio_Corr_mas_casos[[#This Row],[Corregimiento]],Hoja3!$A$2:$D$676,4,0)</f>
        <v>80807</v>
      </c>
      <c r="E6406" s="60">
        <v>50</v>
      </c>
    </row>
    <row r="6407" spans="1:5" x14ac:dyDescent="0.2">
      <c r="A6407" s="59">
        <v>44203</v>
      </c>
      <c r="B6407" s="60">
        <v>44203</v>
      </c>
      <c r="C6407" s="60" t="s">
        <v>1021</v>
      </c>
      <c r="D6407" s="61">
        <f>VLOOKUP(Pag_Inicio_Corr_mas_casos[[#This Row],[Corregimiento]],Hoja3!$A$2:$D$676,4,0)</f>
        <v>81006</v>
      </c>
      <c r="E6407" s="60">
        <v>49</v>
      </c>
    </row>
    <row r="6408" spans="1:5" x14ac:dyDescent="0.2">
      <c r="A6408" s="59">
        <v>44203</v>
      </c>
      <c r="B6408" s="60">
        <v>44203</v>
      </c>
      <c r="C6408" s="60" t="s">
        <v>1081</v>
      </c>
      <c r="D6408" s="61">
        <f>VLOOKUP(Pag_Inicio_Corr_mas_casos[[#This Row],[Corregimiento]],Hoja3!$A$2:$D$676,4,0)</f>
        <v>91001</v>
      </c>
      <c r="E6408" s="60">
        <v>48</v>
      </c>
    </row>
    <row r="6409" spans="1:5" x14ac:dyDescent="0.2">
      <c r="A6409" s="59">
        <v>44203</v>
      </c>
      <c r="B6409" s="60">
        <v>44203</v>
      </c>
      <c r="C6409" s="60" t="s">
        <v>1011</v>
      </c>
      <c r="D6409" s="61">
        <f>VLOOKUP(Pag_Inicio_Corr_mas_casos[[#This Row],[Corregimiento]],Hoja3!$A$2:$D$676,4,0)</f>
        <v>80820</v>
      </c>
      <c r="E6409" s="60">
        <v>46</v>
      </c>
    </row>
    <row r="6410" spans="1:5" x14ac:dyDescent="0.2">
      <c r="A6410" s="59">
        <v>44203</v>
      </c>
      <c r="B6410" s="60">
        <v>44203</v>
      </c>
      <c r="C6410" s="60" t="s">
        <v>1117</v>
      </c>
      <c r="D6410" s="61">
        <f>VLOOKUP(Pag_Inicio_Corr_mas_casos[[#This Row],[Corregimiento]],Hoja3!$A$2:$D$676,4,0)</f>
        <v>40501</v>
      </c>
      <c r="E6410" s="60">
        <v>46</v>
      </c>
    </row>
    <row r="6411" spans="1:5" x14ac:dyDescent="0.2">
      <c r="A6411" s="59">
        <v>44203</v>
      </c>
      <c r="B6411" s="60">
        <v>44203</v>
      </c>
      <c r="C6411" s="60" t="s">
        <v>1007</v>
      </c>
      <c r="D6411" s="61">
        <f>VLOOKUP(Pag_Inicio_Corr_mas_casos[[#This Row],[Corregimiento]],Hoja3!$A$2:$D$676,4,0)</f>
        <v>80811</v>
      </c>
      <c r="E6411" s="60">
        <v>45</v>
      </c>
    </row>
    <row r="6412" spans="1:5" x14ac:dyDescent="0.2">
      <c r="A6412" s="59">
        <v>44203</v>
      </c>
      <c r="B6412" s="60">
        <v>44203</v>
      </c>
      <c r="C6412" s="60" t="s">
        <v>997</v>
      </c>
      <c r="D6412" s="61">
        <f>VLOOKUP(Pag_Inicio_Corr_mas_casos[[#This Row],[Corregimiento]],Hoja3!$A$2:$D$676,4,0)</f>
        <v>130717</v>
      </c>
      <c r="E6412" s="60">
        <v>42</v>
      </c>
    </row>
    <row r="6413" spans="1:5" x14ac:dyDescent="0.2">
      <c r="A6413" s="59">
        <v>44203</v>
      </c>
      <c r="B6413" s="60">
        <v>44203</v>
      </c>
      <c r="C6413" s="60" t="s">
        <v>1091</v>
      </c>
      <c r="D6413" s="61">
        <f>VLOOKUP(Pag_Inicio_Corr_mas_casos[[#This Row],[Corregimiento]],Hoja3!$A$2:$D$676,4,0)</f>
        <v>30104</v>
      </c>
      <c r="E6413" s="60">
        <v>42</v>
      </c>
    </row>
    <row r="6414" spans="1:5" x14ac:dyDescent="0.2">
      <c r="A6414" s="59">
        <v>44203</v>
      </c>
      <c r="B6414" s="60">
        <v>44203</v>
      </c>
      <c r="C6414" s="60" t="s">
        <v>1051</v>
      </c>
      <c r="D6414" s="61">
        <f>VLOOKUP(Pag_Inicio_Corr_mas_casos[[#This Row],[Corregimiento]],Hoja3!$A$2:$D$676,4,0)</f>
        <v>80808</v>
      </c>
      <c r="E6414" s="60">
        <v>41</v>
      </c>
    </row>
    <row r="6415" spans="1:5" x14ac:dyDescent="0.2">
      <c r="A6415" s="59">
        <v>44203</v>
      </c>
      <c r="B6415" s="60">
        <v>44203</v>
      </c>
      <c r="C6415" s="60" t="s">
        <v>1009</v>
      </c>
      <c r="D6415" s="61">
        <f>VLOOKUP(Pag_Inicio_Corr_mas_casos[[#This Row],[Corregimiento]],Hoja3!$A$2:$D$676,4,0)</f>
        <v>130107</v>
      </c>
      <c r="E6415" s="60">
        <v>38</v>
      </c>
    </row>
    <row r="6416" spans="1:5" x14ac:dyDescent="0.2">
      <c r="A6416" s="59">
        <v>44203</v>
      </c>
      <c r="B6416" s="60">
        <v>44203</v>
      </c>
      <c r="C6416" s="60" t="s">
        <v>1018</v>
      </c>
      <c r="D6416" s="61">
        <f>VLOOKUP(Pag_Inicio_Corr_mas_casos[[#This Row],[Corregimiento]],Hoja3!$A$2:$D$676,4,0)</f>
        <v>130701</v>
      </c>
      <c r="E6416" s="60">
        <v>37</v>
      </c>
    </row>
    <row r="6417" spans="1:5" x14ac:dyDescent="0.2">
      <c r="A6417" s="59">
        <v>44203</v>
      </c>
      <c r="B6417" s="60">
        <v>44203</v>
      </c>
      <c r="C6417" s="60" t="s">
        <v>1074</v>
      </c>
      <c r="D6417" s="61">
        <f>VLOOKUP(Pag_Inicio_Corr_mas_casos[[#This Row],[Corregimiento]],Hoja3!$A$2:$D$676,4,0)</f>
        <v>130702</v>
      </c>
      <c r="E6417" s="60">
        <v>36</v>
      </c>
    </row>
    <row r="6418" spans="1:5" x14ac:dyDescent="0.2">
      <c r="A6418" s="59">
        <v>44203</v>
      </c>
      <c r="B6418" s="60">
        <v>44203</v>
      </c>
      <c r="C6418" s="60" t="s">
        <v>1065</v>
      </c>
      <c r="D6418" s="61">
        <f>VLOOKUP(Pag_Inicio_Corr_mas_casos[[#This Row],[Corregimiento]],Hoja3!$A$2:$D$676,4,0)</f>
        <v>60101</v>
      </c>
      <c r="E6418" s="60">
        <v>36</v>
      </c>
    </row>
    <row r="6419" spans="1:5" x14ac:dyDescent="0.2">
      <c r="A6419" s="59">
        <v>44203</v>
      </c>
      <c r="B6419" s="60">
        <v>44203</v>
      </c>
      <c r="C6419" s="60" t="s">
        <v>1026</v>
      </c>
      <c r="D6419" s="61">
        <f>VLOOKUP(Pag_Inicio_Corr_mas_casos[[#This Row],[Corregimiento]],Hoja3!$A$2:$D$676,4,0)</f>
        <v>30107</v>
      </c>
      <c r="E6419" s="60">
        <v>34</v>
      </c>
    </row>
    <row r="6420" spans="1:5" x14ac:dyDescent="0.2">
      <c r="A6420" s="59">
        <v>44203</v>
      </c>
      <c r="B6420" s="60">
        <v>44203</v>
      </c>
      <c r="C6420" s="60" t="s">
        <v>1005</v>
      </c>
      <c r="D6420" s="61">
        <f>VLOOKUP(Pag_Inicio_Corr_mas_casos[[#This Row],[Corregimiento]],Hoja3!$A$2:$D$676,4,0)</f>
        <v>80814</v>
      </c>
      <c r="E6420" s="60">
        <v>34</v>
      </c>
    </row>
    <row r="6421" spans="1:5" x14ac:dyDescent="0.2">
      <c r="A6421" s="59">
        <v>44203</v>
      </c>
      <c r="B6421" s="60">
        <v>44203</v>
      </c>
      <c r="C6421" s="60" t="s">
        <v>1020</v>
      </c>
      <c r="D6421" s="61">
        <f>VLOOKUP(Pag_Inicio_Corr_mas_casos[[#This Row],[Corregimiento]],Hoja3!$A$2:$D$676,4,0)</f>
        <v>20601</v>
      </c>
      <c r="E6421" s="60">
        <v>34</v>
      </c>
    </row>
    <row r="6422" spans="1:5" x14ac:dyDescent="0.2">
      <c r="A6422" s="59">
        <v>44203</v>
      </c>
      <c r="B6422" s="60">
        <v>44203</v>
      </c>
      <c r="C6422" s="60" t="s">
        <v>1050</v>
      </c>
      <c r="D6422" s="61">
        <f>VLOOKUP(Pag_Inicio_Corr_mas_casos[[#This Row],[Corregimiento]],Hoja3!$A$2:$D$676,4,0)</f>
        <v>130706</v>
      </c>
      <c r="E6422" s="60">
        <v>33</v>
      </c>
    </row>
    <row r="6423" spans="1:5" x14ac:dyDescent="0.2">
      <c r="A6423" s="59">
        <v>44203</v>
      </c>
      <c r="B6423" s="60">
        <v>44203</v>
      </c>
      <c r="C6423" s="60" t="s">
        <v>1016</v>
      </c>
      <c r="D6423" s="61">
        <f>VLOOKUP(Pag_Inicio_Corr_mas_casos[[#This Row],[Corregimiento]],Hoja3!$A$2:$D$676,4,0)</f>
        <v>130716</v>
      </c>
      <c r="E6423" s="60">
        <v>32</v>
      </c>
    </row>
    <row r="6424" spans="1:5" x14ac:dyDescent="0.2">
      <c r="A6424" s="59">
        <v>44203</v>
      </c>
      <c r="B6424" s="60">
        <v>44203</v>
      </c>
      <c r="C6424" s="60" t="s">
        <v>1029</v>
      </c>
      <c r="D6424" s="61">
        <f>VLOOKUP(Pag_Inicio_Corr_mas_casos[[#This Row],[Corregimiento]],Hoja3!$A$2:$D$676,4,0)</f>
        <v>40606</v>
      </c>
      <c r="E6424" s="60">
        <v>32</v>
      </c>
    </row>
    <row r="6425" spans="1:5" x14ac:dyDescent="0.2">
      <c r="A6425" s="59">
        <v>44203</v>
      </c>
      <c r="B6425" s="60">
        <v>44203</v>
      </c>
      <c r="C6425" s="60" t="s">
        <v>1034</v>
      </c>
      <c r="D6425" s="61">
        <f>VLOOKUP(Pag_Inicio_Corr_mas_casos[[#This Row],[Corregimiento]],Hoja3!$A$2:$D$676,4,0)</f>
        <v>20207</v>
      </c>
      <c r="E6425" s="60">
        <v>31</v>
      </c>
    </row>
    <row r="6426" spans="1:5" x14ac:dyDescent="0.2">
      <c r="A6426" s="59">
        <v>44203</v>
      </c>
      <c r="B6426" s="60">
        <v>44203</v>
      </c>
      <c r="C6426" s="60" t="s">
        <v>1179</v>
      </c>
      <c r="D6426" s="61">
        <f>VLOOKUP(Pag_Inicio_Corr_mas_casos[[#This Row],[Corregimiento]],Hoja3!$A$2:$D$676,4,0)</f>
        <v>30301</v>
      </c>
      <c r="E6426" s="60">
        <v>30</v>
      </c>
    </row>
    <row r="6427" spans="1:5" x14ac:dyDescent="0.2">
      <c r="A6427" s="59">
        <v>44203</v>
      </c>
      <c r="B6427" s="60">
        <v>44203</v>
      </c>
      <c r="C6427" s="60" t="s">
        <v>1124</v>
      </c>
      <c r="D6427" s="61">
        <f>VLOOKUP(Pag_Inicio_Corr_mas_casos[[#This Row],[Corregimiento]],Hoja3!$A$2:$D$676,4,0)</f>
        <v>30110</v>
      </c>
      <c r="E6427" s="60">
        <v>29</v>
      </c>
    </row>
    <row r="6428" spans="1:5" x14ac:dyDescent="0.2">
      <c r="A6428" s="59">
        <v>44203</v>
      </c>
      <c r="B6428" s="60">
        <v>44203</v>
      </c>
      <c r="C6428" s="60" t="s">
        <v>1082</v>
      </c>
      <c r="D6428" s="61">
        <f>VLOOKUP(Pag_Inicio_Corr_mas_casos[[#This Row],[Corregimiento]],Hoja3!$A$2:$D$676,4,0)</f>
        <v>30111</v>
      </c>
      <c r="E6428" s="60">
        <v>29</v>
      </c>
    </row>
    <row r="6429" spans="1:5" x14ac:dyDescent="0.2">
      <c r="A6429" s="59">
        <v>44203</v>
      </c>
      <c r="B6429" s="60">
        <v>44203</v>
      </c>
      <c r="C6429" s="60" t="s">
        <v>1066</v>
      </c>
      <c r="D6429" s="61">
        <f>VLOOKUP(Pag_Inicio_Corr_mas_casos[[#This Row],[Corregimiento]],Hoja3!$A$2:$D$676,4,0)</f>
        <v>40612</v>
      </c>
      <c r="E6429" s="60">
        <v>28</v>
      </c>
    </row>
    <row r="6430" spans="1:5" x14ac:dyDescent="0.2">
      <c r="A6430" s="59">
        <v>44203</v>
      </c>
      <c r="B6430" s="60">
        <v>44203</v>
      </c>
      <c r="C6430" s="60" t="s">
        <v>1109</v>
      </c>
      <c r="D6430" s="61">
        <f>VLOOKUP(Pag_Inicio_Corr_mas_casos[[#This Row],[Corregimiento]],Hoja3!$A$2:$D$676,4,0)</f>
        <v>80501</v>
      </c>
      <c r="E6430" s="60">
        <v>26</v>
      </c>
    </row>
    <row r="6431" spans="1:5" x14ac:dyDescent="0.2">
      <c r="A6431" s="59">
        <v>44203</v>
      </c>
      <c r="B6431" s="60">
        <v>44203</v>
      </c>
      <c r="C6431" s="60" t="s">
        <v>1057</v>
      </c>
      <c r="D6431" s="61">
        <f>VLOOKUP(Pag_Inicio_Corr_mas_casos[[#This Row],[Corregimiento]],Hoja3!$A$2:$D$676,4,0)</f>
        <v>81004</v>
      </c>
      <c r="E6431" s="60">
        <v>24</v>
      </c>
    </row>
    <row r="6432" spans="1:5" x14ac:dyDescent="0.2">
      <c r="A6432" s="59">
        <v>44203</v>
      </c>
      <c r="B6432" s="60">
        <v>44203</v>
      </c>
      <c r="C6432" s="60" t="s">
        <v>1059</v>
      </c>
      <c r="D6432" s="61">
        <f>VLOOKUP(Pag_Inicio_Corr_mas_casos[[#This Row],[Corregimiento]],Hoja3!$A$2:$D$676,4,0)</f>
        <v>80805</v>
      </c>
      <c r="E6432" s="60">
        <v>23</v>
      </c>
    </row>
    <row r="6433" spans="1:5" x14ac:dyDescent="0.2">
      <c r="A6433" s="59">
        <v>44203</v>
      </c>
      <c r="B6433" s="60">
        <v>44203</v>
      </c>
      <c r="C6433" s="60" t="s">
        <v>1017</v>
      </c>
      <c r="D6433" s="61">
        <f>VLOOKUP(Pag_Inicio_Corr_mas_casos[[#This Row],[Corregimiento]],Hoja3!$A$2:$D$676,4,0)</f>
        <v>50208</v>
      </c>
      <c r="E6433" s="60">
        <v>22</v>
      </c>
    </row>
    <row r="6434" spans="1:5" x14ac:dyDescent="0.2">
      <c r="A6434" s="59">
        <v>44203</v>
      </c>
      <c r="B6434" s="60">
        <v>44203</v>
      </c>
      <c r="C6434" s="60" t="s">
        <v>1053</v>
      </c>
      <c r="D6434" s="61">
        <f>VLOOKUP(Pag_Inicio_Corr_mas_casos[[#This Row],[Corregimiento]],Hoja3!$A$2:$D$676,4,0)</f>
        <v>130105</v>
      </c>
      <c r="E6434" s="60">
        <v>22</v>
      </c>
    </row>
    <row r="6435" spans="1:5" x14ac:dyDescent="0.2">
      <c r="A6435" s="59">
        <v>44203</v>
      </c>
      <c r="B6435" s="60">
        <v>44203</v>
      </c>
      <c r="C6435" s="60" t="s">
        <v>1019</v>
      </c>
      <c r="D6435" s="61">
        <f>VLOOKUP(Pag_Inicio_Corr_mas_casos[[#This Row],[Corregimiento]],Hoja3!$A$2:$D$676,4,0)</f>
        <v>80804</v>
      </c>
      <c r="E6435" s="60">
        <v>21</v>
      </c>
    </row>
    <row r="6436" spans="1:5" x14ac:dyDescent="0.2">
      <c r="A6436" s="59">
        <v>44203</v>
      </c>
      <c r="B6436" s="60">
        <v>44203</v>
      </c>
      <c r="C6436" s="60" t="s">
        <v>1062</v>
      </c>
      <c r="D6436" s="61">
        <f>VLOOKUP(Pag_Inicio_Corr_mas_casos[[#This Row],[Corregimiento]],Hoja3!$A$2:$D$676,4,0)</f>
        <v>40611</v>
      </c>
      <c r="E6436" s="60">
        <v>21</v>
      </c>
    </row>
    <row r="6437" spans="1:5" x14ac:dyDescent="0.2">
      <c r="A6437" s="59">
        <v>44203</v>
      </c>
      <c r="B6437" s="60">
        <v>44203</v>
      </c>
      <c r="C6437" s="60" t="s">
        <v>1054</v>
      </c>
      <c r="D6437" s="61">
        <f>VLOOKUP(Pag_Inicio_Corr_mas_casos[[#This Row],[Corregimiento]],Hoja3!$A$2:$D$676,4,0)</f>
        <v>81005</v>
      </c>
      <c r="E6437" s="60">
        <v>20</v>
      </c>
    </row>
    <row r="6438" spans="1:5" x14ac:dyDescent="0.2">
      <c r="A6438" s="59">
        <v>44203</v>
      </c>
      <c r="B6438" s="60">
        <v>44203</v>
      </c>
      <c r="C6438" s="60" t="s">
        <v>1129</v>
      </c>
      <c r="D6438" s="61">
        <f>VLOOKUP(Pag_Inicio_Corr_mas_casos[[#This Row],[Corregimiento]],Hoja3!$A$2:$D$676,4,0)</f>
        <v>91011</v>
      </c>
      <c r="E6438" s="60">
        <v>17</v>
      </c>
    </row>
    <row r="6439" spans="1:5" x14ac:dyDescent="0.2">
      <c r="A6439" s="59">
        <v>44203</v>
      </c>
      <c r="B6439" s="60">
        <v>44203</v>
      </c>
      <c r="C6439" s="60" t="s">
        <v>1142</v>
      </c>
      <c r="D6439" s="61">
        <f>VLOOKUP(Pag_Inicio_Corr_mas_casos[[#This Row],[Corregimiento]],Hoja3!$A$2:$D$676,4,0)</f>
        <v>80818</v>
      </c>
      <c r="E6439" s="60">
        <v>17</v>
      </c>
    </row>
    <row r="6440" spans="1:5" x14ac:dyDescent="0.2">
      <c r="A6440" s="59">
        <v>44203</v>
      </c>
      <c r="B6440" s="60">
        <v>44203</v>
      </c>
      <c r="C6440" s="60" t="s">
        <v>1156</v>
      </c>
      <c r="D6440" s="61">
        <f>VLOOKUP(Pag_Inicio_Corr_mas_casos[[#This Row],[Corregimiento]],Hoja3!$A$2:$D$676,4,0)</f>
        <v>20104</v>
      </c>
      <c r="E6440" s="60">
        <v>17</v>
      </c>
    </row>
    <row r="6441" spans="1:5" x14ac:dyDescent="0.2">
      <c r="A6441" s="59">
        <v>44203</v>
      </c>
      <c r="B6441" s="60">
        <v>44203</v>
      </c>
      <c r="C6441" s="60" t="s">
        <v>1175</v>
      </c>
      <c r="D6441" s="61">
        <f>VLOOKUP(Pag_Inicio_Corr_mas_casos[[#This Row],[Corregimiento]],Hoja3!$A$2:$D$676,4,0)</f>
        <v>20106</v>
      </c>
      <c r="E6441" s="60">
        <v>17</v>
      </c>
    </row>
    <row r="6442" spans="1:5" x14ac:dyDescent="0.2">
      <c r="A6442" s="59">
        <v>44203</v>
      </c>
      <c r="B6442" s="60">
        <v>44203</v>
      </c>
      <c r="C6442" s="60" t="s">
        <v>1035</v>
      </c>
      <c r="D6442" s="61">
        <f>VLOOKUP(Pag_Inicio_Corr_mas_casos[[#This Row],[Corregimiento]],Hoja3!$A$2:$D$676,4,0)</f>
        <v>60105</v>
      </c>
      <c r="E6442" s="60">
        <v>16</v>
      </c>
    </row>
    <row r="6443" spans="1:5" x14ac:dyDescent="0.2">
      <c r="A6443" s="59">
        <v>44203</v>
      </c>
      <c r="B6443" s="60">
        <v>44203</v>
      </c>
      <c r="C6443" s="60" t="s">
        <v>1171</v>
      </c>
      <c r="D6443" s="61">
        <f>VLOOKUP(Pag_Inicio_Corr_mas_casos[[#This Row],[Corregimiento]],Hoja3!$A$2:$D$676,4,0)</f>
        <v>40801</v>
      </c>
      <c r="E6443" s="60">
        <v>16</v>
      </c>
    </row>
    <row r="6444" spans="1:5" x14ac:dyDescent="0.2">
      <c r="A6444" s="59">
        <v>44203</v>
      </c>
      <c r="B6444" s="60">
        <v>44203</v>
      </c>
      <c r="C6444" s="60" t="s">
        <v>1063</v>
      </c>
      <c r="D6444" s="61">
        <f>VLOOKUP(Pag_Inicio_Corr_mas_casos[[#This Row],[Corregimiento]],Hoja3!$A$2:$D$676,4,0)</f>
        <v>130310</v>
      </c>
      <c r="E6444" s="60">
        <v>15</v>
      </c>
    </row>
    <row r="6445" spans="1:5" x14ac:dyDescent="0.2">
      <c r="A6445" s="59">
        <v>44203</v>
      </c>
      <c r="B6445" s="60">
        <v>44203</v>
      </c>
      <c r="C6445" s="60" t="s">
        <v>1102</v>
      </c>
      <c r="D6445" s="61">
        <f>VLOOKUP(Pag_Inicio_Corr_mas_casos[[#This Row],[Corregimiento]],Hoja3!$A$2:$D$676,4,0)</f>
        <v>20602</v>
      </c>
      <c r="E6445" s="60">
        <v>15</v>
      </c>
    </row>
    <row r="6446" spans="1:5" x14ac:dyDescent="0.2">
      <c r="A6446" s="59">
        <v>44203</v>
      </c>
      <c r="B6446" s="60">
        <v>44203</v>
      </c>
      <c r="C6446" s="60" t="s">
        <v>1111</v>
      </c>
      <c r="D6446" s="61">
        <f>VLOOKUP(Pag_Inicio_Corr_mas_casos[[#This Row],[Corregimiento]],Hoja3!$A$2:$D$676,4,0)</f>
        <v>40201</v>
      </c>
      <c r="E6446" s="60">
        <v>15</v>
      </c>
    </row>
    <row r="6447" spans="1:5" x14ac:dyDescent="0.2">
      <c r="A6447" s="59">
        <v>44203</v>
      </c>
      <c r="B6447" s="60">
        <v>44203</v>
      </c>
      <c r="C6447" s="60" t="s">
        <v>1137</v>
      </c>
      <c r="D6447" s="61">
        <f>VLOOKUP(Pag_Inicio_Corr_mas_casos[[#This Row],[Corregimiento]],Hoja3!$A$2:$D$676,4,0)</f>
        <v>40503</v>
      </c>
      <c r="E6447" s="60">
        <v>15</v>
      </c>
    </row>
    <row r="6448" spans="1:5" x14ac:dyDescent="0.2">
      <c r="A6448" s="59">
        <v>44203</v>
      </c>
      <c r="B6448" s="60">
        <v>44203</v>
      </c>
      <c r="C6448" s="60" t="s">
        <v>1122</v>
      </c>
      <c r="D6448" s="61">
        <f>VLOOKUP(Pag_Inicio_Corr_mas_casos[[#This Row],[Corregimiento]],Hoja3!$A$2:$D$676,4,0)</f>
        <v>20401</v>
      </c>
      <c r="E6448" s="60">
        <v>15</v>
      </c>
    </row>
    <row r="6449" spans="1:6" x14ac:dyDescent="0.2">
      <c r="A6449" s="59">
        <v>44203</v>
      </c>
      <c r="B6449" s="60">
        <v>44203</v>
      </c>
      <c r="C6449" s="60" t="s">
        <v>1031</v>
      </c>
      <c r="D6449" s="61">
        <f>VLOOKUP(Pag_Inicio_Corr_mas_casos[[#This Row],[Corregimiento]],Hoja3!$A$2:$D$676,4,0)</f>
        <v>80508</v>
      </c>
      <c r="E6449" s="60">
        <v>14</v>
      </c>
    </row>
    <row r="6450" spans="1:6" x14ac:dyDescent="0.2">
      <c r="A6450" s="59">
        <v>44203</v>
      </c>
      <c r="B6450" s="60">
        <v>44203</v>
      </c>
      <c r="C6450" s="60" t="s">
        <v>1036</v>
      </c>
      <c r="D6450" s="61">
        <f>VLOOKUP(Pag_Inicio_Corr_mas_casos[[#This Row],[Corregimiento]],Hoja3!$A$2:$D$676,4,0)</f>
        <v>80803</v>
      </c>
      <c r="E6450" s="60">
        <v>14</v>
      </c>
    </row>
    <row r="6451" spans="1:6" x14ac:dyDescent="0.2">
      <c r="A6451" s="59">
        <v>44203</v>
      </c>
      <c r="B6451" s="60">
        <v>44203</v>
      </c>
      <c r="C6451" s="60" t="s">
        <v>1118</v>
      </c>
      <c r="D6451" s="61">
        <f>VLOOKUP(Pag_Inicio_Corr_mas_casos[[#This Row],[Corregimiento]],Hoja3!$A$2:$D$676,4,0)</f>
        <v>91007</v>
      </c>
      <c r="E6451" s="60">
        <v>14</v>
      </c>
    </row>
    <row r="6452" spans="1:6" x14ac:dyDescent="0.2">
      <c r="A6452" s="59">
        <v>44203</v>
      </c>
      <c r="B6452" s="60">
        <v>44203</v>
      </c>
      <c r="C6452" s="60" t="s">
        <v>1180</v>
      </c>
      <c r="D6452" s="61">
        <f>VLOOKUP(Pag_Inicio_Corr_mas_casos[[#This Row],[Corregimiento]],Hoja3!$A$2:$D$676,4,0)</f>
        <v>20603</v>
      </c>
      <c r="E6452" s="60">
        <v>14</v>
      </c>
    </row>
    <row r="6453" spans="1:6" x14ac:dyDescent="0.2">
      <c r="A6453" s="59">
        <v>44203</v>
      </c>
      <c r="B6453" s="60">
        <v>44203</v>
      </c>
      <c r="C6453" s="60" t="s">
        <v>1092</v>
      </c>
      <c r="D6453" s="61">
        <f>VLOOKUP(Pag_Inicio_Corr_mas_casos[[#This Row],[Corregimiento]],Hoja3!$A$2:$D$676,4,0)</f>
        <v>91008</v>
      </c>
      <c r="E6453" s="60">
        <v>14</v>
      </c>
    </row>
    <row r="6454" spans="1:6" x14ac:dyDescent="0.2">
      <c r="A6454" s="59">
        <v>44203</v>
      </c>
      <c r="B6454" s="60">
        <v>44203</v>
      </c>
      <c r="C6454" s="60" t="s">
        <v>1033</v>
      </c>
      <c r="D6454" s="61">
        <f>VLOOKUP(Pag_Inicio_Corr_mas_casos[[#This Row],[Corregimiento]],Hoja3!$A$2:$D$676,4,0)</f>
        <v>40203</v>
      </c>
      <c r="E6454" s="60">
        <v>14</v>
      </c>
    </row>
    <row r="6455" spans="1:6" x14ac:dyDescent="0.2">
      <c r="A6455" s="59">
        <v>44203</v>
      </c>
      <c r="B6455" s="60">
        <v>44203</v>
      </c>
      <c r="C6455" s="60" t="s">
        <v>1010</v>
      </c>
      <c r="D6455" s="60">
        <v>40607</v>
      </c>
      <c r="E6455" s="60">
        <v>13</v>
      </c>
      <c r="F6455" s="3" t="s">
        <v>1107</v>
      </c>
    </row>
    <row r="6456" spans="1:6" x14ac:dyDescent="0.2">
      <c r="A6456" s="59">
        <v>44203</v>
      </c>
      <c r="B6456" s="60">
        <v>44203</v>
      </c>
      <c r="C6456" s="60" t="s">
        <v>1110</v>
      </c>
      <c r="D6456" s="61">
        <f>VLOOKUP(Pag_Inicio_Corr_mas_casos[[#This Row],[Corregimiento]],Hoja3!$A$2:$D$676,4,0)</f>
        <v>20105</v>
      </c>
      <c r="E6456" s="60">
        <v>12</v>
      </c>
    </row>
    <row r="6457" spans="1:6" x14ac:dyDescent="0.2">
      <c r="A6457" s="59">
        <v>44203</v>
      </c>
      <c r="B6457" s="60">
        <v>44203</v>
      </c>
      <c r="C6457" s="60" t="s">
        <v>1086</v>
      </c>
      <c r="D6457" s="61">
        <f>VLOOKUP(Pag_Inicio_Corr_mas_casos[[#This Row],[Corregimiento]],Hoja3!$A$2:$D$676,4,0)</f>
        <v>30103</v>
      </c>
      <c r="E6457" s="60">
        <v>12</v>
      </c>
    </row>
    <row r="6458" spans="1:6" x14ac:dyDescent="0.2">
      <c r="A6458" s="59">
        <v>44203</v>
      </c>
      <c r="B6458" s="60">
        <v>44203</v>
      </c>
      <c r="C6458" s="60" t="s">
        <v>1125</v>
      </c>
      <c r="D6458" s="61">
        <f>VLOOKUP(Pag_Inicio_Corr_mas_casos[[#This Row],[Corregimiento]],Hoja3!$A$2:$D$676,4,0)</f>
        <v>40610</v>
      </c>
      <c r="E6458" s="60">
        <v>12</v>
      </c>
    </row>
    <row r="6459" spans="1:6" x14ac:dyDescent="0.2">
      <c r="A6459" s="59">
        <v>44203</v>
      </c>
      <c r="B6459" s="60">
        <v>44203</v>
      </c>
      <c r="C6459" s="60" t="s">
        <v>1055</v>
      </c>
      <c r="D6459" s="61">
        <f>VLOOKUP(Pag_Inicio_Corr_mas_casos[[#This Row],[Corregimiento]],Hoja3!$A$2:$D$676,4,0)</f>
        <v>80802</v>
      </c>
      <c r="E6459" s="60">
        <v>12</v>
      </c>
    </row>
    <row r="6460" spans="1:6" x14ac:dyDescent="0.2">
      <c r="A6460" s="59">
        <v>44203</v>
      </c>
      <c r="B6460" s="60">
        <v>44203</v>
      </c>
      <c r="C6460" s="60" t="s">
        <v>1166</v>
      </c>
      <c r="D6460" s="61">
        <f>VLOOKUP(Pag_Inicio_Corr_mas_casos[[#This Row],[Corregimiento]],Hoja3!$A$2:$D$676,4,0)</f>
        <v>50207</v>
      </c>
      <c r="E6460" s="60">
        <v>12</v>
      </c>
    </row>
    <row r="6461" spans="1:6" x14ac:dyDescent="0.2">
      <c r="A6461" s="59">
        <v>44203</v>
      </c>
      <c r="B6461" s="60">
        <v>44203</v>
      </c>
      <c r="C6461" s="60" t="s">
        <v>1108</v>
      </c>
      <c r="D6461" s="61">
        <f>VLOOKUP(Pag_Inicio_Corr_mas_casos[[#This Row],[Corregimiento]],Hoja3!$A$2:$D$676,4,0)</f>
        <v>50316</v>
      </c>
      <c r="E6461" s="60">
        <v>11</v>
      </c>
    </row>
    <row r="6462" spans="1:6" x14ac:dyDescent="0.2">
      <c r="A6462" s="59">
        <v>44203</v>
      </c>
      <c r="B6462" s="60">
        <v>44203</v>
      </c>
      <c r="C6462" s="60" t="s">
        <v>1064</v>
      </c>
      <c r="D6462" s="61">
        <f>VLOOKUP(Pag_Inicio_Corr_mas_casos[[#This Row],[Corregimiento]],Hoja3!$A$2:$D$676,4,0)</f>
        <v>60103</v>
      </c>
      <c r="E6462" s="60">
        <v>11</v>
      </c>
    </row>
    <row r="6463" spans="1:6" x14ac:dyDescent="0.2">
      <c r="A6463" s="59">
        <v>44203</v>
      </c>
      <c r="B6463" s="60">
        <v>44203</v>
      </c>
      <c r="C6463" s="60" t="s">
        <v>1181</v>
      </c>
      <c r="D6463" s="61">
        <f>VLOOKUP(Pag_Inicio_Corr_mas_casos[[#This Row],[Corregimiento]],Hoja3!$A$2:$D$676,4,0)</f>
        <v>90201</v>
      </c>
      <c r="E6463" s="60">
        <v>11</v>
      </c>
    </row>
    <row r="6464" spans="1:6" x14ac:dyDescent="0.2">
      <c r="A6464" s="59">
        <v>44203</v>
      </c>
      <c r="B6464" s="60">
        <v>44203</v>
      </c>
      <c r="C6464" s="60" t="s">
        <v>1088</v>
      </c>
      <c r="D6464" s="61">
        <f>VLOOKUP(Pag_Inicio_Corr_mas_casos[[#This Row],[Corregimiento]],Hoja3!$A$2:$D$676,4,0)</f>
        <v>20609</v>
      </c>
      <c r="E6464" s="60">
        <v>11</v>
      </c>
    </row>
    <row r="6465" spans="1:6" x14ac:dyDescent="0.2">
      <c r="A6465" s="77">
        <v>44204</v>
      </c>
      <c r="B6465" s="78">
        <v>44204</v>
      </c>
      <c r="C6465" s="78" t="s">
        <v>1071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 x14ac:dyDescent="0.2">
      <c r="A6466" s="77">
        <v>44204</v>
      </c>
      <c r="B6466" s="78">
        <v>44204</v>
      </c>
      <c r="C6466" s="78" t="s">
        <v>1113</v>
      </c>
      <c r="D6466" s="79">
        <f>VLOOKUP(Pag_Inicio_Corr_mas_casos[[#This Row],[Corregimiento]],Hoja3!$A$2:$D$676,4,0)</f>
        <v>130102</v>
      </c>
      <c r="E6466" s="78">
        <v>108</v>
      </c>
    </row>
    <row r="6467" spans="1:6" x14ac:dyDescent="0.2">
      <c r="A6467" s="77">
        <v>44204</v>
      </c>
      <c r="B6467" s="78">
        <v>44204</v>
      </c>
      <c r="C6467" s="78" t="s">
        <v>1013</v>
      </c>
      <c r="D6467" s="79">
        <f>VLOOKUP(Pag_Inicio_Corr_mas_casos[[#This Row],[Corregimiento]],Hoja3!$A$2:$D$676,4,0)</f>
        <v>80822</v>
      </c>
      <c r="E6467" s="78">
        <v>93</v>
      </c>
    </row>
    <row r="6468" spans="1:6" x14ac:dyDescent="0.2">
      <c r="A6468" s="77">
        <v>44204</v>
      </c>
      <c r="B6468" s="78">
        <v>44204</v>
      </c>
      <c r="C6468" s="78" t="s">
        <v>1003</v>
      </c>
      <c r="D6468" s="79">
        <f>VLOOKUP(Pag_Inicio_Corr_mas_casos[[#This Row],[Corregimiento]],Hoja3!$A$2:$D$676,4,0)</f>
        <v>130708</v>
      </c>
      <c r="E6468" s="78">
        <v>90</v>
      </c>
    </row>
    <row r="6469" spans="1:6" x14ac:dyDescent="0.2">
      <c r="A6469" s="77">
        <v>44204</v>
      </c>
      <c r="B6469" s="78">
        <v>44204</v>
      </c>
      <c r="C6469" s="78" t="s">
        <v>1000</v>
      </c>
      <c r="D6469" s="79">
        <f>VLOOKUP(Pag_Inicio_Corr_mas_casos[[#This Row],[Corregimiento]],Hoja3!$A$2:$D$676,4,0)</f>
        <v>80823</v>
      </c>
      <c r="E6469" s="78">
        <v>87</v>
      </c>
    </row>
    <row r="6470" spans="1:6" x14ac:dyDescent="0.2">
      <c r="A6470" s="77">
        <v>44204</v>
      </c>
      <c r="B6470" s="78">
        <v>44204</v>
      </c>
      <c r="C6470" s="78" t="s">
        <v>1127</v>
      </c>
      <c r="D6470" s="79">
        <f>VLOOKUP(Pag_Inicio_Corr_mas_casos[[#This Row],[Corregimiento]],Hoja3!$A$2:$D$676,4,0)</f>
        <v>130101</v>
      </c>
      <c r="E6470" s="78">
        <v>86</v>
      </c>
    </row>
    <row r="6471" spans="1:6" x14ac:dyDescent="0.2">
      <c r="A6471" s="77">
        <v>44204</v>
      </c>
      <c r="B6471" s="78">
        <v>44204</v>
      </c>
      <c r="C6471" s="78" t="s">
        <v>1095</v>
      </c>
      <c r="D6471" s="79">
        <f>VLOOKUP(Pag_Inicio_Corr_mas_casos[[#This Row],[Corregimiento]],Hoja3!$A$2:$D$676,4,0)</f>
        <v>130106</v>
      </c>
      <c r="E6471" s="78">
        <v>82</v>
      </c>
    </row>
    <row r="6472" spans="1:6" x14ac:dyDescent="0.2">
      <c r="A6472" s="77">
        <v>44204</v>
      </c>
      <c r="B6472" s="78">
        <v>44204</v>
      </c>
      <c r="C6472" s="78" t="s">
        <v>1070</v>
      </c>
      <c r="D6472" s="79">
        <f>VLOOKUP(Pag_Inicio_Corr_mas_casos[[#This Row],[Corregimiento]],Hoja3!$A$2:$D$676,4,0)</f>
        <v>80809</v>
      </c>
      <c r="E6472" s="78">
        <v>80</v>
      </c>
    </row>
    <row r="6473" spans="1:6" x14ac:dyDescent="0.2">
      <c r="A6473" s="77">
        <v>44204</v>
      </c>
      <c r="B6473" s="78">
        <v>44204</v>
      </c>
      <c r="C6473" s="78" t="s">
        <v>1105</v>
      </c>
      <c r="D6473" s="79">
        <f>VLOOKUP(Pag_Inicio_Corr_mas_casos[[#This Row],[Corregimiento]],Hoja3!$A$2:$D$676,4,0)</f>
        <v>80812</v>
      </c>
      <c r="E6473" s="78">
        <v>76</v>
      </c>
    </row>
    <row r="6474" spans="1:6" x14ac:dyDescent="0.2">
      <c r="A6474" s="77">
        <v>44204</v>
      </c>
      <c r="B6474" s="78">
        <v>44204</v>
      </c>
      <c r="C6474" s="78" t="s">
        <v>1015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 x14ac:dyDescent="0.2">
      <c r="A6475" s="77">
        <v>44204</v>
      </c>
      <c r="B6475" s="78">
        <v>44204</v>
      </c>
      <c r="C6475" s="78" t="s">
        <v>1006</v>
      </c>
      <c r="D6475" s="79">
        <f>VLOOKUP(Pag_Inicio_Corr_mas_casos[[#This Row],[Corregimiento]],Hoja3!$A$2:$D$676,4,0)</f>
        <v>80826</v>
      </c>
      <c r="E6475" s="78">
        <v>73</v>
      </c>
    </row>
    <row r="6476" spans="1:6" x14ac:dyDescent="0.2">
      <c r="A6476" s="77">
        <v>44204</v>
      </c>
      <c r="B6476" s="78">
        <v>44204</v>
      </c>
      <c r="C6476" s="78" t="s">
        <v>1004</v>
      </c>
      <c r="D6476" s="79">
        <f>VLOOKUP(Pag_Inicio_Corr_mas_casos[[#This Row],[Corregimiento]],Hoja3!$A$2:$D$676,4,0)</f>
        <v>81007</v>
      </c>
      <c r="E6476" s="78">
        <v>72</v>
      </c>
    </row>
    <row r="6477" spans="1:6" x14ac:dyDescent="0.2">
      <c r="A6477" s="77">
        <v>44204</v>
      </c>
      <c r="B6477" s="78">
        <v>44204</v>
      </c>
      <c r="C6477" s="78" t="s">
        <v>831</v>
      </c>
      <c r="D6477" s="79">
        <f>VLOOKUP(Pag_Inicio_Corr_mas_casos[[#This Row],[Corregimiento]],Hoja3!$A$2:$D$676,4,0)</f>
        <v>80821</v>
      </c>
      <c r="E6477" s="78">
        <v>71</v>
      </c>
    </row>
    <row r="6478" spans="1:6" x14ac:dyDescent="0.2">
      <c r="A6478" s="77">
        <v>44204</v>
      </c>
      <c r="B6478" s="78">
        <v>44204</v>
      </c>
      <c r="C6478" s="78" t="s">
        <v>1012</v>
      </c>
      <c r="D6478" s="79">
        <f>VLOOKUP(Pag_Inicio_Corr_mas_casos[[#This Row],[Corregimiento]],Hoja3!$A$2:$D$676,4,0)</f>
        <v>80817</v>
      </c>
      <c r="E6478" s="78">
        <v>71</v>
      </c>
    </row>
    <row r="6479" spans="1:6" x14ac:dyDescent="0.2">
      <c r="A6479" s="77">
        <v>44204</v>
      </c>
      <c r="B6479" s="78">
        <v>44204</v>
      </c>
      <c r="C6479" s="78" t="s">
        <v>1074</v>
      </c>
      <c r="D6479" s="79">
        <f>VLOOKUP(Pag_Inicio_Corr_mas_casos[[#This Row],[Corregimiento]],Hoja3!$A$2:$D$676,4,0)</f>
        <v>130702</v>
      </c>
      <c r="E6479" s="78">
        <v>70</v>
      </c>
    </row>
    <row r="6480" spans="1:6" x14ac:dyDescent="0.2">
      <c r="A6480" s="77">
        <v>44204</v>
      </c>
      <c r="B6480" s="78">
        <v>44204</v>
      </c>
      <c r="C6480" s="78" t="s">
        <v>1002</v>
      </c>
      <c r="D6480" s="79">
        <f>VLOOKUP(Pag_Inicio_Corr_mas_casos[[#This Row],[Corregimiento]],Hoja3!$A$2:$D$676,4,0)</f>
        <v>80816</v>
      </c>
      <c r="E6480" s="78">
        <v>70</v>
      </c>
    </row>
    <row r="6481" spans="1:5" x14ac:dyDescent="0.2">
      <c r="A6481" s="77">
        <v>44204</v>
      </c>
      <c r="B6481" s="78">
        <v>44204</v>
      </c>
      <c r="C6481" s="78" t="s">
        <v>1018</v>
      </c>
      <c r="D6481" s="79">
        <f>VLOOKUP(Pag_Inicio_Corr_mas_casos[[#This Row],[Corregimiento]],Hoja3!$A$2:$D$676,4,0)</f>
        <v>130701</v>
      </c>
      <c r="E6481" s="78">
        <v>66</v>
      </c>
    </row>
    <row r="6482" spans="1:5" x14ac:dyDescent="0.2">
      <c r="A6482" s="77">
        <v>44204</v>
      </c>
      <c r="B6482" s="78">
        <v>44204</v>
      </c>
      <c r="C6482" s="78" t="s">
        <v>1079</v>
      </c>
      <c r="D6482" s="79">
        <f>VLOOKUP(Pag_Inicio_Corr_mas_casos[[#This Row],[Corregimiento]],Hoja3!$A$2:$D$676,4,0)</f>
        <v>81002</v>
      </c>
      <c r="E6482" s="78">
        <v>66</v>
      </c>
    </row>
    <row r="6483" spans="1:5" x14ac:dyDescent="0.2">
      <c r="A6483" s="77">
        <v>44204</v>
      </c>
      <c r="B6483" s="78">
        <v>44204</v>
      </c>
      <c r="C6483" s="78" t="s">
        <v>999</v>
      </c>
      <c r="D6483" s="79">
        <f>VLOOKUP(Pag_Inicio_Corr_mas_casos[[#This Row],[Corregimiento]],Hoja3!$A$2:$D$676,4,0)</f>
        <v>80806</v>
      </c>
      <c r="E6483" s="78">
        <v>61</v>
      </c>
    </row>
    <row r="6484" spans="1:5" x14ac:dyDescent="0.2">
      <c r="A6484" s="77">
        <v>44204</v>
      </c>
      <c r="B6484" s="78">
        <v>44204</v>
      </c>
      <c r="C6484" s="78" t="s">
        <v>1011</v>
      </c>
      <c r="D6484" s="79">
        <f>VLOOKUP(Pag_Inicio_Corr_mas_casos[[#This Row],[Corregimiento]],Hoja3!$A$2:$D$676,4,0)</f>
        <v>80820</v>
      </c>
      <c r="E6484" s="78">
        <v>57</v>
      </c>
    </row>
    <row r="6485" spans="1:5" x14ac:dyDescent="0.2">
      <c r="A6485" s="77">
        <v>44204</v>
      </c>
      <c r="B6485" s="78">
        <v>44204</v>
      </c>
      <c r="C6485" s="78" t="s">
        <v>1077</v>
      </c>
      <c r="D6485" s="79">
        <f>VLOOKUP(Pag_Inicio_Corr_mas_casos[[#This Row],[Corregimiento]],Hoja3!$A$2:$D$676,4,0)</f>
        <v>81008</v>
      </c>
      <c r="E6485" s="78">
        <v>56</v>
      </c>
    </row>
    <row r="6486" spans="1:5" x14ac:dyDescent="0.2">
      <c r="A6486" s="77">
        <v>44204</v>
      </c>
      <c r="B6486" s="78">
        <v>44204</v>
      </c>
      <c r="C6486" s="78" t="s">
        <v>1009</v>
      </c>
      <c r="D6486" s="79">
        <f>VLOOKUP(Pag_Inicio_Corr_mas_casos[[#This Row],[Corregimiento]],Hoja3!$A$2:$D$676,4,0)</f>
        <v>130107</v>
      </c>
      <c r="E6486" s="78">
        <v>50</v>
      </c>
    </row>
    <row r="6487" spans="1:5" x14ac:dyDescent="0.2">
      <c r="A6487" s="77">
        <v>44204</v>
      </c>
      <c r="B6487" s="78">
        <v>44204</v>
      </c>
      <c r="C6487" s="78" t="s">
        <v>1119</v>
      </c>
      <c r="D6487" s="79">
        <f>VLOOKUP(Pag_Inicio_Corr_mas_casos[[#This Row],[Corregimiento]],Hoja3!$A$2:$D$676,4,0)</f>
        <v>40601</v>
      </c>
      <c r="E6487" s="78">
        <v>50</v>
      </c>
    </row>
    <row r="6488" spans="1:5" x14ac:dyDescent="0.2">
      <c r="A6488" s="77">
        <v>44204</v>
      </c>
      <c r="B6488" s="78">
        <v>44204</v>
      </c>
      <c r="C6488" s="78" t="s">
        <v>1050</v>
      </c>
      <c r="D6488" s="79">
        <f>VLOOKUP(Pag_Inicio_Corr_mas_casos[[#This Row],[Corregimiento]],Hoja3!$A$2:$D$676,4,0)</f>
        <v>130706</v>
      </c>
      <c r="E6488" s="78">
        <v>49</v>
      </c>
    </row>
    <row r="6489" spans="1:5" x14ac:dyDescent="0.2">
      <c r="A6489" s="77">
        <v>44204</v>
      </c>
      <c r="B6489" s="78">
        <v>44204</v>
      </c>
      <c r="C6489" s="78" t="s">
        <v>1078</v>
      </c>
      <c r="D6489" s="79">
        <f>VLOOKUP(Pag_Inicio_Corr_mas_casos[[#This Row],[Corregimiento]],Hoja3!$A$2:$D$676,4,0)</f>
        <v>81001</v>
      </c>
      <c r="E6489" s="78">
        <v>48</v>
      </c>
    </row>
    <row r="6490" spans="1:5" x14ac:dyDescent="0.2">
      <c r="A6490" s="77">
        <v>44204</v>
      </c>
      <c r="B6490" s="78">
        <v>44204</v>
      </c>
      <c r="C6490" s="78" t="s">
        <v>998</v>
      </c>
      <c r="D6490" s="79">
        <f>VLOOKUP(Pag_Inicio_Corr_mas_casos[[#This Row],[Corregimiento]],Hoja3!$A$2:$D$676,4,0)</f>
        <v>81009</v>
      </c>
      <c r="E6490" s="78">
        <v>46</v>
      </c>
    </row>
    <row r="6491" spans="1:5" x14ac:dyDescent="0.2">
      <c r="A6491" s="77">
        <v>44204</v>
      </c>
      <c r="B6491" s="78">
        <v>44204</v>
      </c>
      <c r="C6491" s="78" t="s">
        <v>996</v>
      </c>
      <c r="D6491" s="79">
        <f>VLOOKUP(Pag_Inicio_Corr_mas_casos[[#This Row],[Corregimiento]],Hoja3!$A$2:$D$676,4,0)</f>
        <v>80810</v>
      </c>
      <c r="E6491" s="78">
        <v>45</v>
      </c>
    </row>
    <row r="6492" spans="1:5" x14ac:dyDescent="0.2">
      <c r="A6492" s="77">
        <v>44204</v>
      </c>
      <c r="B6492" s="78">
        <v>44204</v>
      </c>
      <c r="C6492" s="78" t="s">
        <v>1080</v>
      </c>
      <c r="D6492" s="79">
        <f>VLOOKUP(Pag_Inicio_Corr_mas_casos[[#This Row],[Corregimiento]],Hoja3!$A$2:$D$676,4,0)</f>
        <v>81003</v>
      </c>
      <c r="E6492" s="78">
        <v>42</v>
      </c>
    </row>
    <row r="6493" spans="1:5" x14ac:dyDescent="0.2">
      <c r="A6493" s="77">
        <v>44204</v>
      </c>
      <c r="B6493" s="78">
        <v>44204</v>
      </c>
      <c r="C6493" s="78" t="s">
        <v>1016</v>
      </c>
      <c r="D6493" s="79">
        <f>VLOOKUP(Pag_Inicio_Corr_mas_casos[[#This Row],[Corregimiento]],Hoja3!$A$2:$D$676,4,0)</f>
        <v>130716</v>
      </c>
      <c r="E6493" s="78">
        <v>42</v>
      </c>
    </row>
    <row r="6494" spans="1:5" x14ac:dyDescent="0.2">
      <c r="A6494" s="77">
        <v>44204</v>
      </c>
      <c r="B6494" s="78">
        <v>44204</v>
      </c>
      <c r="C6494" s="78" t="s">
        <v>1005</v>
      </c>
      <c r="D6494" s="79">
        <f>VLOOKUP(Pag_Inicio_Corr_mas_casos[[#This Row],[Corregimiento]],Hoja3!$A$2:$D$676,4,0)</f>
        <v>80814</v>
      </c>
      <c r="E6494" s="78">
        <v>41</v>
      </c>
    </row>
    <row r="6495" spans="1:5" x14ac:dyDescent="0.2">
      <c r="A6495" s="77">
        <v>44204</v>
      </c>
      <c r="B6495" s="78">
        <v>44204</v>
      </c>
      <c r="C6495" s="78" t="s">
        <v>1010</v>
      </c>
      <c r="D6495" s="79">
        <f>VLOOKUP(Pag_Inicio_Corr_mas_casos[[#This Row],[Corregimiento]],Hoja3!$A$2:$D$676,4,0)</f>
        <v>80813</v>
      </c>
      <c r="E6495" s="78">
        <v>41</v>
      </c>
    </row>
    <row r="6496" spans="1:5" x14ac:dyDescent="0.2">
      <c r="A6496" s="77">
        <v>44204</v>
      </c>
      <c r="B6496" s="78">
        <v>44204</v>
      </c>
      <c r="C6496" s="78" t="s">
        <v>1036</v>
      </c>
      <c r="D6496" s="79">
        <f>VLOOKUP(Pag_Inicio_Corr_mas_casos[[#This Row],[Corregimiento]],Hoja3!$A$2:$D$676,4,0)</f>
        <v>80803</v>
      </c>
      <c r="E6496" s="78">
        <v>39</v>
      </c>
    </row>
    <row r="6497" spans="1:5" x14ac:dyDescent="0.2">
      <c r="A6497" s="77">
        <v>44204</v>
      </c>
      <c r="B6497" s="78">
        <v>44204</v>
      </c>
      <c r="C6497" s="78" t="s">
        <v>1001</v>
      </c>
      <c r="D6497" s="79">
        <f>VLOOKUP(Pag_Inicio_Corr_mas_casos[[#This Row],[Corregimiento]],Hoja3!$A$2:$D$676,4,0)</f>
        <v>80807</v>
      </c>
      <c r="E6497" s="78">
        <v>38</v>
      </c>
    </row>
    <row r="6498" spans="1:5" x14ac:dyDescent="0.2">
      <c r="A6498" s="77">
        <v>44204</v>
      </c>
      <c r="B6498" s="78">
        <v>44204</v>
      </c>
      <c r="C6498" s="78" t="s">
        <v>997</v>
      </c>
      <c r="D6498" s="79">
        <f>VLOOKUP(Pag_Inicio_Corr_mas_casos[[#This Row],[Corregimiento]],Hoja3!$A$2:$D$676,4,0)</f>
        <v>130717</v>
      </c>
      <c r="E6498" s="78">
        <v>38</v>
      </c>
    </row>
    <row r="6499" spans="1:5" x14ac:dyDescent="0.2">
      <c r="A6499" s="77">
        <v>44204</v>
      </c>
      <c r="B6499" s="78">
        <v>44204</v>
      </c>
      <c r="C6499" s="78" t="s">
        <v>1097</v>
      </c>
      <c r="D6499" s="79">
        <f>VLOOKUP(Pag_Inicio_Corr_mas_casos[[#This Row],[Corregimiento]],Hoja3!$A$2:$D$676,4,0)</f>
        <v>130108</v>
      </c>
      <c r="E6499" s="78">
        <v>37</v>
      </c>
    </row>
    <row r="6500" spans="1:5" x14ac:dyDescent="0.2">
      <c r="A6500" s="77">
        <v>44204</v>
      </c>
      <c r="B6500" s="78">
        <v>44204</v>
      </c>
      <c r="C6500" s="78" t="s">
        <v>1028</v>
      </c>
      <c r="D6500" s="79">
        <f>VLOOKUP(Pag_Inicio_Corr_mas_casos[[#This Row],[Corregimiento]],Hoja3!$A$2:$D$676,4,0)</f>
        <v>130709</v>
      </c>
      <c r="E6500" s="78">
        <v>36</v>
      </c>
    </row>
    <row r="6501" spans="1:5" x14ac:dyDescent="0.2">
      <c r="A6501" s="77">
        <v>44204</v>
      </c>
      <c r="B6501" s="78">
        <v>44204</v>
      </c>
      <c r="C6501" s="78" t="s">
        <v>1007</v>
      </c>
      <c r="D6501" s="79">
        <f>VLOOKUP(Pag_Inicio_Corr_mas_casos[[#This Row],[Corregimiento]],Hoja3!$A$2:$D$676,4,0)</f>
        <v>80811</v>
      </c>
      <c r="E6501" s="78">
        <v>33</v>
      </c>
    </row>
    <row r="6502" spans="1:5" x14ac:dyDescent="0.2">
      <c r="A6502" s="77">
        <v>44204</v>
      </c>
      <c r="B6502" s="78">
        <v>44204</v>
      </c>
      <c r="C6502" s="78" t="s">
        <v>1081</v>
      </c>
      <c r="D6502" s="79">
        <f>VLOOKUP(Pag_Inicio_Corr_mas_casos[[#This Row],[Corregimiento]],Hoja3!$A$2:$D$676,4,0)</f>
        <v>91001</v>
      </c>
      <c r="E6502" s="78">
        <v>33</v>
      </c>
    </row>
    <row r="6503" spans="1:5" x14ac:dyDescent="0.2">
      <c r="A6503" s="77">
        <v>44204</v>
      </c>
      <c r="B6503" s="78">
        <v>44204</v>
      </c>
      <c r="C6503" s="78" t="s">
        <v>1026</v>
      </c>
      <c r="D6503" s="79">
        <f>VLOOKUP(Pag_Inicio_Corr_mas_casos[[#This Row],[Corregimiento]],Hoja3!$A$2:$D$676,4,0)</f>
        <v>30107</v>
      </c>
      <c r="E6503" s="78">
        <v>32</v>
      </c>
    </row>
    <row r="6504" spans="1:5" x14ac:dyDescent="0.2">
      <c r="A6504" s="77">
        <v>44204</v>
      </c>
      <c r="B6504" s="78">
        <v>44204</v>
      </c>
      <c r="C6504" s="78" t="s">
        <v>1091</v>
      </c>
      <c r="D6504" s="79">
        <f>VLOOKUP(Pag_Inicio_Corr_mas_casos[[#This Row],[Corregimiento]],Hoja3!$A$2:$D$676,4,0)</f>
        <v>30104</v>
      </c>
      <c r="E6504" s="78">
        <v>31</v>
      </c>
    </row>
    <row r="6505" spans="1:5" x14ac:dyDescent="0.2">
      <c r="A6505" s="77">
        <v>44204</v>
      </c>
      <c r="B6505" s="78">
        <v>44204</v>
      </c>
      <c r="C6505" s="78" t="s">
        <v>1109</v>
      </c>
      <c r="D6505" s="79">
        <f>VLOOKUP(Pag_Inicio_Corr_mas_casos[[#This Row],[Corregimiento]],Hoja3!$A$2:$D$676,4,0)</f>
        <v>80501</v>
      </c>
      <c r="E6505" s="78">
        <v>31</v>
      </c>
    </row>
    <row r="6506" spans="1:5" x14ac:dyDescent="0.2">
      <c r="A6506" s="77">
        <v>44204</v>
      </c>
      <c r="B6506" s="78">
        <v>44204</v>
      </c>
      <c r="C6506" s="78" t="s">
        <v>1117</v>
      </c>
      <c r="D6506" s="79">
        <f>VLOOKUP(Pag_Inicio_Corr_mas_casos[[#This Row],[Corregimiento]],Hoja3!$A$2:$D$676,4,0)</f>
        <v>40501</v>
      </c>
      <c r="E6506" s="78">
        <v>31</v>
      </c>
    </row>
    <row r="6507" spans="1:5" x14ac:dyDescent="0.2">
      <c r="A6507" s="77">
        <v>44204</v>
      </c>
      <c r="B6507" s="78">
        <v>44204</v>
      </c>
      <c r="C6507" s="78" t="s">
        <v>1019</v>
      </c>
      <c r="D6507" s="79">
        <f>VLOOKUP(Pag_Inicio_Corr_mas_casos[[#This Row],[Corregimiento]],Hoja3!$A$2:$D$676,4,0)</f>
        <v>80804</v>
      </c>
      <c r="E6507" s="78">
        <v>29</v>
      </c>
    </row>
    <row r="6508" spans="1:5" x14ac:dyDescent="0.2">
      <c r="A6508" s="77">
        <v>44204</v>
      </c>
      <c r="B6508" s="78">
        <v>44204</v>
      </c>
      <c r="C6508" s="78" t="s">
        <v>1064</v>
      </c>
      <c r="D6508" s="79">
        <f>VLOOKUP(Pag_Inicio_Corr_mas_casos[[#This Row],[Corregimiento]],Hoja3!$A$2:$D$676,4,0)</f>
        <v>60103</v>
      </c>
      <c r="E6508" s="78">
        <v>29</v>
      </c>
    </row>
    <row r="6509" spans="1:5" x14ac:dyDescent="0.2">
      <c r="A6509" s="77">
        <v>44204</v>
      </c>
      <c r="B6509" s="78">
        <v>44204</v>
      </c>
      <c r="C6509" s="78" t="s">
        <v>1021</v>
      </c>
      <c r="D6509" s="79">
        <f>VLOOKUP(Pag_Inicio_Corr_mas_casos[[#This Row],[Corregimiento]],Hoja3!$A$2:$D$676,4,0)</f>
        <v>81006</v>
      </c>
      <c r="E6509" s="78">
        <v>28</v>
      </c>
    </row>
    <row r="6510" spans="1:5" x14ac:dyDescent="0.2">
      <c r="A6510" s="77">
        <v>44204</v>
      </c>
      <c r="B6510" s="78">
        <v>44204</v>
      </c>
      <c r="C6510" s="78" t="s">
        <v>1053</v>
      </c>
      <c r="D6510" s="79">
        <f>VLOOKUP(Pag_Inicio_Corr_mas_casos[[#This Row],[Corregimiento]],Hoja3!$A$2:$D$676,4,0)</f>
        <v>130105</v>
      </c>
      <c r="E6510" s="78">
        <v>26</v>
      </c>
    </row>
    <row r="6511" spans="1:5" x14ac:dyDescent="0.2">
      <c r="A6511" s="77">
        <v>44204</v>
      </c>
      <c r="B6511" s="78">
        <v>44204</v>
      </c>
      <c r="C6511" s="78" t="s">
        <v>1055</v>
      </c>
      <c r="D6511" s="79">
        <f>VLOOKUP(Pag_Inicio_Corr_mas_casos[[#This Row],[Corregimiento]],Hoja3!$A$2:$D$676,4,0)</f>
        <v>80802</v>
      </c>
      <c r="E6511" s="78">
        <v>25</v>
      </c>
    </row>
    <row r="6512" spans="1:5" x14ac:dyDescent="0.2">
      <c r="A6512" s="77">
        <v>44204</v>
      </c>
      <c r="B6512" s="78">
        <v>44204</v>
      </c>
      <c r="C6512" s="78" t="s">
        <v>1063</v>
      </c>
      <c r="D6512" s="79">
        <f>VLOOKUP(Pag_Inicio_Corr_mas_casos[[#This Row],[Corregimiento]],Hoja3!$A$2:$D$676,4,0)</f>
        <v>130310</v>
      </c>
      <c r="E6512" s="78">
        <v>25</v>
      </c>
    </row>
    <row r="6513" spans="1:6" x14ac:dyDescent="0.2">
      <c r="A6513" s="77">
        <v>44204</v>
      </c>
      <c r="B6513" s="78">
        <v>44204</v>
      </c>
      <c r="C6513" s="78" t="s">
        <v>1051</v>
      </c>
      <c r="D6513" s="79">
        <f>VLOOKUP(Pag_Inicio_Corr_mas_casos[[#This Row],[Corregimiento]],Hoja3!$A$2:$D$676,4,0)</f>
        <v>80808</v>
      </c>
      <c r="E6513" s="78">
        <v>25</v>
      </c>
    </row>
    <row r="6514" spans="1:6" x14ac:dyDescent="0.2">
      <c r="A6514" s="77">
        <v>44204</v>
      </c>
      <c r="B6514" s="78">
        <v>44204</v>
      </c>
      <c r="C6514" s="78" t="s">
        <v>1030</v>
      </c>
      <c r="D6514" s="79">
        <f>VLOOKUP(Pag_Inicio_Corr_mas_casos[[#This Row],[Corregimiento]],Hoja3!$A$2:$D$676,4,0)</f>
        <v>130103</v>
      </c>
      <c r="E6514" s="78">
        <v>24</v>
      </c>
    </row>
    <row r="6515" spans="1:6" x14ac:dyDescent="0.2">
      <c r="A6515" s="77">
        <v>44204</v>
      </c>
      <c r="B6515" s="78">
        <v>44204</v>
      </c>
      <c r="C6515" s="78" t="s">
        <v>1034</v>
      </c>
      <c r="D6515" s="79">
        <f>VLOOKUP(Pag_Inicio_Corr_mas_casos[[#This Row],[Corregimiento]],Hoja3!$A$2:$D$676,4,0)</f>
        <v>20207</v>
      </c>
      <c r="E6515" s="78">
        <v>24</v>
      </c>
    </row>
    <row r="6516" spans="1:6" x14ac:dyDescent="0.2">
      <c r="A6516" s="77">
        <v>44204</v>
      </c>
      <c r="B6516" s="78">
        <v>44204</v>
      </c>
      <c r="C6516" s="78" t="s">
        <v>1057</v>
      </c>
      <c r="D6516" s="79">
        <f>VLOOKUP(Pag_Inicio_Corr_mas_casos[[#This Row],[Corregimiento]],Hoja3!$A$2:$D$676,4,0)</f>
        <v>81004</v>
      </c>
      <c r="E6516" s="78">
        <v>23</v>
      </c>
    </row>
    <row r="6517" spans="1:6" x14ac:dyDescent="0.2">
      <c r="A6517" s="77">
        <v>44204</v>
      </c>
      <c r="B6517" s="78">
        <v>44204</v>
      </c>
      <c r="C6517" s="78" t="s">
        <v>1138</v>
      </c>
      <c r="D6517" s="79">
        <f>VLOOKUP(Pag_Inicio_Corr_mas_casos[[#This Row],[Corregimiento]],Hoja3!$A$2:$D$676,4,0)</f>
        <v>91101</v>
      </c>
      <c r="E6517" s="78">
        <v>23</v>
      </c>
    </row>
    <row r="6518" spans="1:6" x14ac:dyDescent="0.2">
      <c r="A6518" s="77">
        <v>44204</v>
      </c>
      <c r="B6518" s="78">
        <v>44204</v>
      </c>
      <c r="C6518" s="78" t="s">
        <v>1020</v>
      </c>
      <c r="D6518" s="79">
        <f>VLOOKUP(Pag_Inicio_Corr_mas_casos[[#This Row],[Corregimiento]],Hoja3!$A$2:$D$676,4,0)</f>
        <v>20601</v>
      </c>
      <c r="E6518" s="78">
        <v>22</v>
      </c>
    </row>
    <row r="6519" spans="1:6" x14ac:dyDescent="0.2">
      <c r="A6519" s="77">
        <v>44204</v>
      </c>
      <c r="B6519" s="78">
        <v>44204</v>
      </c>
      <c r="C6519" s="78" t="s">
        <v>1182</v>
      </c>
      <c r="D6519" s="79">
        <f>VLOOKUP(Pag_Inicio_Corr_mas_casos[[#This Row],[Corregimiento]],Hoja3!$A$2:$D$676,4,0)</f>
        <v>20604</v>
      </c>
      <c r="E6519" s="78">
        <v>21</v>
      </c>
    </row>
    <row r="6520" spans="1:6" x14ac:dyDescent="0.2">
      <c r="A6520" s="77">
        <v>44204</v>
      </c>
      <c r="B6520" s="78">
        <v>44204</v>
      </c>
      <c r="C6520" s="78" t="s">
        <v>1065</v>
      </c>
      <c r="D6520" s="79">
        <f>VLOOKUP(Pag_Inicio_Corr_mas_casos[[#This Row],[Corregimiento]],Hoja3!$A$2:$D$676,4,0)</f>
        <v>60101</v>
      </c>
      <c r="E6520" s="78">
        <v>21</v>
      </c>
    </row>
    <row r="6521" spans="1:6" x14ac:dyDescent="0.2">
      <c r="A6521" s="77">
        <v>44204</v>
      </c>
      <c r="B6521" s="78">
        <v>44204</v>
      </c>
      <c r="C6521" s="78" t="s">
        <v>1066</v>
      </c>
      <c r="D6521" s="79">
        <f>VLOOKUP(Pag_Inicio_Corr_mas_casos[[#This Row],[Corregimiento]],Hoja3!$A$2:$D$676,4,0)</f>
        <v>40612</v>
      </c>
      <c r="E6521" s="78">
        <v>21</v>
      </c>
    </row>
    <row r="6522" spans="1:6" x14ac:dyDescent="0.2">
      <c r="A6522" s="77">
        <v>44204</v>
      </c>
      <c r="B6522" s="78">
        <v>44204</v>
      </c>
      <c r="C6522" s="78" t="s">
        <v>1120</v>
      </c>
      <c r="D6522" s="79">
        <f>VLOOKUP(Pag_Inicio_Corr_mas_casos[[#This Row],[Corregimiento]],Hoja3!$A$2:$D$676,4,0)</f>
        <v>60401</v>
      </c>
      <c r="E6522" s="78">
        <v>20</v>
      </c>
    </row>
    <row r="6523" spans="1:6" x14ac:dyDescent="0.2">
      <c r="A6523" s="77">
        <v>44204</v>
      </c>
      <c r="B6523" s="78">
        <v>44204</v>
      </c>
      <c r="C6523" s="78" t="s">
        <v>1088</v>
      </c>
      <c r="D6523" s="79">
        <f>VLOOKUP(Pag_Inicio_Corr_mas_casos[[#This Row],[Corregimiento]],Hoja3!$A$2:$D$676,4,0)</f>
        <v>20609</v>
      </c>
      <c r="E6523" s="78">
        <v>20</v>
      </c>
    </row>
    <row r="6524" spans="1:6" x14ac:dyDescent="0.2">
      <c r="A6524" s="77">
        <v>44204</v>
      </c>
      <c r="B6524" s="78">
        <v>44204</v>
      </c>
      <c r="C6524" s="78" t="s">
        <v>1062</v>
      </c>
      <c r="D6524" s="79">
        <f>VLOOKUP(Pag_Inicio_Corr_mas_casos[[#This Row],[Corregimiento]],Hoja3!$A$2:$D$676,4,0)</f>
        <v>40611</v>
      </c>
      <c r="E6524" s="78">
        <v>19</v>
      </c>
    </row>
    <row r="6525" spans="1:6" x14ac:dyDescent="0.2">
      <c r="A6525" s="77">
        <v>44204</v>
      </c>
      <c r="B6525" s="78">
        <v>44204</v>
      </c>
      <c r="C6525" s="78" t="s">
        <v>1029</v>
      </c>
      <c r="D6525" s="79">
        <f>VLOOKUP(Pag_Inicio_Corr_mas_casos[[#This Row],[Corregimiento]],Hoja3!$A$2:$D$676,4,0)</f>
        <v>40606</v>
      </c>
      <c r="E6525" s="78">
        <v>19</v>
      </c>
    </row>
    <row r="6526" spans="1:6" x14ac:dyDescent="0.2">
      <c r="A6526" s="77">
        <v>44204</v>
      </c>
      <c r="B6526" s="78">
        <v>44204</v>
      </c>
      <c r="C6526" s="78" t="s">
        <v>1122</v>
      </c>
      <c r="D6526" s="79">
        <f>VLOOKUP(Pag_Inicio_Corr_mas_casos[[#This Row],[Corregimiento]],Hoja3!$A$2:$D$676,4,0)</f>
        <v>20401</v>
      </c>
      <c r="E6526" s="78">
        <v>19</v>
      </c>
    </row>
    <row r="6527" spans="1:6" x14ac:dyDescent="0.2">
      <c r="A6527" s="77">
        <v>44204</v>
      </c>
      <c r="B6527" s="78">
        <v>44204</v>
      </c>
      <c r="C6527" s="78" t="s">
        <v>1010</v>
      </c>
      <c r="D6527" s="78">
        <v>40607</v>
      </c>
      <c r="E6527" s="78">
        <v>19</v>
      </c>
      <c r="F6527" t="s">
        <v>1107</v>
      </c>
    </row>
    <row r="6528" spans="1:6" x14ac:dyDescent="0.2">
      <c r="A6528" s="77">
        <v>44204</v>
      </c>
      <c r="B6528" s="78">
        <v>44204</v>
      </c>
      <c r="C6528" s="78" t="s">
        <v>1082</v>
      </c>
      <c r="D6528" s="79">
        <f>VLOOKUP(Pag_Inicio_Corr_mas_casos[[#This Row],[Corregimiento]],Hoja3!$A$2:$D$676,4,0)</f>
        <v>30111</v>
      </c>
      <c r="E6528" s="78">
        <v>18</v>
      </c>
    </row>
    <row r="6529" spans="1:5" x14ac:dyDescent="0.2">
      <c r="A6529" s="77">
        <v>44204</v>
      </c>
      <c r="B6529" s="78">
        <v>44204</v>
      </c>
      <c r="C6529" s="78" t="s">
        <v>1017</v>
      </c>
      <c r="D6529" s="79">
        <f>VLOOKUP(Pag_Inicio_Corr_mas_casos[[#This Row],[Corregimiento]],Hoja3!$A$2:$D$676,4,0)</f>
        <v>50208</v>
      </c>
      <c r="E6529" s="78">
        <v>17</v>
      </c>
    </row>
    <row r="6530" spans="1:5" x14ac:dyDescent="0.2">
      <c r="A6530" s="77">
        <v>44204</v>
      </c>
      <c r="B6530" s="78">
        <v>44204</v>
      </c>
      <c r="C6530" s="78" t="s">
        <v>1153</v>
      </c>
      <c r="D6530" s="79">
        <f>VLOOKUP(Pag_Inicio_Corr_mas_casos[[#This Row],[Corregimiento]],Hoja3!$A$2:$D$676,4,0)</f>
        <v>30109</v>
      </c>
      <c r="E6530" s="78">
        <v>17</v>
      </c>
    </row>
    <row r="6531" spans="1:5" x14ac:dyDescent="0.2">
      <c r="A6531" s="77">
        <v>44204</v>
      </c>
      <c r="B6531" s="78">
        <v>44204</v>
      </c>
      <c r="C6531" s="78" t="s">
        <v>1159</v>
      </c>
      <c r="D6531" s="79">
        <f>VLOOKUP(Pag_Inicio_Corr_mas_casos[[#This Row],[Corregimiento]],Hoja3!$A$2:$D$676,4,0)</f>
        <v>60701</v>
      </c>
      <c r="E6531" s="78">
        <v>16</v>
      </c>
    </row>
    <row r="6532" spans="1:5" x14ac:dyDescent="0.2">
      <c r="A6532" s="77">
        <v>44204</v>
      </c>
      <c r="B6532" s="78">
        <v>44204</v>
      </c>
      <c r="C6532" s="78" t="s">
        <v>1054</v>
      </c>
      <c r="D6532" s="79">
        <f>VLOOKUP(Pag_Inicio_Corr_mas_casos[[#This Row],[Corregimiento]],Hoja3!$A$2:$D$676,4,0)</f>
        <v>81005</v>
      </c>
      <c r="E6532" s="78">
        <v>16</v>
      </c>
    </row>
    <row r="6533" spans="1:5" x14ac:dyDescent="0.2">
      <c r="A6533" s="77">
        <v>44204</v>
      </c>
      <c r="B6533" s="78">
        <v>44204</v>
      </c>
      <c r="C6533" s="78" t="s">
        <v>1110</v>
      </c>
      <c r="D6533" s="79">
        <f>VLOOKUP(Pag_Inicio_Corr_mas_casos[[#This Row],[Corregimiento]],Hoja3!$A$2:$D$676,4,0)</f>
        <v>20105</v>
      </c>
      <c r="E6533" s="78">
        <v>15</v>
      </c>
    </row>
    <row r="6534" spans="1:5" x14ac:dyDescent="0.2">
      <c r="A6534" s="77">
        <v>44204</v>
      </c>
      <c r="B6534" s="78">
        <v>44204</v>
      </c>
      <c r="C6534" s="78" t="s">
        <v>1118</v>
      </c>
      <c r="D6534" s="79">
        <f>VLOOKUP(Pag_Inicio_Corr_mas_casos[[#This Row],[Corregimiento]],Hoja3!$A$2:$D$676,4,0)</f>
        <v>91007</v>
      </c>
      <c r="E6534" s="78">
        <v>15</v>
      </c>
    </row>
    <row r="6535" spans="1:5" x14ac:dyDescent="0.2">
      <c r="A6535" s="77">
        <v>44204</v>
      </c>
      <c r="B6535" s="78">
        <v>44204</v>
      </c>
      <c r="C6535" s="78" t="s">
        <v>1059</v>
      </c>
      <c r="D6535" s="79">
        <f>VLOOKUP(Pag_Inicio_Corr_mas_casos[[#This Row],[Corregimiento]],Hoja3!$A$2:$D$676,4,0)</f>
        <v>80805</v>
      </c>
      <c r="E6535" s="78">
        <v>15</v>
      </c>
    </row>
    <row r="6536" spans="1:5" x14ac:dyDescent="0.2">
      <c r="A6536" s="77">
        <v>44204</v>
      </c>
      <c r="B6536" s="78">
        <v>44204</v>
      </c>
      <c r="C6536" s="78" t="s">
        <v>1161</v>
      </c>
      <c r="D6536" s="79">
        <f>VLOOKUP(Pag_Inicio_Corr_mas_casos[[#This Row],[Corregimiento]],Hoja3!$A$2:$D$676,4,0)</f>
        <v>60601</v>
      </c>
      <c r="E6536" s="78">
        <v>15</v>
      </c>
    </row>
    <row r="6537" spans="1:5" x14ac:dyDescent="0.2">
      <c r="A6537" s="77">
        <v>44204</v>
      </c>
      <c r="B6537" s="78">
        <v>44204</v>
      </c>
      <c r="C6537" s="78" t="s">
        <v>1035</v>
      </c>
      <c r="D6537" s="79">
        <f>VLOOKUP(Pag_Inicio_Corr_mas_casos[[#This Row],[Corregimiento]],Hoja3!$A$2:$D$676,4,0)</f>
        <v>60105</v>
      </c>
      <c r="E6537" s="78">
        <v>15</v>
      </c>
    </row>
    <row r="6538" spans="1:5" x14ac:dyDescent="0.2">
      <c r="A6538" s="77">
        <v>44204</v>
      </c>
      <c r="B6538" s="78">
        <v>44204</v>
      </c>
      <c r="C6538" s="78" t="s">
        <v>1126</v>
      </c>
      <c r="D6538" s="79">
        <f>VLOOKUP(Pag_Inicio_Corr_mas_casos[[#This Row],[Corregimiento]],Hoja3!$A$2:$D$676,4,0)</f>
        <v>20201</v>
      </c>
      <c r="E6538" s="78">
        <v>14</v>
      </c>
    </row>
    <row r="6539" spans="1:5" x14ac:dyDescent="0.2">
      <c r="A6539" s="77">
        <v>44204</v>
      </c>
      <c r="B6539" s="78">
        <v>44204</v>
      </c>
      <c r="C6539" s="78" t="s">
        <v>1086</v>
      </c>
      <c r="D6539" s="79">
        <f>VLOOKUP(Pag_Inicio_Corr_mas_casos[[#This Row],[Corregimiento]],Hoja3!$A$2:$D$676,4,0)</f>
        <v>30103</v>
      </c>
      <c r="E6539" s="78">
        <v>14</v>
      </c>
    </row>
    <row r="6540" spans="1:5" x14ac:dyDescent="0.2">
      <c r="A6540" s="77">
        <v>44204</v>
      </c>
      <c r="B6540" s="78">
        <v>44204</v>
      </c>
      <c r="C6540" s="78" t="s">
        <v>1035</v>
      </c>
      <c r="D6540" s="79">
        <f>VLOOKUP(Pag_Inicio_Corr_mas_casos[[#This Row],[Corregimiento]],Hoja3!$A$2:$D$676,4,0)</f>
        <v>60105</v>
      </c>
      <c r="E6540" s="78">
        <v>14</v>
      </c>
    </row>
    <row r="6541" spans="1:5" x14ac:dyDescent="0.2">
      <c r="A6541" s="77">
        <v>44204</v>
      </c>
      <c r="B6541" s="78">
        <v>44204</v>
      </c>
      <c r="C6541" s="78" t="s">
        <v>1125</v>
      </c>
      <c r="D6541" s="79">
        <f>VLOOKUP(Pag_Inicio_Corr_mas_casos[[#This Row],[Corregimiento]],Hoja3!$A$2:$D$676,4,0)</f>
        <v>40610</v>
      </c>
      <c r="E6541" s="78">
        <v>13</v>
      </c>
    </row>
    <row r="6542" spans="1:5" x14ac:dyDescent="0.2">
      <c r="A6542" s="77">
        <v>44204</v>
      </c>
      <c r="B6542" s="78">
        <v>44204</v>
      </c>
      <c r="C6542" s="78" t="s">
        <v>1162</v>
      </c>
      <c r="D6542" s="79">
        <f>VLOOKUP(Pag_Inicio_Corr_mas_casos[[#This Row],[Corregimiento]],Hoja3!$A$2:$D$676,4,0)</f>
        <v>130301</v>
      </c>
      <c r="E6542" s="78">
        <v>12</v>
      </c>
    </row>
    <row r="6543" spans="1:5" x14ac:dyDescent="0.2">
      <c r="A6543" s="77">
        <v>44204</v>
      </c>
      <c r="B6543" s="78">
        <v>44204</v>
      </c>
      <c r="C6543" s="78" t="s">
        <v>1144</v>
      </c>
      <c r="D6543" s="79">
        <f>VLOOKUP(Pag_Inicio_Corr_mas_casos[[#This Row],[Corregimiento]],Hoja3!$A$2:$D$676,4,0)</f>
        <v>130407</v>
      </c>
      <c r="E6543" s="78">
        <v>12</v>
      </c>
    </row>
    <row r="6544" spans="1:5" x14ac:dyDescent="0.2">
      <c r="A6544" s="77">
        <v>44204</v>
      </c>
      <c r="B6544" s="78">
        <v>44204</v>
      </c>
      <c r="C6544" s="78" t="s">
        <v>1169</v>
      </c>
      <c r="D6544" s="79">
        <f>VLOOKUP(Pag_Inicio_Corr_mas_casos[[#This Row],[Corregimiento]],Hoja3!$A$2:$D$676,4,0)</f>
        <v>91009</v>
      </c>
      <c r="E6544" s="78">
        <v>11</v>
      </c>
    </row>
    <row r="6545" spans="1:6" x14ac:dyDescent="0.2">
      <c r="A6545" s="77">
        <v>44204</v>
      </c>
      <c r="B6545" s="78">
        <v>44204</v>
      </c>
      <c r="C6545" s="78" t="s">
        <v>1180</v>
      </c>
      <c r="D6545" s="79">
        <f>VLOOKUP(Pag_Inicio_Corr_mas_casos[[#This Row],[Corregimiento]],Hoja3!$A$2:$D$676,4,0)</f>
        <v>20603</v>
      </c>
      <c r="E6545" s="78">
        <v>11</v>
      </c>
    </row>
    <row r="6546" spans="1:6" x14ac:dyDescent="0.2">
      <c r="A6546" s="77">
        <v>44204</v>
      </c>
      <c r="B6546" s="78">
        <v>44204</v>
      </c>
      <c r="C6546" s="78" t="s">
        <v>1176</v>
      </c>
      <c r="D6546" s="79">
        <f>VLOOKUP(Pag_Inicio_Corr_mas_casos[[#This Row],[Corregimiento]],Hoja3!$A$2:$D$676,4,0)</f>
        <v>130707</v>
      </c>
      <c r="E6546" s="78">
        <v>11</v>
      </c>
    </row>
    <row r="6547" spans="1:6" x14ac:dyDescent="0.2">
      <c r="A6547" s="77">
        <v>44204</v>
      </c>
      <c r="B6547" s="78">
        <v>44204</v>
      </c>
      <c r="C6547" s="78" t="s">
        <v>1124</v>
      </c>
      <c r="D6547" s="79">
        <f>VLOOKUP(Pag_Inicio_Corr_mas_casos[[#This Row],[Corregimiento]],Hoja3!$A$2:$D$676,4,0)</f>
        <v>30110</v>
      </c>
      <c r="E6547" s="78">
        <v>11</v>
      </c>
    </row>
    <row r="6548" spans="1:6" x14ac:dyDescent="0.2">
      <c r="A6548" s="77">
        <v>44204</v>
      </c>
      <c r="B6548" s="78">
        <v>44204</v>
      </c>
      <c r="C6548" s="78" t="s">
        <v>1108</v>
      </c>
      <c r="D6548" s="79">
        <f>VLOOKUP(Pag_Inicio_Corr_mas_casos[[#This Row],[Corregimiento]],Hoja3!$A$2:$D$676,4,0)</f>
        <v>50316</v>
      </c>
      <c r="E6548" s="78">
        <v>11</v>
      </c>
    </row>
    <row r="6549" spans="1:6" x14ac:dyDescent="0.2">
      <c r="A6549" s="53">
        <v>44205</v>
      </c>
      <c r="B6549" s="54">
        <v>44205</v>
      </c>
      <c r="C6549" s="54" t="s">
        <v>923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 x14ac:dyDescent="0.2">
      <c r="A6550" s="53">
        <v>44205</v>
      </c>
      <c r="B6550" s="54">
        <v>44205</v>
      </c>
      <c r="C6550" s="54" t="s">
        <v>1095</v>
      </c>
      <c r="D6550" s="55">
        <f>VLOOKUP(Pag_Inicio_Corr_mas_casos[[#This Row],[Corregimiento]],Hoja3!$A$2:$D$676,4,0)</f>
        <v>130106</v>
      </c>
      <c r="E6550" s="54">
        <v>110</v>
      </c>
    </row>
    <row r="6551" spans="1:6" x14ac:dyDescent="0.2">
      <c r="A6551" s="53">
        <v>44205</v>
      </c>
      <c r="B6551" s="54">
        <v>44205</v>
      </c>
      <c r="C6551" s="54" t="s">
        <v>831</v>
      </c>
      <c r="D6551" s="55">
        <f>VLOOKUP(Pag_Inicio_Corr_mas_casos[[#This Row],[Corregimiento]],Hoja3!$A$2:$D$676,4,0)</f>
        <v>80821</v>
      </c>
      <c r="E6551" s="54">
        <v>81</v>
      </c>
    </row>
    <row r="6552" spans="1:6" x14ac:dyDescent="0.2">
      <c r="A6552" s="53">
        <v>44205</v>
      </c>
      <c r="B6552" s="54">
        <v>44205</v>
      </c>
      <c r="C6552" s="54" t="s">
        <v>1000</v>
      </c>
      <c r="D6552" s="55">
        <f>VLOOKUP(Pag_Inicio_Corr_mas_casos[[#This Row],[Corregimiento]],Hoja3!$A$2:$D$676,4,0)</f>
        <v>80823</v>
      </c>
      <c r="E6552" s="54">
        <v>80</v>
      </c>
    </row>
    <row r="6553" spans="1:6" x14ac:dyDescent="0.2">
      <c r="A6553" s="53">
        <v>44205</v>
      </c>
      <c r="B6553" s="54">
        <v>44205</v>
      </c>
      <c r="C6553" s="54" t="s">
        <v>1071</v>
      </c>
      <c r="D6553" s="55">
        <f>VLOOKUP(Pag_Inicio_Corr_mas_casos[[#This Row],[Corregimiento]],Hoja3!$A$2:$D$676,4,0)</f>
        <v>80819</v>
      </c>
      <c r="E6553" s="54">
        <v>76</v>
      </c>
    </row>
    <row r="6554" spans="1:6" x14ac:dyDescent="0.2">
      <c r="A6554" s="53">
        <v>44205</v>
      </c>
      <c r="B6554" s="54">
        <v>44205</v>
      </c>
      <c r="C6554" s="54" t="s">
        <v>1127</v>
      </c>
      <c r="D6554" s="55">
        <f>VLOOKUP(Pag_Inicio_Corr_mas_casos[[#This Row],[Corregimiento]],Hoja3!$A$2:$D$676,4,0)</f>
        <v>130101</v>
      </c>
      <c r="E6554" s="54">
        <v>73</v>
      </c>
    </row>
    <row r="6555" spans="1:6" x14ac:dyDescent="0.2">
      <c r="A6555" s="53">
        <v>44205</v>
      </c>
      <c r="B6555" s="54">
        <v>44205</v>
      </c>
      <c r="C6555" s="54" t="s">
        <v>1003</v>
      </c>
      <c r="D6555" s="55">
        <f>VLOOKUP(Pag_Inicio_Corr_mas_casos[[#This Row],[Corregimiento]],Hoja3!$A$2:$D$676,4,0)</f>
        <v>130708</v>
      </c>
      <c r="E6555" s="54">
        <v>73</v>
      </c>
    </row>
    <row r="6556" spans="1:6" x14ac:dyDescent="0.2">
      <c r="A6556" s="53">
        <v>44205</v>
      </c>
      <c r="B6556" s="54">
        <v>44205</v>
      </c>
      <c r="C6556" s="54" t="s">
        <v>1010</v>
      </c>
      <c r="D6556" s="55">
        <f>VLOOKUP(Pag_Inicio_Corr_mas_casos[[#This Row],[Corregimiento]],Hoja3!$A$2:$D$676,4,0)</f>
        <v>80813</v>
      </c>
      <c r="E6556" s="54">
        <v>73</v>
      </c>
    </row>
    <row r="6557" spans="1:6" x14ac:dyDescent="0.2">
      <c r="A6557" s="53">
        <v>44205</v>
      </c>
      <c r="B6557" s="54">
        <v>44205</v>
      </c>
      <c r="C6557" s="54" t="s">
        <v>1002</v>
      </c>
      <c r="D6557" s="55">
        <f>VLOOKUP(Pag_Inicio_Corr_mas_casos[[#This Row],[Corregimiento]],Hoja3!$A$2:$D$676,4,0)</f>
        <v>80816</v>
      </c>
      <c r="E6557" s="54">
        <v>69</v>
      </c>
    </row>
    <row r="6558" spans="1:6" x14ac:dyDescent="0.2">
      <c r="A6558" s="53">
        <v>44205</v>
      </c>
      <c r="B6558" s="54">
        <v>44205</v>
      </c>
      <c r="C6558" s="54" t="s">
        <v>1113</v>
      </c>
      <c r="D6558" s="55">
        <f>VLOOKUP(Pag_Inicio_Corr_mas_casos[[#This Row],[Corregimiento]],Hoja3!$A$2:$D$676,4,0)</f>
        <v>130102</v>
      </c>
      <c r="E6558" s="54">
        <v>65</v>
      </c>
    </row>
    <row r="6559" spans="1:6" x14ac:dyDescent="0.2">
      <c r="A6559" s="53">
        <v>44205</v>
      </c>
      <c r="B6559" s="54">
        <v>44205</v>
      </c>
      <c r="C6559" s="54" t="s">
        <v>1018</v>
      </c>
      <c r="D6559" s="55">
        <f>VLOOKUP(Pag_Inicio_Corr_mas_casos[[#This Row],[Corregimiento]],Hoja3!$A$2:$D$676,4,0)</f>
        <v>130701</v>
      </c>
      <c r="E6559" s="54">
        <v>64</v>
      </c>
    </row>
    <row r="6560" spans="1:6" x14ac:dyDescent="0.2">
      <c r="A6560" s="53">
        <v>44205</v>
      </c>
      <c r="B6560" s="54">
        <v>44205</v>
      </c>
      <c r="C6560" s="54" t="s">
        <v>1078</v>
      </c>
      <c r="D6560" s="55">
        <f>VLOOKUP(Pag_Inicio_Corr_mas_casos[[#This Row],[Corregimiento]],Hoja3!$A$2:$D$676,4,0)</f>
        <v>81001</v>
      </c>
      <c r="E6560" s="54">
        <v>63</v>
      </c>
    </row>
    <row r="6561" spans="1:6" x14ac:dyDescent="0.2">
      <c r="A6561" s="53">
        <v>44205</v>
      </c>
      <c r="B6561" s="54">
        <v>44205</v>
      </c>
      <c r="C6561" s="54" t="s">
        <v>1015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 x14ac:dyDescent="0.2">
      <c r="A6562" s="53">
        <v>44205</v>
      </c>
      <c r="B6562" s="54">
        <v>44205</v>
      </c>
      <c r="C6562" s="54" t="s">
        <v>999</v>
      </c>
      <c r="D6562" s="55">
        <f>VLOOKUP(Pag_Inicio_Corr_mas_casos[[#This Row],[Corregimiento]],Hoja3!$A$2:$D$676,4,0)</f>
        <v>80806</v>
      </c>
      <c r="E6562" s="54">
        <v>57</v>
      </c>
    </row>
    <row r="6563" spans="1:6" x14ac:dyDescent="0.2">
      <c r="A6563" s="53">
        <v>44205</v>
      </c>
      <c r="B6563" s="54">
        <v>44205</v>
      </c>
      <c r="C6563" s="54" t="s">
        <v>1077</v>
      </c>
      <c r="D6563" s="55">
        <f>VLOOKUP(Pag_Inicio_Corr_mas_casos[[#This Row],[Corregimiento]],Hoja3!$A$2:$D$676,4,0)</f>
        <v>81008</v>
      </c>
      <c r="E6563" s="54">
        <v>57</v>
      </c>
    </row>
    <row r="6564" spans="1:6" x14ac:dyDescent="0.2">
      <c r="A6564" s="53">
        <v>44205</v>
      </c>
      <c r="B6564" s="54">
        <v>44205</v>
      </c>
      <c r="C6564" s="54" t="s">
        <v>1006</v>
      </c>
      <c r="D6564" s="55">
        <f>VLOOKUP(Pag_Inicio_Corr_mas_casos[[#This Row],[Corregimiento]],Hoja3!$A$2:$D$676,4,0)</f>
        <v>80826</v>
      </c>
      <c r="E6564" s="54">
        <v>54</v>
      </c>
    </row>
    <row r="6565" spans="1:6" x14ac:dyDescent="0.2">
      <c r="A6565" s="53">
        <v>44205</v>
      </c>
      <c r="B6565" s="54">
        <v>44205</v>
      </c>
      <c r="C6565" s="54" t="s">
        <v>1001</v>
      </c>
      <c r="D6565" s="55">
        <f>VLOOKUP(Pag_Inicio_Corr_mas_casos[[#This Row],[Corregimiento]],Hoja3!$A$2:$D$676,4,0)</f>
        <v>80807</v>
      </c>
      <c r="E6565" s="54">
        <v>53</v>
      </c>
    </row>
    <row r="6566" spans="1:6" x14ac:dyDescent="0.2">
      <c r="A6566" s="53">
        <v>44205</v>
      </c>
      <c r="B6566" s="54">
        <v>44205</v>
      </c>
      <c r="C6566" s="54" t="s">
        <v>1119</v>
      </c>
      <c r="D6566" s="55">
        <f>VLOOKUP(Pag_Inicio_Corr_mas_casos[[#This Row],[Corregimiento]],Hoja3!$A$2:$D$676,4,0)</f>
        <v>40601</v>
      </c>
      <c r="E6566" s="54">
        <v>53</v>
      </c>
    </row>
    <row r="6567" spans="1:6" x14ac:dyDescent="0.2">
      <c r="A6567" s="53">
        <v>44205</v>
      </c>
      <c r="B6567" s="54">
        <v>44205</v>
      </c>
      <c r="C6567" s="54" t="s">
        <v>1070</v>
      </c>
      <c r="D6567" s="55">
        <f>VLOOKUP(Pag_Inicio_Corr_mas_casos[[#This Row],[Corregimiento]],Hoja3!$A$2:$D$676,4,0)</f>
        <v>80809</v>
      </c>
      <c r="E6567" s="54">
        <v>53</v>
      </c>
    </row>
    <row r="6568" spans="1:6" x14ac:dyDescent="0.2">
      <c r="A6568" s="53">
        <v>44205</v>
      </c>
      <c r="B6568" s="54">
        <v>44205</v>
      </c>
      <c r="C6568" s="54" t="s">
        <v>998</v>
      </c>
      <c r="D6568" s="55">
        <f>VLOOKUP(Pag_Inicio_Corr_mas_casos[[#This Row],[Corregimiento]],Hoja3!$A$2:$D$676,4,0)</f>
        <v>81009</v>
      </c>
      <c r="E6568" s="54">
        <v>51</v>
      </c>
    </row>
    <row r="6569" spans="1:6" x14ac:dyDescent="0.2">
      <c r="A6569" s="53">
        <v>44205</v>
      </c>
      <c r="B6569" s="54">
        <v>44205</v>
      </c>
      <c r="C6569" s="54" t="s">
        <v>1074</v>
      </c>
      <c r="D6569" s="55">
        <f>VLOOKUP(Pag_Inicio_Corr_mas_casos[[#This Row],[Corregimiento]],Hoja3!$A$2:$D$676,4,0)</f>
        <v>130702</v>
      </c>
      <c r="E6569" s="54">
        <v>49</v>
      </c>
    </row>
    <row r="6570" spans="1:6" x14ac:dyDescent="0.2">
      <c r="A6570" s="53">
        <v>44205</v>
      </c>
      <c r="B6570" s="54">
        <v>44205</v>
      </c>
      <c r="C6570" s="54" t="s">
        <v>1012</v>
      </c>
      <c r="D6570" s="55">
        <f>VLOOKUP(Pag_Inicio_Corr_mas_casos[[#This Row],[Corregimiento]],Hoja3!$A$2:$D$676,4,0)</f>
        <v>80817</v>
      </c>
      <c r="E6570" s="54">
        <v>49</v>
      </c>
    </row>
    <row r="6571" spans="1:6" x14ac:dyDescent="0.2">
      <c r="A6571" s="53">
        <v>44205</v>
      </c>
      <c r="B6571" s="54">
        <v>44205</v>
      </c>
      <c r="C6571" s="54" t="s">
        <v>1004</v>
      </c>
      <c r="D6571" s="55">
        <f>VLOOKUP(Pag_Inicio_Corr_mas_casos[[#This Row],[Corregimiento]],Hoja3!$A$2:$D$676,4,0)</f>
        <v>81007</v>
      </c>
      <c r="E6571" s="54">
        <v>48</v>
      </c>
    </row>
    <row r="6572" spans="1:6" x14ac:dyDescent="0.2">
      <c r="A6572" s="53">
        <v>44205</v>
      </c>
      <c r="B6572" s="54">
        <v>44205</v>
      </c>
      <c r="C6572" s="54" t="s">
        <v>1079</v>
      </c>
      <c r="D6572" s="55">
        <f>VLOOKUP(Pag_Inicio_Corr_mas_casos[[#This Row],[Corregimiento]],Hoja3!$A$2:$D$676,4,0)</f>
        <v>81002</v>
      </c>
      <c r="E6572" s="54">
        <v>48</v>
      </c>
    </row>
    <row r="6573" spans="1:6" x14ac:dyDescent="0.2">
      <c r="A6573" s="53">
        <v>44205</v>
      </c>
      <c r="B6573" s="54">
        <v>44205</v>
      </c>
      <c r="C6573" s="54" t="s">
        <v>996</v>
      </c>
      <c r="D6573" s="55">
        <f>VLOOKUP(Pag_Inicio_Corr_mas_casos[[#This Row],[Corregimiento]],Hoja3!$A$2:$D$676,4,0)</f>
        <v>80810</v>
      </c>
      <c r="E6573" s="54">
        <v>47</v>
      </c>
    </row>
    <row r="6574" spans="1:6" x14ac:dyDescent="0.2">
      <c r="A6574" s="53">
        <v>44205</v>
      </c>
      <c r="B6574" s="54">
        <v>44205</v>
      </c>
      <c r="C6574" s="54" t="s">
        <v>997</v>
      </c>
      <c r="D6574" s="55">
        <f>VLOOKUP(Pag_Inicio_Corr_mas_casos[[#This Row],[Corregimiento]],Hoja3!$A$2:$D$676,4,0)</f>
        <v>130717</v>
      </c>
      <c r="E6574" s="54">
        <v>47</v>
      </c>
    </row>
    <row r="6575" spans="1:6" x14ac:dyDescent="0.2">
      <c r="A6575" s="53">
        <v>44205</v>
      </c>
      <c r="B6575" s="54">
        <v>44205</v>
      </c>
      <c r="C6575" s="54" t="s">
        <v>1080</v>
      </c>
      <c r="D6575" s="55">
        <f>VLOOKUP(Pag_Inicio_Corr_mas_casos[[#This Row],[Corregimiento]],Hoja3!$A$2:$D$676,4,0)</f>
        <v>81003</v>
      </c>
      <c r="E6575" s="54">
        <v>44</v>
      </c>
    </row>
    <row r="6576" spans="1:6" x14ac:dyDescent="0.2">
      <c r="A6576" s="53">
        <v>44205</v>
      </c>
      <c r="B6576" s="54">
        <v>44205</v>
      </c>
      <c r="C6576" s="54" t="s">
        <v>1081</v>
      </c>
      <c r="D6576" s="55">
        <f>VLOOKUP(Pag_Inicio_Corr_mas_casos[[#This Row],[Corregimiento]],Hoja3!$A$2:$D$676,4,0)</f>
        <v>91001</v>
      </c>
      <c r="E6576" s="54">
        <v>42</v>
      </c>
    </row>
    <row r="6577" spans="1:5" x14ac:dyDescent="0.2">
      <c r="A6577" s="53">
        <v>44205</v>
      </c>
      <c r="B6577" s="54">
        <v>44205</v>
      </c>
      <c r="C6577" s="54" t="s">
        <v>1007</v>
      </c>
      <c r="D6577" s="55">
        <f>VLOOKUP(Pag_Inicio_Corr_mas_casos[[#This Row],[Corregimiento]],Hoja3!$A$2:$D$676,4,0)</f>
        <v>80811</v>
      </c>
      <c r="E6577" s="54">
        <v>41</v>
      </c>
    </row>
    <row r="6578" spans="1:5" x14ac:dyDescent="0.2">
      <c r="A6578" s="53">
        <v>44205</v>
      </c>
      <c r="B6578" s="54">
        <v>44205</v>
      </c>
      <c r="C6578" s="54" t="s">
        <v>1009</v>
      </c>
      <c r="D6578" s="55">
        <f>VLOOKUP(Pag_Inicio_Corr_mas_casos[[#This Row],[Corregimiento]],Hoja3!$A$2:$D$676,4,0)</f>
        <v>130107</v>
      </c>
      <c r="E6578" s="54">
        <v>40</v>
      </c>
    </row>
    <row r="6579" spans="1:5" x14ac:dyDescent="0.2">
      <c r="A6579" s="53">
        <v>44205</v>
      </c>
      <c r="B6579" s="54">
        <v>44205</v>
      </c>
      <c r="C6579" s="54" t="s">
        <v>1020</v>
      </c>
      <c r="D6579" s="55">
        <f>VLOOKUP(Pag_Inicio_Corr_mas_casos[[#This Row],[Corregimiento]],Hoja3!$A$2:$D$676,4,0)</f>
        <v>20601</v>
      </c>
      <c r="E6579" s="54">
        <v>40</v>
      </c>
    </row>
    <row r="6580" spans="1:5" x14ac:dyDescent="0.2">
      <c r="A6580" s="53">
        <v>44205</v>
      </c>
      <c r="B6580" s="54">
        <v>44205</v>
      </c>
      <c r="C6580" s="54" t="s">
        <v>1021</v>
      </c>
      <c r="D6580" s="55">
        <f>VLOOKUP(Pag_Inicio_Corr_mas_casos[[#This Row],[Corregimiento]],Hoja3!$A$2:$D$676,4,0)</f>
        <v>81006</v>
      </c>
      <c r="E6580" s="54">
        <v>39</v>
      </c>
    </row>
    <row r="6581" spans="1:5" x14ac:dyDescent="0.2">
      <c r="A6581" s="53">
        <v>44205</v>
      </c>
      <c r="B6581" s="54">
        <v>44205</v>
      </c>
      <c r="C6581" s="54" t="s">
        <v>1097</v>
      </c>
      <c r="D6581" s="55">
        <f>VLOOKUP(Pag_Inicio_Corr_mas_casos[[#This Row],[Corregimiento]],Hoja3!$A$2:$D$676,4,0)</f>
        <v>130108</v>
      </c>
      <c r="E6581" s="54">
        <v>39</v>
      </c>
    </row>
    <row r="6582" spans="1:5" x14ac:dyDescent="0.2">
      <c r="A6582" s="53">
        <v>44205</v>
      </c>
      <c r="B6582" s="54">
        <v>44205</v>
      </c>
      <c r="C6582" s="54" t="s">
        <v>1086</v>
      </c>
      <c r="D6582" s="55">
        <f>VLOOKUP(Pag_Inicio_Corr_mas_casos[[#This Row],[Corregimiento]],Hoja3!$A$2:$D$676,4,0)</f>
        <v>30103</v>
      </c>
      <c r="E6582" s="54">
        <v>38</v>
      </c>
    </row>
    <row r="6583" spans="1:5" x14ac:dyDescent="0.2">
      <c r="A6583" s="53">
        <v>44205</v>
      </c>
      <c r="B6583" s="54">
        <v>44205</v>
      </c>
      <c r="C6583" s="54" t="s">
        <v>1013</v>
      </c>
      <c r="D6583" s="55">
        <f>VLOOKUP(Pag_Inicio_Corr_mas_casos[[#This Row],[Corregimiento]],Hoja3!$A$2:$D$676,4,0)</f>
        <v>80822</v>
      </c>
      <c r="E6583" s="54">
        <v>37</v>
      </c>
    </row>
    <row r="6584" spans="1:5" x14ac:dyDescent="0.2">
      <c r="A6584" s="53">
        <v>44205</v>
      </c>
      <c r="B6584" s="54">
        <v>44205</v>
      </c>
      <c r="C6584" s="54" t="s">
        <v>1117</v>
      </c>
      <c r="D6584" s="55">
        <f>VLOOKUP(Pag_Inicio_Corr_mas_casos[[#This Row],[Corregimiento]],Hoja3!$A$2:$D$676,4,0)</f>
        <v>40501</v>
      </c>
      <c r="E6584" s="54">
        <v>37</v>
      </c>
    </row>
    <row r="6585" spans="1:5" x14ac:dyDescent="0.2">
      <c r="A6585" s="53">
        <v>44205</v>
      </c>
      <c r="B6585" s="54">
        <v>44205</v>
      </c>
      <c r="C6585" s="54" t="s">
        <v>1129</v>
      </c>
      <c r="D6585" s="55">
        <f>VLOOKUP(Pag_Inicio_Corr_mas_casos[[#This Row],[Corregimiento]],Hoja3!$A$2:$D$676,4,0)</f>
        <v>91011</v>
      </c>
      <c r="E6585" s="54">
        <v>37</v>
      </c>
    </row>
    <row r="6586" spans="1:5" x14ac:dyDescent="0.2">
      <c r="A6586" s="53">
        <v>44205</v>
      </c>
      <c r="B6586" s="54">
        <v>44205</v>
      </c>
      <c r="C6586" s="54" t="s">
        <v>1019</v>
      </c>
      <c r="D6586" s="55">
        <f>VLOOKUP(Pag_Inicio_Corr_mas_casos[[#This Row],[Corregimiento]],Hoja3!$A$2:$D$676,4,0)</f>
        <v>80804</v>
      </c>
      <c r="E6586" s="54">
        <v>33</v>
      </c>
    </row>
    <row r="6587" spans="1:5" x14ac:dyDescent="0.2">
      <c r="A6587" s="53">
        <v>44205</v>
      </c>
      <c r="B6587" s="54">
        <v>44205</v>
      </c>
      <c r="C6587" s="54" t="s">
        <v>1066</v>
      </c>
      <c r="D6587" s="55">
        <f>VLOOKUP(Pag_Inicio_Corr_mas_casos[[#This Row],[Corregimiento]],Hoja3!$A$2:$D$676,4,0)</f>
        <v>40612</v>
      </c>
      <c r="E6587" s="54">
        <v>33</v>
      </c>
    </row>
    <row r="6588" spans="1:5" x14ac:dyDescent="0.2">
      <c r="A6588" s="53">
        <v>44205</v>
      </c>
      <c r="B6588" s="54">
        <v>44205</v>
      </c>
      <c r="C6588" s="54" t="s">
        <v>1011</v>
      </c>
      <c r="D6588" s="55">
        <f>VLOOKUP(Pag_Inicio_Corr_mas_casos[[#This Row],[Corregimiento]],Hoja3!$A$2:$D$676,4,0)</f>
        <v>80820</v>
      </c>
      <c r="E6588" s="54">
        <v>33</v>
      </c>
    </row>
    <row r="6589" spans="1:5" x14ac:dyDescent="0.2">
      <c r="A6589" s="53">
        <v>44205</v>
      </c>
      <c r="B6589" s="54">
        <v>44205</v>
      </c>
      <c r="C6589" s="54" t="s">
        <v>1028</v>
      </c>
      <c r="D6589" s="55">
        <f>VLOOKUP(Pag_Inicio_Corr_mas_casos[[#This Row],[Corregimiento]],Hoja3!$A$2:$D$676,4,0)</f>
        <v>130709</v>
      </c>
      <c r="E6589" s="54">
        <v>29</v>
      </c>
    </row>
    <row r="6590" spans="1:5" x14ac:dyDescent="0.2">
      <c r="A6590" s="53">
        <v>44205</v>
      </c>
      <c r="B6590" s="54">
        <v>44205</v>
      </c>
      <c r="C6590" s="54" t="s">
        <v>1017</v>
      </c>
      <c r="D6590" s="55">
        <f>VLOOKUP(Pag_Inicio_Corr_mas_casos[[#This Row],[Corregimiento]],Hoja3!$A$2:$D$676,4,0)</f>
        <v>50208</v>
      </c>
      <c r="E6590" s="54">
        <v>29</v>
      </c>
    </row>
    <row r="6591" spans="1:5" x14ac:dyDescent="0.2">
      <c r="A6591" s="53">
        <v>44205</v>
      </c>
      <c r="B6591" s="54">
        <v>44205</v>
      </c>
      <c r="C6591" s="54" t="s">
        <v>1122</v>
      </c>
      <c r="D6591" s="55">
        <f>VLOOKUP(Pag_Inicio_Corr_mas_casos[[#This Row],[Corregimiento]],Hoja3!$A$2:$D$676,4,0)</f>
        <v>20401</v>
      </c>
      <c r="E6591" s="54">
        <v>29</v>
      </c>
    </row>
    <row r="6592" spans="1:5" x14ac:dyDescent="0.2">
      <c r="A6592" s="53">
        <v>44205</v>
      </c>
      <c r="B6592" s="54">
        <v>44205</v>
      </c>
      <c r="C6592" s="54" t="s">
        <v>1050</v>
      </c>
      <c r="D6592" s="55">
        <f>VLOOKUP(Pag_Inicio_Corr_mas_casos[[#This Row],[Corregimiento]],Hoja3!$A$2:$D$676,4,0)</f>
        <v>130706</v>
      </c>
      <c r="E6592" s="54">
        <v>28</v>
      </c>
    </row>
    <row r="6593" spans="1:6" x14ac:dyDescent="0.2">
      <c r="A6593" s="53">
        <v>44205</v>
      </c>
      <c r="B6593" s="54">
        <v>44205</v>
      </c>
      <c r="C6593" s="54" t="s">
        <v>1029</v>
      </c>
      <c r="D6593" s="55">
        <f>VLOOKUP(Pag_Inicio_Corr_mas_casos[[#This Row],[Corregimiento]],Hoja3!$A$2:$D$676,4,0)</f>
        <v>40606</v>
      </c>
      <c r="E6593" s="54">
        <v>27</v>
      </c>
    </row>
    <row r="6594" spans="1:6" x14ac:dyDescent="0.2">
      <c r="A6594" s="53">
        <v>44205</v>
      </c>
      <c r="B6594" s="54">
        <v>44205</v>
      </c>
      <c r="C6594" s="54" t="s">
        <v>1062</v>
      </c>
      <c r="D6594" s="55">
        <f>VLOOKUP(Pag_Inicio_Corr_mas_casos[[#This Row],[Corregimiento]],Hoja3!$A$2:$D$676,4,0)</f>
        <v>40611</v>
      </c>
      <c r="E6594" s="54">
        <v>26</v>
      </c>
    </row>
    <row r="6595" spans="1:6" x14ac:dyDescent="0.2">
      <c r="A6595" s="53">
        <v>44205</v>
      </c>
      <c r="B6595" s="54">
        <v>44205</v>
      </c>
      <c r="C6595" s="54" t="s">
        <v>1010</v>
      </c>
      <c r="D6595" s="54">
        <v>40607</v>
      </c>
      <c r="E6595" s="54">
        <v>25</v>
      </c>
      <c r="F6595" t="s">
        <v>1107</v>
      </c>
    </row>
    <row r="6596" spans="1:6" x14ac:dyDescent="0.2">
      <c r="A6596" s="53">
        <v>44205</v>
      </c>
      <c r="B6596" s="54">
        <v>44205</v>
      </c>
      <c r="C6596" s="54" t="s">
        <v>1111</v>
      </c>
      <c r="D6596" s="55">
        <f>VLOOKUP(Pag_Inicio_Corr_mas_casos[[#This Row],[Corregimiento]],Hoja3!$A$2:$D$676,4,0)</f>
        <v>40201</v>
      </c>
      <c r="E6596" s="54">
        <v>25</v>
      </c>
    </row>
    <row r="6597" spans="1:6" x14ac:dyDescent="0.2">
      <c r="A6597" s="53">
        <v>44205</v>
      </c>
      <c r="B6597" s="54">
        <v>44205</v>
      </c>
      <c r="C6597" s="54" t="s">
        <v>1065</v>
      </c>
      <c r="D6597" s="55">
        <f>VLOOKUP(Pag_Inicio_Corr_mas_casos[[#This Row],[Corregimiento]],Hoja3!$A$2:$D$676,4,0)</f>
        <v>60101</v>
      </c>
      <c r="E6597" s="54">
        <v>24</v>
      </c>
    </row>
    <row r="6598" spans="1:6" x14ac:dyDescent="0.2">
      <c r="A6598" s="53">
        <v>44205</v>
      </c>
      <c r="B6598" s="54">
        <v>44205</v>
      </c>
      <c r="C6598" s="54" t="s">
        <v>1034</v>
      </c>
      <c r="D6598" s="55">
        <f>VLOOKUP(Pag_Inicio_Corr_mas_casos[[#This Row],[Corregimiento]],Hoja3!$A$2:$D$676,4,0)</f>
        <v>20207</v>
      </c>
      <c r="E6598" s="54">
        <v>24</v>
      </c>
    </row>
    <row r="6599" spans="1:6" x14ac:dyDescent="0.2">
      <c r="A6599" s="53">
        <v>44205</v>
      </c>
      <c r="B6599" s="54">
        <v>44205</v>
      </c>
      <c r="C6599" s="54" t="s">
        <v>1026</v>
      </c>
      <c r="D6599" s="55">
        <f>VLOOKUP(Pag_Inicio_Corr_mas_casos[[#This Row],[Corregimiento]],Hoja3!$A$2:$D$676,4,0)</f>
        <v>30107</v>
      </c>
      <c r="E6599" s="54">
        <v>23</v>
      </c>
    </row>
    <row r="6600" spans="1:6" x14ac:dyDescent="0.2">
      <c r="A6600" s="53">
        <v>44205</v>
      </c>
      <c r="B6600" s="54">
        <v>44205</v>
      </c>
      <c r="C6600" s="54" t="s">
        <v>1064</v>
      </c>
      <c r="D6600" s="55">
        <f>VLOOKUP(Pag_Inicio_Corr_mas_casos[[#This Row],[Corregimiento]],Hoja3!$A$2:$D$676,4,0)</f>
        <v>60103</v>
      </c>
      <c r="E6600" s="54">
        <v>23</v>
      </c>
    </row>
    <row r="6601" spans="1:6" x14ac:dyDescent="0.2">
      <c r="A6601" s="53">
        <v>44205</v>
      </c>
      <c r="B6601" s="54">
        <v>44205</v>
      </c>
      <c r="C6601" s="54" t="s">
        <v>1016</v>
      </c>
      <c r="D6601" s="55">
        <f>VLOOKUP(Pag_Inicio_Corr_mas_casos[[#This Row],[Corregimiento]],Hoja3!$A$2:$D$676,4,0)</f>
        <v>130716</v>
      </c>
      <c r="E6601" s="54">
        <v>23</v>
      </c>
    </row>
    <row r="6602" spans="1:6" x14ac:dyDescent="0.2">
      <c r="A6602" s="53">
        <v>44205</v>
      </c>
      <c r="B6602" s="54">
        <v>44205</v>
      </c>
      <c r="C6602" s="54" t="s">
        <v>1054</v>
      </c>
      <c r="D6602" s="55">
        <f>VLOOKUP(Pag_Inicio_Corr_mas_casos[[#This Row],[Corregimiento]],Hoja3!$A$2:$D$676,4,0)</f>
        <v>81005</v>
      </c>
      <c r="E6602" s="54">
        <v>23</v>
      </c>
    </row>
    <row r="6603" spans="1:6" x14ac:dyDescent="0.2">
      <c r="A6603" s="53">
        <v>44205</v>
      </c>
      <c r="B6603" s="54">
        <v>44205</v>
      </c>
      <c r="C6603" s="54" t="s">
        <v>1137</v>
      </c>
      <c r="D6603" s="55">
        <f>VLOOKUP(Pag_Inicio_Corr_mas_casos[[#This Row],[Corregimiento]],Hoja3!$A$2:$D$676,4,0)</f>
        <v>40503</v>
      </c>
      <c r="E6603" s="54">
        <v>21</v>
      </c>
    </row>
    <row r="6604" spans="1:6" x14ac:dyDescent="0.2">
      <c r="A6604" s="53">
        <v>44205</v>
      </c>
      <c r="B6604" s="54">
        <v>44205</v>
      </c>
      <c r="C6604" s="54" t="s">
        <v>1051</v>
      </c>
      <c r="D6604" s="55">
        <f>VLOOKUP(Pag_Inicio_Corr_mas_casos[[#This Row],[Corregimiento]],Hoja3!$A$2:$D$676,4,0)</f>
        <v>80808</v>
      </c>
      <c r="E6604" s="54">
        <v>20</v>
      </c>
    </row>
    <row r="6605" spans="1:6" x14ac:dyDescent="0.2">
      <c r="A6605" s="53">
        <v>44205</v>
      </c>
      <c r="B6605" s="54">
        <v>44205</v>
      </c>
      <c r="C6605" s="54" t="s">
        <v>1023</v>
      </c>
      <c r="D6605" s="55">
        <f>VLOOKUP(Pag_Inicio_Corr_mas_casos[[#This Row],[Corregimiento]],Hoja3!$A$2:$D$676,4,0)</f>
        <v>30113</v>
      </c>
      <c r="E6605" s="54">
        <v>20</v>
      </c>
    </row>
    <row r="6606" spans="1:6" x14ac:dyDescent="0.2">
      <c r="A6606" s="53">
        <v>44205</v>
      </c>
      <c r="B6606" s="54">
        <v>44205</v>
      </c>
      <c r="C6606" s="54" t="s">
        <v>1125</v>
      </c>
      <c r="D6606" s="55">
        <f>VLOOKUP(Pag_Inicio_Corr_mas_casos[[#This Row],[Corregimiento]],Hoja3!$A$2:$D$676,4,0)</f>
        <v>40610</v>
      </c>
      <c r="E6606" s="54">
        <v>19</v>
      </c>
    </row>
    <row r="6607" spans="1:6" x14ac:dyDescent="0.2">
      <c r="A6607" s="53">
        <v>44205</v>
      </c>
      <c r="B6607" s="54">
        <v>44205</v>
      </c>
      <c r="C6607" s="54" t="s">
        <v>1126</v>
      </c>
      <c r="D6607" s="55">
        <f>VLOOKUP(Pag_Inicio_Corr_mas_casos[[#This Row],[Corregimiento]],Hoja3!$A$2:$D$676,4,0)</f>
        <v>20201</v>
      </c>
      <c r="E6607" s="54">
        <v>17</v>
      </c>
    </row>
    <row r="6608" spans="1:6" x14ac:dyDescent="0.2">
      <c r="A6608" s="53">
        <v>44205</v>
      </c>
      <c r="B6608" s="54">
        <v>44205</v>
      </c>
      <c r="C6608" s="54" t="s">
        <v>1110</v>
      </c>
      <c r="D6608" s="55">
        <f>VLOOKUP(Pag_Inicio_Corr_mas_casos[[#This Row],[Corregimiento]],Hoja3!$A$2:$D$676,4,0)</f>
        <v>20105</v>
      </c>
      <c r="E6608" s="54">
        <v>17</v>
      </c>
    </row>
    <row r="6609" spans="1:5" x14ac:dyDescent="0.2">
      <c r="A6609" s="53">
        <v>44205</v>
      </c>
      <c r="B6609" s="54">
        <v>44205</v>
      </c>
      <c r="C6609" s="54" t="s">
        <v>1063</v>
      </c>
      <c r="D6609" s="55">
        <f>VLOOKUP(Pag_Inicio_Corr_mas_casos[[#This Row],[Corregimiento]],Hoja3!$A$2:$D$676,4,0)</f>
        <v>130310</v>
      </c>
      <c r="E6609" s="54">
        <v>17</v>
      </c>
    </row>
    <row r="6610" spans="1:5" x14ac:dyDescent="0.2">
      <c r="A6610" s="53">
        <v>44205</v>
      </c>
      <c r="B6610" s="54">
        <v>44205</v>
      </c>
      <c r="C6610" s="54" t="s">
        <v>1108</v>
      </c>
      <c r="D6610" s="55">
        <f>VLOOKUP(Pag_Inicio_Corr_mas_casos[[#This Row],[Corregimiento]],Hoja3!$A$2:$D$676,4,0)</f>
        <v>50316</v>
      </c>
      <c r="E6610" s="54">
        <v>17</v>
      </c>
    </row>
    <row r="6611" spans="1:5" x14ac:dyDescent="0.2">
      <c r="A6611" s="53">
        <v>44205</v>
      </c>
      <c r="B6611" s="54">
        <v>44205</v>
      </c>
      <c r="C6611" s="54" t="s">
        <v>1005</v>
      </c>
      <c r="D6611" s="55">
        <f>VLOOKUP(Pag_Inicio_Corr_mas_casos[[#This Row],[Corregimiento]],Hoja3!$A$2:$D$676,4,0)</f>
        <v>80814</v>
      </c>
      <c r="E6611" s="54">
        <v>16</v>
      </c>
    </row>
    <row r="6612" spans="1:5" x14ac:dyDescent="0.2">
      <c r="A6612" s="53">
        <v>44205</v>
      </c>
      <c r="B6612" s="54">
        <v>44205</v>
      </c>
      <c r="C6612" s="54" t="s">
        <v>1118</v>
      </c>
      <c r="D6612" s="55">
        <f>VLOOKUP(Pag_Inicio_Corr_mas_casos[[#This Row],[Corregimiento]],Hoja3!$A$2:$D$676,4,0)</f>
        <v>91007</v>
      </c>
      <c r="E6612" s="54">
        <v>16</v>
      </c>
    </row>
    <row r="6613" spans="1:5" x14ac:dyDescent="0.2">
      <c r="A6613" s="53">
        <v>44205</v>
      </c>
      <c r="B6613" s="54">
        <v>44205</v>
      </c>
      <c r="C6613" s="54" t="s">
        <v>1036</v>
      </c>
      <c r="D6613" s="55">
        <f>VLOOKUP(Pag_Inicio_Corr_mas_casos[[#This Row],[Corregimiento]],Hoja3!$A$2:$D$676,4,0)</f>
        <v>80803</v>
      </c>
      <c r="E6613" s="54">
        <v>16</v>
      </c>
    </row>
    <row r="6614" spans="1:5" x14ac:dyDescent="0.2">
      <c r="A6614" s="53">
        <v>44205</v>
      </c>
      <c r="B6614" s="54">
        <v>44205</v>
      </c>
      <c r="C6614" s="54" t="s">
        <v>1114</v>
      </c>
      <c r="D6614" s="55">
        <f>VLOOKUP(Pag_Inicio_Corr_mas_casos[[#This Row],[Corregimiento]],Hoja3!$A$2:$D$676,4,0)</f>
        <v>90301</v>
      </c>
      <c r="E6614" s="54">
        <v>15</v>
      </c>
    </row>
    <row r="6615" spans="1:5" x14ac:dyDescent="0.2">
      <c r="A6615" s="53">
        <v>44205</v>
      </c>
      <c r="B6615" s="54">
        <v>44205</v>
      </c>
      <c r="C6615" s="54" t="s">
        <v>1109</v>
      </c>
      <c r="D6615" s="55">
        <f>VLOOKUP(Pag_Inicio_Corr_mas_casos[[#This Row],[Corregimiento]],Hoja3!$A$2:$D$676,4,0)</f>
        <v>80501</v>
      </c>
      <c r="E6615" s="54">
        <v>14</v>
      </c>
    </row>
    <row r="6616" spans="1:5" x14ac:dyDescent="0.2">
      <c r="A6616" s="53">
        <v>44205</v>
      </c>
      <c r="B6616" s="54">
        <v>44205</v>
      </c>
      <c r="C6616" s="54" t="s">
        <v>1059</v>
      </c>
      <c r="D6616" s="55">
        <f>VLOOKUP(Pag_Inicio_Corr_mas_casos[[#This Row],[Corregimiento]],Hoja3!$A$2:$D$676,4,0)</f>
        <v>80805</v>
      </c>
      <c r="E6616" s="54">
        <v>14</v>
      </c>
    </row>
    <row r="6617" spans="1:5" x14ac:dyDescent="0.2">
      <c r="A6617" s="53">
        <v>44205</v>
      </c>
      <c r="B6617" s="54">
        <v>44205</v>
      </c>
      <c r="C6617" s="54" t="s">
        <v>1116</v>
      </c>
      <c r="D6617" s="55">
        <f>VLOOKUP(Pag_Inicio_Corr_mas_casos[[#This Row],[Corregimiento]],Hoja3!$A$2:$D$676,4,0)</f>
        <v>20101</v>
      </c>
      <c r="E6617" s="54">
        <v>13</v>
      </c>
    </row>
    <row r="6618" spans="1:5" x14ac:dyDescent="0.2">
      <c r="A6618" s="53">
        <v>44205</v>
      </c>
      <c r="B6618" s="54">
        <v>44205</v>
      </c>
      <c r="C6618" s="54" t="s">
        <v>1183</v>
      </c>
      <c r="D6618" s="55">
        <f>VLOOKUP(Pag_Inicio_Corr_mas_casos[[#This Row],[Corregimiento]],Hoja3!$A$2:$D$676,4,0)</f>
        <v>20210</v>
      </c>
      <c r="E6618" s="54">
        <v>12</v>
      </c>
    </row>
    <row r="6619" spans="1:5" x14ac:dyDescent="0.2">
      <c r="A6619" s="53">
        <v>44205</v>
      </c>
      <c r="B6619" s="54">
        <v>44205</v>
      </c>
      <c r="C6619" s="54" t="s">
        <v>874</v>
      </c>
      <c r="D6619" s="55">
        <f>VLOOKUP(Pag_Inicio_Corr_mas_casos[[#This Row],[Corregimiento]],Hoja3!$A$2:$D$676,4,0)</f>
        <v>20205</v>
      </c>
      <c r="E6619" s="54">
        <v>12</v>
      </c>
    </row>
    <row r="6620" spans="1:5" x14ac:dyDescent="0.2">
      <c r="A6620" s="53">
        <v>44205</v>
      </c>
      <c r="B6620" s="54">
        <v>44205</v>
      </c>
      <c r="C6620" s="54" t="s">
        <v>1145</v>
      </c>
      <c r="D6620" s="55">
        <f>VLOOKUP(Pag_Inicio_Corr_mas_casos[[#This Row],[Corregimiento]],Hoja3!$A$2:$D$676,4,0)</f>
        <v>70211</v>
      </c>
      <c r="E6620" s="54">
        <v>12</v>
      </c>
    </row>
    <row r="6621" spans="1:5" x14ac:dyDescent="0.2">
      <c r="A6621" s="53">
        <v>44205</v>
      </c>
      <c r="B6621" s="54">
        <v>44205</v>
      </c>
      <c r="C6621" s="54" t="s">
        <v>1092</v>
      </c>
      <c r="D6621" s="55">
        <f>VLOOKUP(Pag_Inicio_Corr_mas_casos[[#This Row],[Corregimiento]],Hoja3!$A$2:$D$676,4,0)</f>
        <v>91008</v>
      </c>
      <c r="E6621" s="54">
        <v>12</v>
      </c>
    </row>
    <row r="6622" spans="1:5" x14ac:dyDescent="0.2">
      <c r="A6622" s="53">
        <v>44205</v>
      </c>
      <c r="B6622" s="54">
        <v>44205</v>
      </c>
      <c r="C6622" s="54" t="s">
        <v>1147</v>
      </c>
      <c r="D6622" s="55">
        <f>VLOOKUP(Pag_Inicio_Corr_mas_casos[[#This Row],[Corregimiento]],Hoja3!$A$2:$D$676,4,0)</f>
        <v>41006</v>
      </c>
      <c r="E6622" s="54">
        <v>12</v>
      </c>
    </row>
    <row r="6623" spans="1:5" x14ac:dyDescent="0.2">
      <c r="A6623" s="53">
        <v>44205</v>
      </c>
      <c r="B6623" s="54">
        <v>44205</v>
      </c>
      <c r="C6623" s="54" t="s">
        <v>1138</v>
      </c>
      <c r="D6623" s="55">
        <f>VLOOKUP(Pag_Inicio_Corr_mas_casos[[#This Row],[Corregimiento]],Hoja3!$A$2:$D$676,4,0)</f>
        <v>91101</v>
      </c>
      <c r="E6623" s="54">
        <v>12</v>
      </c>
    </row>
    <row r="6624" spans="1:5" x14ac:dyDescent="0.2">
      <c r="A6624" s="53">
        <v>44205</v>
      </c>
      <c r="B6624" s="54">
        <v>44205</v>
      </c>
      <c r="C6624" s="54" t="s">
        <v>1053</v>
      </c>
      <c r="D6624" s="55">
        <f>VLOOKUP(Pag_Inicio_Corr_mas_casos[[#This Row],[Corregimiento]],Hoja3!$A$2:$D$676,4,0)</f>
        <v>130105</v>
      </c>
      <c r="E6624" s="54">
        <v>12</v>
      </c>
    </row>
    <row r="6625" spans="1:6" x14ac:dyDescent="0.2">
      <c r="A6625" s="53">
        <v>44205</v>
      </c>
      <c r="B6625" s="54">
        <v>44205</v>
      </c>
      <c r="C6625" s="54" t="s">
        <v>1112</v>
      </c>
      <c r="D6625" s="55">
        <f>VLOOKUP(Pag_Inicio_Corr_mas_casos[[#This Row],[Corregimiento]],Hoja3!$A$2:$D$676,4,0)</f>
        <v>130301</v>
      </c>
      <c r="E6625" s="54">
        <v>11</v>
      </c>
    </row>
    <row r="6626" spans="1:6" x14ac:dyDescent="0.2">
      <c r="A6626" s="53">
        <v>44205</v>
      </c>
      <c r="B6626" s="54">
        <v>44205</v>
      </c>
      <c r="C6626" s="54" t="s">
        <v>1180</v>
      </c>
      <c r="D6626" s="55">
        <f>VLOOKUP(Pag_Inicio_Corr_mas_casos[[#This Row],[Corregimiento]],Hoja3!$A$2:$D$676,4,0)</f>
        <v>20603</v>
      </c>
      <c r="E6626" s="54">
        <v>11</v>
      </c>
    </row>
    <row r="6627" spans="1:6" x14ac:dyDescent="0.2">
      <c r="A6627" s="53">
        <v>44205</v>
      </c>
      <c r="B6627" s="54">
        <v>44205</v>
      </c>
      <c r="C6627" s="54" t="s">
        <v>1033</v>
      </c>
      <c r="D6627" s="55">
        <f>VLOOKUP(Pag_Inicio_Corr_mas_casos[[#This Row],[Corregimiento]],Hoja3!$A$2:$D$676,4,0)</f>
        <v>40203</v>
      </c>
      <c r="E6627" s="54">
        <v>11</v>
      </c>
    </row>
    <row r="6628" spans="1:6" x14ac:dyDescent="0.2">
      <c r="A6628" s="108">
        <v>44206</v>
      </c>
      <c r="B6628" s="4">
        <v>44206</v>
      </c>
      <c r="C6628" s="4" t="s">
        <v>1070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 x14ac:dyDescent="0.2">
      <c r="A6629" s="108">
        <v>44206</v>
      </c>
      <c r="B6629" s="4">
        <v>44206</v>
      </c>
      <c r="C6629" s="4" t="s">
        <v>1095</v>
      </c>
      <c r="D6629" s="109">
        <f>VLOOKUP(Pag_Inicio_Corr_mas_casos[[#This Row],[Corregimiento]],Hoja3!$A$2:$D$676,4,0)</f>
        <v>130106</v>
      </c>
      <c r="E6629" s="4">
        <v>55</v>
      </c>
    </row>
    <row r="6630" spans="1:6" x14ac:dyDescent="0.2">
      <c r="A6630" s="108">
        <v>44206</v>
      </c>
      <c r="B6630" s="4">
        <v>44206</v>
      </c>
      <c r="C6630" s="4" t="s">
        <v>1004</v>
      </c>
      <c r="D6630" s="109">
        <f>VLOOKUP(Pag_Inicio_Corr_mas_casos[[#This Row],[Corregimiento]],Hoja3!$A$2:$D$676,4,0)</f>
        <v>81007</v>
      </c>
      <c r="E6630" s="4">
        <v>51</v>
      </c>
    </row>
    <row r="6631" spans="1:6" x14ac:dyDescent="0.2">
      <c r="A6631" s="108">
        <v>44206</v>
      </c>
      <c r="B6631" s="4">
        <v>44206</v>
      </c>
      <c r="C6631" s="4" t="s">
        <v>1078</v>
      </c>
      <c r="D6631" s="109">
        <f>VLOOKUP(Pag_Inicio_Corr_mas_casos[[#This Row],[Corregimiento]],Hoja3!$A$2:$D$676,4,0)</f>
        <v>81001</v>
      </c>
      <c r="E6631" s="4">
        <v>50</v>
      </c>
    </row>
    <row r="6632" spans="1:6" x14ac:dyDescent="0.2">
      <c r="A6632" s="108">
        <v>44206</v>
      </c>
      <c r="B6632" s="4">
        <v>44206</v>
      </c>
      <c r="C6632" s="4" t="s">
        <v>1113</v>
      </c>
      <c r="D6632" s="109">
        <f>VLOOKUP(Pag_Inicio_Corr_mas_casos[[#This Row],[Corregimiento]],Hoja3!$A$2:$D$676,4,0)</f>
        <v>130102</v>
      </c>
      <c r="E6632" s="4">
        <v>49</v>
      </c>
    </row>
    <row r="6633" spans="1:6" x14ac:dyDescent="0.2">
      <c r="A6633" s="108">
        <v>44206</v>
      </c>
      <c r="B6633" s="4">
        <v>44206</v>
      </c>
      <c r="C6633" s="4" t="s">
        <v>1105</v>
      </c>
      <c r="D6633" s="109">
        <f>VLOOKUP(Pag_Inicio_Corr_mas_casos[[#This Row],[Corregimiento]],Hoja3!$A$2:$D$676,4,0)</f>
        <v>80812</v>
      </c>
      <c r="E6633" s="4">
        <v>48</v>
      </c>
    </row>
    <row r="6634" spans="1:6" x14ac:dyDescent="0.2">
      <c r="A6634" s="108">
        <v>44206</v>
      </c>
      <c r="B6634" s="4">
        <v>44206</v>
      </c>
      <c r="C6634" s="4" t="s">
        <v>1000</v>
      </c>
      <c r="D6634" s="109">
        <f>VLOOKUP(Pag_Inicio_Corr_mas_casos[[#This Row],[Corregimiento]],Hoja3!$A$2:$D$676,4,0)</f>
        <v>80823</v>
      </c>
      <c r="E6634" s="4">
        <v>46</v>
      </c>
    </row>
    <row r="6635" spans="1:6" x14ac:dyDescent="0.2">
      <c r="A6635" s="108">
        <v>44206</v>
      </c>
      <c r="B6635" s="4">
        <v>44206</v>
      </c>
      <c r="C6635" s="4" t="s">
        <v>1011</v>
      </c>
      <c r="D6635" s="109">
        <f>VLOOKUP(Pag_Inicio_Corr_mas_casos[[#This Row],[Corregimiento]],Hoja3!$A$2:$D$676,4,0)</f>
        <v>80820</v>
      </c>
      <c r="E6635" s="4">
        <v>46</v>
      </c>
    </row>
    <row r="6636" spans="1:6" x14ac:dyDescent="0.2">
      <c r="A6636" s="108">
        <v>44206</v>
      </c>
      <c r="B6636" s="4">
        <v>44206</v>
      </c>
      <c r="C6636" s="4" t="s">
        <v>1071</v>
      </c>
      <c r="D6636" s="109">
        <f>VLOOKUP(Pag_Inicio_Corr_mas_casos[[#This Row],[Corregimiento]],Hoja3!$A$2:$D$676,4,0)</f>
        <v>80819</v>
      </c>
      <c r="E6636" s="4">
        <v>45</v>
      </c>
    </row>
    <row r="6637" spans="1:6" x14ac:dyDescent="0.2">
      <c r="A6637" s="108">
        <v>44206</v>
      </c>
      <c r="B6637" s="4">
        <v>44206</v>
      </c>
      <c r="C6637" s="4" t="s">
        <v>831</v>
      </c>
      <c r="D6637" s="109">
        <f>VLOOKUP(Pag_Inicio_Corr_mas_casos[[#This Row],[Corregimiento]],Hoja3!$A$2:$D$676,4,0)</f>
        <v>80821</v>
      </c>
      <c r="E6637" s="4">
        <v>44</v>
      </c>
    </row>
    <row r="6638" spans="1:6" x14ac:dyDescent="0.2">
      <c r="A6638" s="108">
        <v>44206</v>
      </c>
      <c r="B6638" s="4">
        <v>44206</v>
      </c>
      <c r="C6638" s="4" t="s">
        <v>1079</v>
      </c>
      <c r="D6638" s="109">
        <f>VLOOKUP(Pag_Inicio_Corr_mas_casos[[#This Row],[Corregimiento]],Hoja3!$A$2:$D$676,4,0)</f>
        <v>81002</v>
      </c>
      <c r="E6638" s="4">
        <v>42</v>
      </c>
    </row>
    <row r="6639" spans="1:6" x14ac:dyDescent="0.2">
      <c r="A6639" s="108">
        <v>44206</v>
      </c>
      <c r="B6639" s="4">
        <v>44206</v>
      </c>
      <c r="C6639" s="4" t="s">
        <v>1003</v>
      </c>
      <c r="D6639" s="109">
        <f>VLOOKUP(Pag_Inicio_Corr_mas_casos[[#This Row],[Corregimiento]],Hoja3!$A$2:$D$676,4,0)</f>
        <v>130708</v>
      </c>
      <c r="E6639" s="4">
        <v>42</v>
      </c>
    </row>
    <row r="6640" spans="1:6" x14ac:dyDescent="0.2">
      <c r="A6640" s="108">
        <v>44206</v>
      </c>
      <c r="B6640" s="4">
        <v>44206</v>
      </c>
      <c r="C6640" s="4" t="s">
        <v>1127</v>
      </c>
      <c r="D6640" s="109">
        <f>VLOOKUP(Pag_Inicio_Corr_mas_casos[[#This Row],[Corregimiento]],Hoja3!$A$2:$D$676,4,0)</f>
        <v>130101</v>
      </c>
      <c r="E6640" s="4">
        <v>41</v>
      </c>
    </row>
    <row r="6641" spans="1:6" x14ac:dyDescent="0.2">
      <c r="A6641" s="108">
        <v>44206</v>
      </c>
      <c r="B6641" s="4">
        <v>44206</v>
      </c>
      <c r="C6641" s="4" t="s">
        <v>1002</v>
      </c>
      <c r="D6641" s="109">
        <f>VLOOKUP(Pag_Inicio_Corr_mas_casos[[#This Row],[Corregimiento]],Hoja3!$A$2:$D$676,4,0)</f>
        <v>80816</v>
      </c>
      <c r="E6641" s="4">
        <v>40</v>
      </c>
    </row>
    <row r="6642" spans="1:6" x14ac:dyDescent="0.2">
      <c r="A6642" s="108">
        <v>44206</v>
      </c>
      <c r="B6642" s="4">
        <v>44206</v>
      </c>
      <c r="C6642" s="4" t="s">
        <v>1074</v>
      </c>
      <c r="D6642" s="109">
        <f>VLOOKUP(Pag_Inicio_Corr_mas_casos[[#This Row],[Corregimiento]],Hoja3!$A$2:$D$676,4,0)</f>
        <v>130702</v>
      </c>
      <c r="E6642" s="4">
        <v>39</v>
      </c>
    </row>
    <row r="6643" spans="1:6" x14ac:dyDescent="0.2">
      <c r="A6643" s="108">
        <v>44206</v>
      </c>
      <c r="B6643" s="4">
        <v>44206</v>
      </c>
      <c r="C6643" s="4" t="s">
        <v>1091</v>
      </c>
      <c r="D6643" s="109">
        <f>VLOOKUP(Pag_Inicio_Corr_mas_casos[[#This Row],[Corregimiento]],Hoja3!$A$2:$D$676,4,0)</f>
        <v>30104</v>
      </c>
      <c r="E6643" s="4">
        <v>39</v>
      </c>
    </row>
    <row r="6644" spans="1:6" x14ac:dyDescent="0.2">
      <c r="A6644" s="108">
        <v>44206</v>
      </c>
      <c r="B6644" s="4">
        <v>44206</v>
      </c>
      <c r="C6644" s="4" t="s">
        <v>1013</v>
      </c>
      <c r="D6644" s="109">
        <f>VLOOKUP(Pag_Inicio_Corr_mas_casos[[#This Row],[Corregimiento]],Hoja3!$A$2:$D$676,4,0)</f>
        <v>80822</v>
      </c>
      <c r="E6644" s="4">
        <v>35</v>
      </c>
    </row>
    <row r="6645" spans="1:6" x14ac:dyDescent="0.2">
      <c r="A6645" s="108">
        <v>44206</v>
      </c>
      <c r="B6645" s="4">
        <v>44206</v>
      </c>
      <c r="C6645" s="4" t="s">
        <v>1010</v>
      </c>
      <c r="D6645" s="109">
        <f>VLOOKUP(Pag_Inicio_Corr_mas_casos[[#This Row],[Corregimiento]],Hoja3!$A$2:$D$676,4,0)</f>
        <v>80813</v>
      </c>
      <c r="E6645" s="4">
        <v>33</v>
      </c>
    </row>
    <row r="6646" spans="1:6" x14ac:dyDescent="0.2">
      <c r="A6646" s="108">
        <v>44206</v>
      </c>
      <c r="B6646" s="4">
        <v>44206</v>
      </c>
      <c r="C6646" s="4" t="s">
        <v>999</v>
      </c>
      <c r="D6646" s="109">
        <f>VLOOKUP(Pag_Inicio_Corr_mas_casos[[#This Row],[Corregimiento]],Hoja3!$A$2:$D$676,4,0)</f>
        <v>80806</v>
      </c>
      <c r="E6646" s="4">
        <v>32</v>
      </c>
    </row>
    <row r="6647" spans="1:6" x14ac:dyDescent="0.2">
      <c r="A6647" s="108">
        <v>44206</v>
      </c>
      <c r="B6647" s="4">
        <v>44206</v>
      </c>
      <c r="C6647" s="4" t="s">
        <v>1009</v>
      </c>
      <c r="D6647" s="109">
        <f>VLOOKUP(Pag_Inicio_Corr_mas_casos[[#This Row],[Corregimiento]],Hoja3!$A$2:$D$676,4,0)</f>
        <v>130107</v>
      </c>
      <c r="E6647" s="4">
        <v>32</v>
      </c>
    </row>
    <row r="6648" spans="1:6" x14ac:dyDescent="0.2">
      <c r="A6648" s="108">
        <v>44206</v>
      </c>
      <c r="B6648" s="4">
        <v>44206</v>
      </c>
      <c r="C6648" s="4" t="s">
        <v>1184</v>
      </c>
      <c r="D6648" s="109">
        <f>VLOOKUP(Pag_Inicio_Corr_mas_casos[[#This Row],[Corregimiento]],Hoja3!$A$2:$D$676,4,0)</f>
        <v>50315</v>
      </c>
      <c r="E6648" s="4">
        <v>32</v>
      </c>
    </row>
    <row r="6649" spans="1:6" x14ac:dyDescent="0.2">
      <c r="A6649" s="108">
        <v>44206</v>
      </c>
      <c r="B6649" s="4">
        <v>44206</v>
      </c>
      <c r="C6649" s="4" t="s">
        <v>997</v>
      </c>
      <c r="D6649" s="109">
        <f>VLOOKUP(Pag_Inicio_Corr_mas_casos[[#This Row],[Corregimiento]],Hoja3!$A$2:$D$676,4,0)</f>
        <v>130717</v>
      </c>
      <c r="E6649" s="4">
        <v>31</v>
      </c>
    </row>
    <row r="6650" spans="1:6" x14ac:dyDescent="0.2">
      <c r="A6650" s="108">
        <v>44206</v>
      </c>
      <c r="B6650" s="4">
        <v>44206</v>
      </c>
      <c r="C6650" s="4" t="s">
        <v>1109</v>
      </c>
      <c r="D6650" s="109">
        <f>VLOOKUP(Pag_Inicio_Corr_mas_casos[[#This Row],[Corregimiento]],Hoja3!$A$2:$D$676,4,0)</f>
        <v>80501</v>
      </c>
      <c r="E6650" s="4">
        <v>30</v>
      </c>
    </row>
    <row r="6651" spans="1:6" x14ac:dyDescent="0.2">
      <c r="A6651" s="108">
        <v>44206</v>
      </c>
      <c r="B6651" s="4">
        <v>44206</v>
      </c>
      <c r="C6651" s="4" t="s">
        <v>1029</v>
      </c>
      <c r="D6651" s="109">
        <f>VLOOKUP(Pag_Inicio_Corr_mas_casos[[#This Row],[Corregimiento]],Hoja3!$A$2:$D$676,4,0)</f>
        <v>40606</v>
      </c>
      <c r="E6651" s="4">
        <v>30</v>
      </c>
    </row>
    <row r="6652" spans="1:6" x14ac:dyDescent="0.2">
      <c r="A6652" s="108">
        <v>44206</v>
      </c>
      <c r="B6652" s="4">
        <v>44206</v>
      </c>
      <c r="C6652" s="4" t="s">
        <v>1119</v>
      </c>
      <c r="D6652" s="109">
        <f>VLOOKUP(Pag_Inicio_Corr_mas_casos[[#This Row],[Corregimiento]],Hoja3!$A$2:$D$676,4,0)</f>
        <v>40601</v>
      </c>
      <c r="E6652" s="4">
        <v>28</v>
      </c>
    </row>
    <row r="6653" spans="1:6" x14ac:dyDescent="0.2">
      <c r="A6653" s="108">
        <v>44206</v>
      </c>
      <c r="B6653" s="4">
        <v>44206</v>
      </c>
      <c r="C6653" s="4" t="s">
        <v>1023</v>
      </c>
      <c r="D6653" s="109">
        <f>VLOOKUP(Pag_Inicio_Corr_mas_casos[[#This Row],[Corregimiento]],Hoja3!$A$2:$D$676,4,0)</f>
        <v>30113</v>
      </c>
      <c r="E6653" s="4">
        <v>28</v>
      </c>
    </row>
    <row r="6654" spans="1:6" x14ac:dyDescent="0.2">
      <c r="A6654" s="108">
        <v>44206</v>
      </c>
      <c r="B6654" s="4">
        <v>44206</v>
      </c>
      <c r="C6654" s="4" t="s">
        <v>1012</v>
      </c>
      <c r="D6654" s="109">
        <f>VLOOKUP(Pag_Inicio_Corr_mas_casos[[#This Row],[Corregimiento]],Hoja3!$A$2:$D$676,4,0)</f>
        <v>80817</v>
      </c>
      <c r="E6654" s="4">
        <v>27</v>
      </c>
    </row>
    <row r="6655" spans="1:6" x14ac:dyDescent="0.2">
      <c r="A6655" s="108">
        <v>44206</v>
      </c>
      <c r="B6655" s="4">
        <v>44206</v>
      </c>
      <c r="C6655" s="4" t="s">
        <v>1086</v>
      </c>
      <c r="D6655" s="109">
        <f>VLOOKUP(Pag_Inicio_Corr_mas_casos[[#This Row],[Corregimiento]],Hoja3!$A$2:$D$676,4,0)</f>
        <v>30103</v>
      </c>
      <c r="E6655" s="4">
        <v>26</v>
      </c>
    </row>
    <row r="6656" spans="1:6" x14ac:dyDescent="0.2">
      <c r="A6656" s="108">
        <v>44206</v>
      </c>
      <c r="B6656" s="4">
        <v>44206</v>
      </c>
      <c r="C6656" s="4" t="s">
        <v>1015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 x14ac:dyDescent="0.2">
      <c r="A6657" s="108">
        <v>44206</v>
      </c>
      <c r="B6657" s="4">
        <v>44206</v>
      </c>
      <c r="C6657" s="4" t="s">
        <v>1050</v>
      </c>
      <c r="D6657" s="109">
        <f>VLOOKUP(Pag_Inicio_Corr_mas_casos[[#This Row],[Corregimiento]],Hoja3!$A$2:$D$676,4,0)</f>
        <v>130706</v>
      </c>
      <c r="E6657" s="4">
        <v>26</v>
      </c>
    </row>
    <row r="6658" spans="1:5" x14ac:dyDescent="0.2">
      <c r="A6658" s="108">
        <v>44206</v>
      </c>
      <c r="B6658" s="4">
        <v>44206</v>
      </c>
      <c r="C6658" s="4" t="s">
        <v>998</v>
      </c>
      <c r="D6658" s="109">
        <f>VLOOKUP(Pag_Inicio_Corr_mas_casos[[#This Row],[Corregimiento]],Hoja3!$A$2:$D$676,4,0)</f>
        <v>81009</v>
      </c>
      <c r="E6658" s="4">
        <v>26</v>
      </c>
    </row>
    <row r="6659" spans="1:5" x14ac:dyDescent="0.2">
      <c r="A6659" s="108">
        <v>44206</v>
      </c>
      <c r="B6659" s="4">
        <v>44206</v>
      </c>
      <c r="C6659" s="4" t="s">
        <v>1006</v>
      </c>
      <c r="D6659" s="109">
        <f>VLOOKUP(Pag_Inicio_Corr_mas_casos[[#This Row],[Corregimiento]],Hoja3!$A$2:$D$676,4,0)</f>
        <v>80826</v>
      </c>
      <c r="E6659" s="4">
        <v>25</v>
      </c>
    </row>
    <row r="6660" spans="1:5" x14ac:dyDescent="0.2">
      <c r="A6660" s="108">
        <v>44206</v>
      </c>
      <c r="B6660" s="4">
        <v>44206</v>
      </c>
      <c r="C6660" s="4" t="s">
        <v>1018</v>
      </c>
      <c r="D6660" s="109">
        <f>VLOOKUP(Pag_Inicio_Corr_mas_casos[[#This Row],[Corregimiento]],Hoja3!$A$2:$D$676,4,0)</f>
        <v>130701</v>
      </c>
      <c r="E6660" s="4">
        <v>24</v>
      </c>
    </row>
    <row r="6661" spans="1:5" x14ac:dyDescent="0.2">
      <c r="A6661" s="108">
        <v>44206</v>
      </c>
      <c r="B6661" s="4">
        <v>44206</v>
      </c>
      <c r="C6661" s="4" t="s">
        <v>1097</v>
      </c>
      <c r="D6661" s="109">
        <f>VLOOKUP(Pag_Inicio_Corr_mas_casos[[#This Row],[Corregimiento]],Hoja3!$A$2:$D$676,4,0)</f>
        <v>130108</v>
      </c>
      <c r="E6661" s="4">
        <v>23</v>
      </c>
    </row>
    <row r="6662" spans="1:5" x14ac:dyDescent="0.2">
      <c r="A6662" s="108">
        <v>44206</v>
      </c>
      <c r="B6662" s="4">
        <v>44206</v>
      </c>
      <c r="C6662" s="4" t="s">
        <v>1117</v>
      </c>
      <c r="D6662" s="109">
        <f>VLOOKUP(Pag_Inicio_Corr_mas_casos[[#This Row],[Corregimiento]],Hoja3!$A$2:$D$676,4,0)</f>
        <v>40501</v>
      </c>
      <c r="E6662" s="4">
        <v>23</v>
      </c>
    </row>
    <row r="6663" spans="1:5" x14ac:dyDescent="0.2">
      <c r="A6663" s="108">
        <v>44206</v>
      </c>
      <c r="B6663" s="4">
        <v>44206</v>
      </c>
      <c r="C6663" s="4" t="s">
        <v>1088</v>
      </c>
      <c r="D6663" s="109">
        <f>VLOOKUP(Pag_Inicio_Corr_mas_casos[[#This Row],[Corregimiento]],Hoja3!$A$2:$D$676,4,0)</f>
        <v>20609</v>
      </c>
      <c r="E6663" s="4">
        <v>23</v>
      </c>
    </row>
    <row r="6664" spans="1:5" x14ac:dyDescent="0.2">
      <c r="A6664" s="108">
        <v>44206</v>
      </c>
      <c r="B6664" s="4">
        <v>44206</v>
      </c>
      <c r="C6664" s="4" t="s">
        <v>1005</v>
      </c>
      <c r="D6664" s="109">
        <f>VLOOKUP(Pag_Inicio_Corr_mas_casos[[#This Row],[Corregimiento]],Hoja3!$A$2:$D$676,4,0)</f>
        <v>80814</v>
      </c>
      <c r="E6664" s="4">
        <v>22</v>
      </c>
    </row>
    <row r="6665" spans="1:5" x14ac:dyDescent="0.2">
      <c r="A6665" s="108">
        <v>44206</v>
      </c>
      <c r="B6665" s="4">
        <v>44206</v>
      </c>
      <c r="C6665" s="4" t="s">
        <v>1017</v>
      </c>
      <c r="D6665" s="109">
        <f>VLOOKUP(Pag_Inicio_Corr_mas_casos[[#This Row],[Corregimiento]],Hoja3!$A$2:$D$676,4,0)</f>
        <v>50208</v>
      </c>
      <c r="E6665" s="4">
        <v>22</v>
      </c>
    </row>
    <row r="6666" spans="1:5" x14ac:dyDescent="0.2">
      <c r="A6666" s="108">
        <v>44206</v>
      </c>
      <c r="B6666" s="4">
        <v>44206</v>
      </c>
      <c r="C6666" s="4" t="s">
        <v>1077</v>
      </c>
      <c r="D6666" s="109">
        <f>VLOOKUP(Pag_Inicio_Corr_mas_casos[[#This Row],[Corregimiento]],Hoja3!$A$2:$D$676,4,0)</f>
        <v>81008</v>
      </c>
      <c r="E6666" s="4">
        <v>22</v>
      </c>
    </row>
    <row r="6667" spans="1:5" x14ac:dyDescent="0.2">
      <c r="A6667" s="108">
        <v>44206</v>
      </c>
      <c r="B6667" s="4">
        <v>44206</v>
      </c>
      <c r="C6667" s="4" t="s">
        <v>996</v>
      </c>
      <c r="D6667" s="109">
        <f>VLOOKUP(Pag_Inicio_Corr_mas_casos[[#This Row],[Corregimiento]],Hoja3!$A$2:$D$676,4,0)</f>
        <v>80810</v>
      </c>
      <c r="E6667" s="4">
        <v>22</v>
      </c>
    </row>
    <row r="6668" spans="1:5" x14ac:dyDescent="0.2">
      <c r="A6668" s="108">
        <v>44206</v>
      </c>
      <c r="B6668" s="4">
        <v>44206</v>
      </c>
      <c r="C6668" s="4" t="s">
        <v>1080</v>
      </c>
      <c r="D6668" s="109">
        <f>VLOOKUP(Pag_Inicio_Corr_mas_casos[[#This Row],[Corregimiento]],Hoja3!$A$2:$D$676,4,0)</f>
        <v>81003</v>
      </c>
      <c r="E6668" s="4">
        <v>21</v>
      </c>
    </row>
    <row r="6669" spans="1:5" x14ac:dyDescent="0.2">
      <c r="A6669" s="108">
        <v>44206</v>
      </c>
      <c r="B6669" s="4">
        <v>44206</v>
      </c>
      <c r="C6669" s="4" t="s">
        <v>1118</v>
      </c>
      <c r="D6669" s="109">
        <f>VLOOKUP(Pag_Inicio_Corr_mas_casos[[#This Row],[Corregimiento]],Hoja3!$A$2:$D$676,4,0)</f>
        <v>91007</v>
      </c>
      <c r="E6669" s="4">
        <v>19</v>
      </c>
    </row>
    <row r="6670" spans="1:5" x14ac:dyDescent="0.2">
      <c r="A6670" s="108">
        <v>44206</v>
      </c>
      <c r="B6670" s="4">
        <v>44206</v>
      </c>
      <c r="C6670" s="4" t="s">
        <v>1026</v>
      </c>
      <c r="D6670" s="109">
        <f>VLOOKUP(Pag_Inicio_Corr_mas_casos[[#This Row],[Corregimiento]],Hoja3!$A$2:$D$676,4,0)</f>
        <v>30107</v>
      </c>
      <c r="E6670" s="4">
        <v>19</v>
      </c>
    </row>
    <row r="6671" spans="1:5" x14ac:dyDescent="0.2">
      <c r="A6671" s="108">
        <v>44206</v>
      </c>
      <c r="B6671" s="4">
        <v>44206</v>
      </c>
      <c r="C6671" s="4" t="s">
        <v>1033</v>
      </c>
      <c r="D6671" s="109">
        <f>VLOOKUP(Pag_Inicio_Corr_mas_casos[[#This Row],[Corregimiento]],Hoja3!$A$2:$D$676,4,0)</f>
        <v>40203</v>
      </c>
      <c r="E6671" s="4">
        <v>19</v>
      </c>
    </row>
    <row r="6672" spans="1:5" x14ac:dyDescent="0.2">
      <c r="A6672" s="108">
        <v>44206</v>
      </c>
      <c r="B6672" s="4">
        <v>44206</v>
      </c>
      <c r="C6672" s="4" t="s">
        <v>1185</v>
      </c>
      <c r="D6672" s="109">
        <f>VLOOKUP(Pag_Inicio_Corr_mas_casos[[#This Row],[Corregimiento]],Hoja3!$A$2:$D$676,4,0)</f>
        <v>41203</v>
      </c>
      <c r="E6672" s="4">
        <v>18</v>
      </c>
    </row>
    <row r="6673" spans="1:6" x14ac:dyDescent="0.2">
      <c r="A6673" s="108">
        <v>44206</v>
      </c>
      <c r="B6673" s="4">
        <v>44206</v>
      </c>
      <c r="C6673" s="4" t="s">
        <v>1054</v>
      </c>
      <c r="D6673" s="109">
        <f>VLOOKUP(Pag_Inicio_Corr_mas_casos[[#This Row],[Corregimiento]],Hoja3!$A$2:$D$676,4,0)</f>
        <v>81005</v>
      </c>
      <c r="E6673" s="4">
        <v>18</v>
      </c>
    </row>
    <row r="6674" spans="1:6" x14ac:dyDescent="0.2">
      <c r="A6674" s="108">
        <v>44206</v>
      </c>
      <c r="B6674" s="4">
        <v>44206</v>
      </c>
      <c r="C6674" s="4" t="s">
        <v>1021</v>
      </c>
      <c r="D6674" s="109">
        <f>VLOOKUP(Pag_Inicio_Corr_mas_casos[[#This Row],[Corregimiento]],Hoja3!$A$2:$D$676,4,0)</f>
        <v>81006</v>
      </c>
      <c r="E6674" s="4">
        <v>17</v>
      </c>
    </row>
    <row r="6675" spans="1:6" x14ac:dyDescent="0.2">
      <c r="A6675" s="108">
        <v>44206</v>
      </c>
      <c r="B6675" s="4">
        <v>44206</v>
      </c>
      <c r="C6675" s="4" t="s">
        <v>1016</v>
      </c>
      <c r="D6675" s="109">
        <f>VLOOKUP(Pag_Inicio_Corr_mas_casos[[#This Row],[Corregimiento]],Hoja3!$A$2:$D$676,4,0)</f>
        <v>130716</v>
      </c>
      <c r="E6675" s="4">
        <v>17</v>
      </c>
    </row>
    <row r="6676" spans="1:6" x14ac:dyDescent="0.2">
      <c r="A6676" s="108">
        <v>44206</v>
      </c>
      <c r="B6676" s="4">
        <v>44206</v>
      </c>
      <c r="C6676" s="4" t="s">
        <v>1034</v>
      </c>
      <c r="D6676" s="109">
        <f>VLOOKUP(Pag_Inicio_Corr_mas_casos[[#This Row],[Corregimiento]],Hoja3!$A$2:$D$676,4,0)</f>
        <v>20207</v>
      </c>
      <c r="E6676" s="4">
        <v>17</v>
      </c>
    </row>
    <row r="6677" spans="1:6" x14ac:dyDescent="0.2">
      <c r="A6677" s="108">
        <v>44206</v>
      </c>
      <c r="B6677" s="4">
        <v>44206</v>
      </c>
      <c r="C6677" s="4" t="s">
        <v>1065</v>
      </c>
      <c r="D6677" s="109">
        <f>VLOOKUP(Pag_Inicio_Corr_mas_casos[[#This Row],[Corregimiento]],Hoja3!$A$2:$D$676,4,0)</f>
        <v>60101</v>
      </c>
      <c r="E6677" s="4">
        <v>16</v>
      </c>
    </row>
    <row r="6678" spans="1:6" x14ac:dyDescent="0.2">
      <c r="A6678" s="108">
        <v>44206</v>
      </c>
      <c r="B6678" s="4">
        <v>44206</v>
      </c>
      <c r="C6678" s="4" t="s">
        <v>1022</v>
      </c>
      <c r="D6678" s="109">
        <f>VLOOKUP(Pag_Inicio_Corr_mas_casos[[#This Row],[Corregimiento]],Hoja3!$A$2:$D$676,4,0)</f>
        <v>130908</v>
      </c>
      <c r="E6678" s="4">
        <v>16</v>
      </c>
    </row>
    <row r="6679" spans="1:6" x14ac:dyDescent="0.2">
      <c r="A6679" s="108">
        <v>44206</v>
      </c>
      <c r="B6679" s="4">
        <v>44206</v>
      </c>
      <c r="C6679" s="4" t="s">
        <v>1186</v>
      </c>
      <c r="D6679" s="109">
        <f>VLOOKUP(Pag_Inicio_Corr_mas_casos[[#This Row],[Corregimiento]],Hoja3!$A$2:$D$676,4,0)</f>
        <v>30112</v>
      </c>
      <c r="E6679" s="4">
        <v>16</v>
      </c>
    </row>
    <row r="6680" spans="1:6" x14ac:dyDescent="0.2">
      <c r="A6680" s="108">
        <v>44206</v>
      </c>
      <c r="B6680" s="4">
        <v>44206</v>
      </c>
      <c r="C6680" s="4" t="s">
        <v>1081</v>
      </c>
      <c r="D6680" s="109">
        <f>VLOOKUP(Pag_Inicio_Corr_mas_casos[[#This Row],[Corregimiento]],Hoja3!$A$2:$D$676,4,0)</f>
        <v>91001</v>
      </c>
      <c r="E6680" s="4">
        <v>16</v>
      </c>
    </row>
    <row r="6681" spans="1:6" x14ac:dyDescent="0.2">
      <c r="A6681" s="108">
        <v>44206</v>
      </c>
      <c r="B6681" s="4">
        <v>44206</v>
      </c>
      <c r="C6681" s="4" t="s">
        <v>1082</v>
      </c>
      <c r="D6681" s="109">
        <f>VLOOKUP(Pag_Inicio_Corr_mas_casos[[#This Row],[Corregimiento]],Hoja3!$A$2:$D$676,4,0)</f>
        <v>30111</v>
      </c>
      <c r="E6681" s="4">
        <v>15</v>
      </c>
    </row>
    <row r="6682" spans="1:6" x14ac:dyDescent="0.2">
      <c r="A6682" s="108">
        <v>44206</v>
      </c>
      <c r="B6682" s="4">
        <v>44206</v>
      </c>
      <c r="C6682" s="4" t="s">
        <v>1019</v>
      </c>
      <c r="D6682" s="109">
        <f>VLOOKUP(Pag_Inicio_Corr_mas_casos[[#This Row],[Corregimiento]],Hoja3!$A$2:$D$676,4,0)</f>
        <v>80804</v>
      </c>
      <c r="E6682" s="4">
        <v>14</v>
      </c>
    </row>
    <row r="6683" spans="1:6" x14ac:dyDescent="0.2">
      <c r="A6683" s="108">
        <v>44206</v>
      </c>
      <c r="B6683" s="4">
        <v>44206</v>
      </c>
      <c r="C6683" s="4" t="s">
        <v>1028</v>
      </c>
      <c r="D6683" s="109">
        <f>VLOOKUP(Pag_Inicio_Corr_mas_casos[[#This Row],[Corregimiento]],Hoja3!$A$2:$D$676,4,0)</f>
        <v>130709</v>
      </c>
      <c r="E6683" s="4">
        <v>14</v>
      </c>
    </row>
    <row r="6684" spans="1:6" x14ac:dyDescent="0.2">
      <c r="A6684" s="108">
        <v>44206</v>
      </c>
      <c r="B6684" s="4">
        <v>44206</v>
      </c>
      <c r="C6684" s="4" t="s">
        <v>1058</v>
      </c>
      <c r="D6684" s="109">
        <f>VLOOKUP(Pag_Inicio_Corr_mas_casos[[#This Row],[Corregimiento]],Hoja3!$A$2:$D$676,4,0)</f>
        <v>60104</v>
      </c>
      <c r="E6684" s="4">
        <v>14</v>
      </c>
    </row>
    <row r="6685" spans="1:6" x14ac:dyDescent="0.2">
      <c r="A6685" s="108">
        <v>44206</v>
      </c>
      <c r="B6685" s="4">
        <v>44206</v>
      </c>
      <c r="C6685" s="4" t="s">
        <v>1001</v>
      </c>
      <c r="D6685" s="109">
        <f>VLOOKUP(Pag_Inicio_Corr_mas_casos[[#This Row],[Corregimiento]],Hoja3!$A$2:$D$676,4,0)</f>
        <v>80807</v>
      </c>
      <c r="E6685" s="4">
        <v>13</v>
      </c>
    </row>
    <row r="6686" spans="1:6" x14ac:dyDescent="0.2">
      <c r="A6686" s="108">
        <v>44206</v>
      </c>
      <c r="B6686" s="4">
        <v>44206</v>
      </c>
      <c r="C6686" s="4" t="s">
        <v>1137</v>
      </c>
      <c r="D6686" s="109">
        <f>VLOOKUP(Pag_Inicio_Corr_mas_casos[[#This Row],[Corregimiento]],Hoja3!$A$2:$D$676,4,0)</f>
        <v>40503</v>
      </c>
      <c r="E6686" s="4">
        <v>13</v>
      </c>
    </row>
    <row r="6687" spans="1:6" x14ac:dyDescent="0.2">
      <c r="A6687" s="108">
        <v>44206</v>
      </c>
      <c r="B6687" s="4">
        <v>44206</v>
      </c>
      <c r="C6687" s="4" t="s">
        <v>1062</v>
      </c>
      <c r="D6687" s="109">
        <f>VLOOKUP(Pag_Inicio_Corr_mas_casos[[#This Row],[Corregimiento]],Hoja3!$A$2:$D$676,4,0)</f>
        <v>40611</v>
      </c>
      <c r="E6687" s="4">
        <v>13</v>
      </c>
    </row>
    <row r="6688" spans="1:6" x14ac:dyDescent="0.2">
      <c r="A6688" s="108">
        <v>44206</v>
      </c>
      <c r="B6688" s="4">
        <v>44206</v>
      </c>
      <c r="C6688" s="4" t="s">
        <v>1050</v>
      </c>
      <c r="D6688" s="4">
        <v>20605</v>
      </c>
      <c r="E6688" s="4">
        <v>13</v>
      </c>
      <c r="F6688" t="s">
        <v>1180</v>
      </c>
    </row>
    <row r="6689" spans="1:6" x14ac:dyDescent="0.2">
      <c r="A6689" s="108">
        <v>44206</v>
      </c>
      <c r="B6689" s="4">
        <v>44206</v>
      </c>
      <c r="C6689" s="4" t="s">
        <v>1010</v>
      </c>
      <c r="D6689" s="4">
        <v>40607</v>
      </c>
      <c r="E6689" s="4">
        <v>13</v>
      </c>
      <c r="F6689" t="s">
        <v>1107</v>
      </c>
    </row>
    <row r="6690" spans="1:6" x14ac:dyDescent="0.2">
      <c r="A6690" s="108">
        <v>44206</v>
      </c>
      <c r="B6690" s="4">
        <v>44206</v>
      </c>
      <c r="C6690" s="4" t="s">
        <v>1051</v>
      </c>
      <c r="D6690" s="109">
        <f>VLOOKUP(Pag_Inicio_Corr_mas_casos[[#This Row],[Corregimiento]],Hoja3!$A$2:$D$676,4,0)</f>
        <v>80808</v>
      </c>
      <c r="E6690" s="4">
        <v>13</v>
      </c>
    </row>
    <row r="6691" spans="1:6" x14ac:dyDescent="0.2">
      <c r="A6691" s="108">
        <v>44206</v>
      </c>
      <c r="B6691" s="4">
        <v>44206</v>
      </c>
      <c r="C6691" s="4" t="s">
        <v>1007</v>
      </c>
      <c r="D6691" s="109">
        <f>VLOOKUP(Pag_Inicio_Corr_mas_casos[[#This Row],[Corregimiento]],Hoja3!$A$2:$D$676,4,0)</f>
        <v>80811</v>
      </c>
      <c r="E6691" s="4">
        <v>13</v>
      </c>
    </row>
    <row r="6692" spans="1:6" x14ac:dyDescent="0.2">
      <c r="A6692" s="108">
        <v>44206</v>
      </c>
      <c r="B6692" s="4">
        <v>44206</v>
      </c>
      <c r="C6692" s="4" t="s">
        <v>1187</v>
      </c>
      <c r="D6692" s="109">
        <f>VLOOKUP(Pag_Inicio_Corr_mas_casos[[#This Row],[Corregimiento]],Hoja3!$A$2:$D$676,4,0)</f>
        <v>60701</v>
      </c>
      <c r="E6692" s="4">
        <v>13</v>
      </c>
    </row>
    <row r="6693" spans="1:6" x14ac:dyDescent="0.2">
      <c r="A6693" s="108">
        <v>44206</v>
      </c>
      <c r="B6693" s="4">
        <v>44206</v>
      </c>
      <c r="C6693" s="4" t="s">
        <v>1188</v>
      </c>
      <c r="D6693" s="109">
        <f>VLOOKUP(Pag_Inicio_Corr_mas_casos[[#This Row],[Corregimiento]],Hoja3!$A$2:$D$676,4,0)</f>
        <v>40204</v>
      </c>
      <c r="E6693" s="4">
        <v>12</v>
      </c>
    </row>
    <row r="6694" spans="1:6" x14ac:dyDescent="0.2">
      <c r="A6694" s="108">
        <v>44206</v>
      </c>
      <c r="B6694" s="4">
        <v>44206</v>
      </c>
      <c r="C6694" s="4" t="s">
        <v>1030</v>
      </c>
      <c r="D6694" s="109">
        <f>VLOOKUP(Pag_Inicio_Corr_mas_casos[[#This Row],[Corregimiento]],Hoja3!$A$2:$D$676,4,0)</f>
        <v>130103</v>
      </c>
      <c r="E6694" s="4">
        <v>12</v>
      </c>
    </row>
    <row r="6695" spans="1:6" x14ac:dyDescent="0.2">
      <c r="A6695" s="108">
        <v>44206</v>
      </c>
      <c r="B6695" s="4">
        <v>44206</v>
      </c>
      <c r="C6695" s="4" t="s">
        <v>1189</v>
      </c>
      <c r="D6695" s="109">
        <f>VLOOKUP(Pag_Inicio_Corr_mas_casos[[#This Row],[Corregimiento]],Hoja3!$A$2:$D$676,4,0)</f>
        <v>130309</v>
      </c>
      <c r="E6695" s="4">
        <v>11</v>
      </c>
    </row>
    <row r="6696" spans="1:6" x14ac:dyDescent="0.2">
      <c r="A6696" s="108">
        <v>44206</v>
      </c>
      <c r="B6696" s="4">
        <v>44206</v>
      </c>
      <c r="C6696" s="4" t="s">
        <v>1020</v>
      </c>
      <c r="D6696" s="109">
        <f>VLOOKUP(Pag_Inicio_Corr_mas_casos[[#This Row],[Corregimiento]],Hoja3!$A$2:$D$676,4,0)</f>
        <v>20601</v>
      </c>
      <c r="E6696" s="4">
        <v>11</v>
      </c>
    </row>
    <row r="6697" spans="1:6" x14ac:dyDescent="0.2">
      <c r="A6697" s="108">
        <v>44206</v>
      </c>
      <c r="B6697" s="4">
        <v>44206</v>
      </c>
      <c r="C6697" s="4" t="s">
        <v>1175</v>
      </c>
      <c r="D6697" s="109">
        <f>VLOOKUP(Pag_Inicio_Corr_mas_casos[[#This Row],[Corregimiento]],Hoja3!$A$2:$D$676,4,0)</f>
        <v>20106</v>
      </c>
      <c r="E6697" s="4">
        <v>11</v>
      </c>
    </row>
    <row r="6698" spans="1:6" x14ac:dyDescent="0.2">
      <c r="A6698" s="108">
        <v>44206</v>
      </c>
      <c r="B6698" s="4">
        <v>44206</v>
      </c>
      <c r="C6698" s="4" t="s">
        <v>1035</v>
      </c>
      <c r="D6698" s="109">
        <f>VLOOKUP(Pag_Inicio_Corr_mas_casos[[#This Row],[Corregimiento]],Hoja3!$A$2:$D$676,4,0)</f>
        <v>60105</v>
      </c>
      <c r="E6698" s="4">
        <v>11</v>
      </c>
    </row>
    <row r="6699" spans="1:6" x14ac:dyDescent="0.2">
      <c r="A6699" s="59">
        <v>44207</v>
      </c>
      <c r="B6699" s="60">
        <v>44207</v>
      </c>
      <c r="C6699" s="60" t="s">
        <v>831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 x14ac:dyDescent="0.2">
      <c r="A6700" s="59">
        <v>44207</v>
      </c>
      <c r="B6700" s="60">
        <v>44207</v>
      </c>
      <c r="C6700" s="60" t="s">
        <v>1070</v>
      </c>
      <c r="D6700" s="61">
        <f>VLOOKUP(Pag_Inicio_Corr_mas_casos[[#This Row],[Corregimiento]],Hoja3!$A$2:$D$676,4,0)</f>
        <v>80809</v>
      </c>
      <c r="E6700" s="60">
        <v>46</v>
      </c>
    </row>
    <row r="6701" spans="1:6" x14ac:dyDescent="0.2">
      <c r="A6701" s="59">
        <v>44207</v>
      </c>
      <c r="B6701" s="60">
        <v>44207</v>
      </c>
      <c r="C6701" s="60" t="s">
        <v>1010</v>
      </c>
      <c r="D6701" s="61">
        <f>VLOOKUP(Pag_Inicio_Corr_mas_casos[[#This Row],[Corregimiento]],Hoja3!$A$2:$D$676,4,0)</f>
        <v>80813</v>
      </c>
      <c r="E6701" s="60">
        <v>45</v>
      </c>
    </row>
    <row r="6702" spans="1:6" x14ac:dyDescent="0.2">
      <c r="A6702" s="59">
        <v>44207</v>
      </c>
      <c r="B6702" s="60">
        <v>44207</v>
      </c>
      <c r="C6702" s="60" t="s">
        <v>1006</v>
      </c>
      <c r="D6702" s="61">
        <f>VLOOKUP(Pag_Inicio_Corr_mas_casos[[#This Row],[Corregimiento]],Hoja3!$A$2:$D$676,4,0)</f>
        <v>80826</v>
      </c>
      <c r="E6702" s="60">
        <v>44</v>
      </c>
    </row>
    <row r="6703" spans="1:6" x14ac:dyDescent="0.2">
      <c r="A6703" s="59">
        <v>44207</v>
      </c>
      <c r="B6703" s="60">
        <v>44207</v>
      </c>
      <c r="C6703" s="60" t="s">
        <v>1127</v>
      </c>
      <c r="D6703" s="61">
        <f>VLOOKUP(Pag_Inicio_Corr_mas_casos[[#This Row],[Corregimiento]],Hoja3!$A$2:$D$676,4,0)</f>
        <v>130101</v>
      </c>
      <c r="E6703" s="60">
        <v>42</v>
      </c>
    </row>
    <row r="6704" spans="1:6" x14ac:dyDescent="0.2">
      <c r="A6704" s="59">
        <v>44207</v>
      </c>
      <c r="B6704" s="60">
        <v>44207</v>
      </c>
      <c r="C6704" s="60" t="s">
        <v>1071</v>
      </c>
      <c r="D6704" s="61">
        <f>VLOOKUP(Pag_Inicio_Corr_mas_casos[[#This Row],[Corregimiento]],Hoja3!$A$2:$D$676,4,0)</f>
        <v>80819</v>
      </c>
      <c r="E6704" s="60">
        <v>42</v>
      </c>
    </row>
    <row r="6705" spans="1:6" x14ac:dyDescent="0.2">
      <c r="A6705" s="59">
        <v>44207</v>
      </c>
      <c r="B6705" s="60">
        <v>44207</v>
      </c>
      <c r="C6705" s="60" t="s">
        <v>1105</v>
      </c>
      <c r="D6705" s="61">
        <f>VLOOKUP(Pag_Inicio_Corr_mas_casos[[#This Row],[Corregimiento]],Hoja3!$A$2:$D$676,4,0)</f>
        <v>80812</v>
      </c>
      <c r="E6705" s="60">
        <v>41</v>
      </c>
    </row>
    <row r="6706" spans="1:6" x14ac:dyDescent="0.2">
      <c r="A6706" s="59">
        <v>44207</v>
      </c>
      <c r="B6706" s="60">
        <v>44207</v>
      </c>
      <c r="C6706" s="60" t="s">
        <v>1012</v>
      </c>
      <c r="D6706" s="61">
        <f>VLOOKUP(Pag_Inicio_Corr_mas_casos[[#This Row],[Corregimiento]],Hoja3!$A$2:$D$676,4,0)</f>
        <v>80817</v>
      </c>
      <c r="E6706" s="60">
        <v>54</v>
      </c>
    </row>
    <row r="6707" spans="1:6" x14ac:dyDescent="0.2">
      <c r="A6707" s="59">
        <v>44207</v>
      </c>
      <c r="B6707" s="60">
        <v>44207</v>
      </c>
      <c r="C6707" s="60" t="s">
        <v>1007</v>
      </c>
      <c r="D6707" s="61">
        <f>VLOOKUP(Pag_Inicio_Corr_mas_casos[[#This Row],[Corregimiento]],Hoja3!$A$2:$D$676,4,0)</f>
        <v>80811</v>
      </c>
      <c r="E6707" s="60">
        <v>41</v>
      </c>
    </row>
    <row r="6708" spans="1:6" x14ac:dyDescent="0.2">
      <c r="A6708" s="59">
        <v>44207</v>
      </c>
      <c r="B6708" s="60">
        <v>44207</v>
      </c>
      <c r="C6708" s="60" t="s">
        <v>1020</v>
      </c>
      <c r="D6708" s="61">
        <f>VLOOKUP(Pag_Inicio_Corr_mas_casos[[#This Row],[Corregimiento]],Hoja3!$A$2:$D$676,4,0)</f>
        <v>20601</v>
      </c>
      <c r="E6708" s="60">
        <v>35</v>
      </c>
    </row>
    <row r="6709" spans="1:6" x14ac:dyDescent="0.2">
      <c r="A6709" s="59">
        <v>44207</v>
      </c>
      <c r="B6709" s="60">
        <v>44207</v>
      </c>
      <c r="C6709" s="60" t="s">
        <v>1066</v>
      </c>
      <c r="D6709" s="61">
        <f>VLOOKUP(Pag_Inicio_Corr_mas_casos[[#This Row],[Corregimiento]],Hoja3!$A$2:$D$676,4,0)</f>
        <v>40612</v>
      </c>
      <c r="E6709" s="60">
        <v>34</v>
      </c>
    </row>
    <row r="6710" spans="1:6" x14ac:dyDescent="0.2">
      <c r="A6710" s="59">
        <v>44207</v>
      </c>
      <c r="B6710" s="60">
        <v>44207</v>
      </c>
      <c r="C6710" s="60" t="s">
        <v>999</v>
      </c>
      <c r="D6710" s="61">
        <f>VLOOKUP(Pag_Inicio_Corr_mas_casos[[#This Row],[Corregimiento]],Hoja3!$A$2:$D$676,4,0)</f>
        <v>80806</v>
      </c>
      <c r="E6710" s="60">
        <v>33</v>
      </c>
    </row>
    <row r="6711" spans="1:6" x14ac:dyDescent="0.2">
      <c r="A6711" s="59">
        <v>44207</v>
      </c>
      <c r="B6711" s="60">
        <v>44207</v>
      </c>
      <c r="C6711" s="60" t="s">
        <v>1106</v>
      </c>
      <c r="D6711" s="61">
        <f>VLOOKUP(Pag_Inicio_Corr_mas_casos[[#This Row],[Corregimiento]],Hoja3!$A$2:$D$676,4,0)</f>
        <v>40601</v>
      </c>
      <c r="E6711" s="60">
        <v>30</v>
      </c>
    </row>
    <row r="6712" spans="1:6" x14ac:dyDescent="0.2">
      <c r="A6712" s="59">
        <v>44207</v>
      </c>
      <c r="B6712" s="60">
        <v>44207</v>
      </c>
      <c r="C6712" s="60" t="s">
        <v>1015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 x14ac:dyDescent="0.2">
      <c r="A6713" s="59">
        <v>44207</v>
      </c>
      <c r="B6713" s="60">
        <v>44207</v>
      </c>
      <c r="C6713" s="60" t="s">
        <v>1011</v>
      </c>
      <c r="D6713" s="61">
        <f>VLOOKUP(Pag_Inicio_Corr_mas_casos[[#This Row],[Corregimiento]],Hoja3!$A$2:$D$676,4,0)</f>
        <v>80820</v>
      </c>
      <c r="E6713" s="60">
        <v>29</v>
      </c>
    </row>
    <row r="6714" spans="1:6" x14ac:dyDescent="0.2">
      <c r="A6714" s="59">
        <v>44207</v>
      </c>
      <c r="B6714" s="60">
        <v>44207</v>
      </c>
      <c r="C6714" s="60" t="s">
        <v>1004</v>
      </c>
      <c r="D6714" s="61">
        <f>VLOOKUP(Pag_Inicio_Corr_mas_casos[[#This Row],[Corregimiento]],Hoja3!$A$2:$D$676,4,0)</f>
        <v>81007</v>
      </c>
      <c r="E6714" s="60">
        <v>28</v>
      </c>
    </row>
    <row r="6715" spans="1:6" x14ac:dyDescent="0.2">
      <c r="A6715" s="59">
        <v>44207</v>
      </c>
      <c r="B6715" s="60">
        <v>44207</v>
      </c>
      <c r="C6715" s="60" t="s">
        <v>1000</v>
      </c>
      <c r="D6715" s="61">
        <f>VLOOKUP(Pag_Inicio_Corr_mas_casos[[#This Row],[Corregimiento]],Hoja3!$A$2:$D$676,4,0)</f>
        <v>80823</v>
      </c>
      <c r="E6715" s="60">
        <v>28</v>
      </c>
    </row>
    <row r="6716" spans="1:6" x14ac:dyDescent="0.2">
      <c r="A6716" s="59">
        <v>44207</v>
      </c>
      <c r="B6716" s="60">
        <v>44207</v>
      </c>
      <c r="C6716" s="60" t="s">
        <v>1001</v>
      </c>
      <c r="D6716" s="61">
        <f>VLOOKUP(Pag_Inicio_Corr_mas_casos[[#This Row],[Corregimiento]],Hoja3!$A$2:$D$676,4,0)</f>
        <v>80807</v>
      </c>
      <c r="E6716" s="60">
        <v>27</v>
      </c>
    </row>
    <row r="6717" spans="1:6" x14ac:dyDescent="0.2">
      <c r="A6717" s="59">
        <v>44207</v>
      </c>
      <c r="B6717" s="60">
        <v>44207</v>
      </c>
      <c r="C6717" s="60" t="s">
        <v>1013</v>
      </c>
      <c r="D6717" s="61">
        <f>VLOOKUP(Pag_Inicio_Corr_mas_casos[[#This Row],[Corregimiento]],Hoja3!$A$2:$D$676,4,0)</f>
        <v>80822</v>
      </c>
      <c r="E6717" s="60">
        <v>24</v>
      </c>
    </row>
    <row r="6718" spans="1:6" x14ac:dyDescent="0.2">
      <c r="A6718" s="59">
        <v>44207</v>
      </c>
      <c r="B6718" s="60">
        <v>44207</v>
      </c>
      <c r="C6718" s="60" t="s">
        <v>1026</v>
      </c>
      <c r="D6718" s="61">
        <f>VLOOKUP(Pag_Inicio_Corr_mas_casos[[#This Row],[Corregimiento]],Hoja3!$A$2:$D$676,4,0)</f>
        <v>30107</v>
      </c>
      <c r="E6718" s="60">
        <v>24</v>
      </c>
    </row>
    <row r="6719" spans="1:6" x14ac:dyDescent="0.2">
      <c r="A6719" s="59">
        <v>44207</v>
      </c>
      <c r="B6719" s="60">
        <v>44207</v>
      </c>
      <c r="C6719" s="60" t="s">
        <v>1110</v>
      </c>
      <c r="D6719" s="61">
        <f>VLOOKUP(Pag_Inicio_Corr_mas_casos[[#This Row],[Corregimiento]],Hoja3!$A$2:$D$676,4,0)</f>
        <v>20105</v>
      </c>
      <c r="E6719" s="60">
        <v>23</v>
      </c>
    </row>
    <row r="6720" spans="1:6" x14ac:dyDescent="0.2">
      <c r="A6720" s="59">
        <v>44207</v>
      </c>
      <c r="B6720" s="60">
        <v>44207</v>
      </c>
      <c r="C6720" s="60" t="s">
        <v>1129</v>
      </c>
      <c r="D6720" s="61">
        <f>VLOOKUP(Pag_Inicio_Corr_mas_casos[[#This Row],[Corregimiento]],Hoja3!$A$2:$D$676,4,0)</f>
        <v>91011</v>
      </c>
      <c r="E6720" s="60">
        <v>23</v>
      </c>
    </row>
    <row r="6721" spans="1:6" x14ac:dyDescent="0.2">
      <c r="A6721" s="59">
        <v>44207</v>
      </c>
      <c r="B6721" s="60">
        <v>44207</v>
      </c>
      <c r="C6721" s="60" t="s">
        <v>1108</v>
      </c>
      <c r="D6721" s="61">
        <f>VLOOKUP(Pag_Inicio_Corr_mas_casos[[#This Row],[Corregimiento]],Hoja3!$A$2:$D$676,4,0)</f>
        <v>50316</v>
      </c>
      <c r="E6721" s="60">
        <v>23</v>
      </c>
    </row>
    <row r="6722" spans="1:6" x14ac:dyDescent="0.2">
      <c r="A6722" s="59">
        <v>44207</v>
      </c>
      <c r="B6722" s="60">
        <v>44207</v>
      </c>
      <c r="C6722" s="60" t="s">
        <v>1005</v>
      </c>
      <c r="D6722" s="61">
        <f>VLOOKUP(Pag_Inicio_Corr_mas_casos[[#This Row],[Corregimiento]],Hoja3!$A$2:$D$676,4,0)</f>
        <v>80814</v>
      </c>
      <c r="E6722" s="60">
        <v>21</v>
      </c>
    </row>
    <row r="6723" spans="1:6" x14ac:dyDescent="0.2">
      <c r="A6723" s="59">
        <v>44207</v>
      </c>
      <c r="B6723" s="60">
        <v>44207</v>
      </c>
      <c r="C6723" s="60" t="s">
        <v>1009</v>
      </c>
      <c r="D6723" s="61">
        <f>VLOOKUP(Pag_Inicio_Corr_mas_casos[[#This Row],[Corregimiento]],Hoja3!$A$2:$D$676,4,0)</f>
        <v>130107</v>
      </c>
      <c r="E6723" s="60">
        <v>21</v>
      </c>
    </row>
    <row r="6724" spans="1:6" x14ac:dyDescent="0.2">
      <c r="A6724" s="59">
        <v>44207</v>
      </c>
      <c r="B6724" s="60">
        <v>44207</v>
      </c>
      <c r="C6724" s="60" t="s">
        <v>1062</v>
      </c>
      <c r="D6724" s="61">
        <f>VLOOKUP(Pag_Inicio_Corr_mas_casos[[#This Row],[Corregimiento]],Hoja3!$A$2:$D$676,4,0)</f>
        <v>40611</v>
      </c>
      <c r="E6724" s="60">
        <v>21</v>
      </c>
    </row>
    <row r="6725" spans="1:6" x14ac:dyDescent="0.2">
      <c r="A6725" s="59">
        <v>44207</v>
      </c>
      <c r="B6725" s="60">
        <v>44207</v>
      </c>
      <c r="C6725" s="60" t="s">
        <v>1113</v>
      </c>
      <c r="D6725" s="61">
        <f>VLOOKUP(Pag_Inicio_Corr_mas_casos[[#This Row],[Corregimiento]],Hoja3!$A$2:$D$676,4,0)</f>
        <v>130102</v>
      </c>
      <c r="E6725" s="60">
        <v>21</v>
      </c>
    </row>
    <row r="6726" spans="1:6" x14ac:dyDescent="0.2">
      <c r="A6726" s="59">
        <v>44207</v>
      </c>
      <c r="B6726" s="60">
        <v>44207</v>
      </c>
      <c r="C6726" s="60" t="s">
        <v>1109</v>
      </c>
      <c r="D6726" s="61">
        <f>VLOOKUP(Pag_Inicio_Corr_mas_casos[[#This Row],[Corregimiento]],Hoja3!$A$2:$D$676,4,0)</f>
        <v>80501</v>
      </c>
      <c r="E6726" s="60">
        <v>20</v>
      </c>
    </row>
    <row r="6727" spans="1:6" x14ac:dyDescent="0.2">
      <c r="A6727" s="59">
        <v>44207</v>
      </c>
      <c r="B6727" s="60">
        <v>44207</v>
      </c>
      <c r="C6727" s="60" t="s">
        <v>1122</v>
      </c>
      <c r="D6727" s="61">
        <f>VLOOKUP(Pag_Inicio_Corr_mas_casos[[#This Row],[Corregimiento]],Hoja3!$A$2:$D$676,4,0)</f>
        <v>20401</v>
      </c>
      <c r="E6727" s="60">
        <v>20</v>
      </c>
    </row>
    <row r="6728" spans="1:6" x14ac:dyDescent="0.2">
      <c r="A6728" s="59">
        <v>44207</v>
      </c>
      <c r="B6728" s="60">
        <v>44207</v>
      </c>
      <c r="C6728" s="60" t="s">
        <v>1078</v>
      </c>
      <c r="D6728" s="61">
        <f>VLOOKUP(Pag_Inicio_Corr_mas_casos[[#This Row],[Corregimiento]],Hoja3!$A$2:$D$676,4,0)</f>
        <v>81001</v>
      </c>
      <c r="E6728" s="60">
        <v>19</v>
      </c>
    </row>
    <row r="6729" spans="1:6" x14ac:dyDescent="0.2">
      <c r="A6729" s="59">
        <v>44207</v>
      </c>
      <c r="B6729" s="60">
        <v>44207</v>
      </c>
      <c r="C6729" s="60" t="s">
        <v>1190</v>
      </c>
      <c r="D6729" s="61">
        <f>VLOOKUP(Pag_Inicio_Corr_mas_casos[[#This Row],[Corregimiento]],Hoja3!$A$2:$D$676,4,0)</f>
        <v>20402</v>
      </c>
      <c r="E6729" s="60">
        <v>19</v>
      </c>
    </row>
    <row r="6730" spans="1:6" x14ac:dyDescent="0.2">
      <c r="A6730" s="59">
        <v>44207</v>
      </c>
      <c r="B6730" s="60">
        <v>44207</v>
      </c>
      <c r="C6730" s="60" t="s">
        <v>1010</v>
      </c>
      <c r="D6730" s="60">
        <v>40607</v>
      </c>
      <c r="E6730" s="60">
        <v>19</v>
      </c>
      <c r="F6730" s="3" t="s">
        <v>1107</v>
      </c>
    </row>
    <row r="6731" spans="1:6" x14ac:dyDescent="0.2">
      <c r="A6731" s="59">
        <v>44207</v>
      </c>
      <c r="B6731" s="60">
        <v>44207</v>
      </c>
      <c r="C6731" s="60" t="s">
        <v>1111</v>
      </c>
      <c r="D6731" s="61">
        <f>VLOOKUP(Pag_Inicio_Corr_mas_casos[[#This Row],[Corregimiento]],Hoja3!$A$2:$D$676,4,0)</f>
        <v>40201</v>
      </c>
      <c r="E6731" s="60">
        <v>19</v>
      </c>
    </row>
    <row r="6732" spans="1:6" x14ac:dyDescent="0.2">
      <c r="A6732" s="59">
        <v>44207</v>
      </c>
      <c r="B6732" s="60">
        <v>44207</v>
      </c>
      <c r="C6732" s="60" t="s">
        <v>1081</v>
      </c>
      <c r="D6732" s="61">
        <f>VLOOKUP(Pag_Inicio_Corr_mas_casos[[#This Row],[Corregimiento]],Hoja3!$A$2:$D$676,4,0)</f>
        <v>91001</v>
      </c>
      <c r="E6732" s="60">
        <v>19</v>
      </c>
    </row>
    <row r="6733" spans="1:6" x14ac:dyDescent="0.2">
      <c r="A6733" s="59">
        <v>44207</v>
      </c>
      <c r="B6733" s="60">
        <v>44207</v>
      </c>
      <c r="C6733" s="60" t="s">
        <v>1095</v>
      </c>
      <c r="D6733" s="61">
        <f>VLOOKUP(Pag_Inicio_Corr_mas_casos[[#This Row],[Corregimiento]],Hoja3!$A$2:$D$676,4,0)</f>
        <v>130106</v>
      </c>
      <c r="E6733" s="60">
        <v>19</v>
      </c>
    </row>
    <row r="6734" spans="1:6" x14ac:dyDescent="0.2">
      <c r="A6734" s="59">
        <v>44207</v>
      </c>
      <c r="B6734" s="60">
        <v>44207</v>
      </c>
      <c r="C6734" s="60" t="s">
        <v>1017</v>
      </c>
      <c r="D6734" s="61">
        <f>VLOOKUP(Pag_Inicio_Corr_mas_casos[[#This Row],[Corregimiento]],Hoja3!$A$2:$D$676,4,0)</f>
        <v>50208</v>
      </c>
      <c r="E6734" s="60">
        <v>18</v>
      </c>
    </row>
    <row r="6735" spans="1:6" x14ac:dyDescent="0.2">
      <c r="A6735" s="59">
        <v>44207</v>
      </c>
      <c r="B6735" s="60">
        <v>44207</v>
      </c>
      <c r="C6735" s="60" t="s">
        <v>1027</v>
      </c>
      <c r="D6735" s="61">
        <f>VLOOKUP(Pag_Inicio_Corr_mas_casos[[#This Row],[Corregimiento]],Hoja3!$A$2:$D$676,4,0)</f>
        <v>20107</v>
      </c>
      <c r="E6735" s="60">
        <v>18</v>
      </c>
    </row>
    <row r="6736" spans="1:6" x14ac:dyDescent="0.2">
      <c r="A6736" s="59">
        <v>44207</v>
      </c>
      <c r="B6736" s="60">
        <v>44207</v>
      </c>
      <c r="C6736" s="60" t="s">
        <v>1002</v>
      </c>
      <c r="D6736" s="61">
        <f>VLOOKUP(Pag_Inicio_Corr_mas_casos[[#This Row],[Corregimiento]],Hoja3!$A$2:$D$676,4,0)</f>
        <v>80816</v>
      </c>
      <c r="E6736" s="60">
        <v>17</v>
      </c>
    </row>
    <row r="6737" spans="1:5" x14ac:dyDescent="0.2">
      <c r="A6737" s="59">
        <v>44207</v>
      </c>
      <c r="B6737" s="60">
        <v>44207</v>
      </c>
      <c r="C6737" s="60" t="s">
        <v>1153</v>
      </c>
      <c r="D6737" s="61">
        <f>VLOOKUP(Pag_Inicio_Corr_mas_casos[[#This Row],[Corregimiento]],Hoja3!$A$2:$D$676,4,0)</f>
        <v>30109</v>
      </c>
      <c r="E6737" s="60">
        <v>17</v>
      </c>
    </row>
    <row r="6738" spans="1:5" x14ac:dyDescent="0.2">
      <c r="A6738" s="59">
        <v>44207</v>
      </c>
      <c r="B6738" s="60">
        <v>44207</v>
      </c>
      <c r="C6738" s="60" t="s">
        <v>1016</v>
      </c>
      <c r="D6738" s="61">
        <f>VLOOKUP(Pag_Inicio_Corr_mas_casos[[#This Row],[Corregimiento]],Hoja3!$A$2:$D$676,4,0)</f>
        <v>130716</v>
      </c>
      <c r="E6738" s="60">
        <v>17</v>
      </c>
    </row>
    <row r="6739" spans="1:5" x14ac:dyDescent="0.2">
      <c r="A6739" s="59">
        <v>44207</v>
      </c>
      <c r="B6739" s="60">
        <v>44207</v>
      </c>
      <c r="C6739" s="60" t="s">
        <v>1021</v>
      </c>
      <c r="D6739" s="61">
        <f>VLOOKUP(Pag_Inicio_Corr_mas_casos[[#This Row],[Corregimiento]],Hoja3!$A$2:$D$676,4,0)</f>
        <v>81006</v>
      </c>
      <c r="E6739" s="60">
        <v>16</v>
      </c>
    </row>
    <row r="6740" spans="1:5" x14ac:dyDescent="0.2">
      <c r="A6740" s="59">
        <v>44207</v>
      </c>
      <c r="B6740" s="60">
        <v>44207</v>
      </c>
      <c r="C6740" s="60" t="s">
        <v>1191</v>
      </c>
      <c r="D6740" s="61">
        <f>VLOOKUP(Pag_Inicio_Corr_mas_casos[[#This Row],[Corregimiento]],Hoja3!$A$2:$D$676,4,0)</f>
        <v>40401</v>
      </c>
      <c r="E6740" s="60">
        <v>16</v>
      </c>
    </row>
    <row r="6741" spans="1:5" x14ac:dyDescent="0.2">
      <c r="A6741" s="59">
        <v>44207</v>
      </c>
      <c r="B6741" s="60">
        <v>44207</v>
      </c>
      <c r="C6741" s="60" t="s">
        <v>1079</v>
      </c>
      <c r="D6741" s="61">
        <f>VLOOKUP(Pag_Inicio_Corr_mas_casos[[#This Row],[Corregimiento]],Hoja3!$A$2:$D$676,4,0)</f>
        <v>81002</v>
      </c>
      <c r="E6741" s="60">
        <v>16</v>
      </c>
    </row>
    <row r="6742" spans="1:5" x14ac:dyDescent="0.2">
      <c r="A6742" s="59">
        <v>44207</v>
      </c>
      <c r="B6742" s="60">
        <v>44207</v>
      </c>
      <c r="C6742" s="60" t="s">
        <v>1028</v>
      </c>
      <c r="D6742" s="61">
        <f>VLOOKUP(Pag_Inicio_Corr_mas_casos[[#This Row],[Corregimiento]],Hoja3!$A$2:$D$676,4,0)</f>
        <v>130709</v>
      </c>
      <c r="E6742" s="60">
        <v>16</v>
      </c>
    </row>
    <row r="6743" spans="1:5" x14ac:dyDescent="0.2">
      <c r="A6743" s="59">
        <v>44207</v>
      </c>
      <c r="B6743" s="60">
        <v>44207</v>
      </c>
      <c r="C6743" s="60" t="s">
        <v>1029</v>
      </c>
      <c r="D6743" s="61">
        <f>VLOOKUP(Pag_Inicio_Corr_mas_casos[[#This Row],[Corregimiento]],Hoja3!$A$2:$D$676,4,0)</f>
        <v>40606</v>
      </c>
      <c r="E6743" s="60">
        <v>16</v>
      </c>
    </row>
    <row r="6744" spans="1:5" x14ac:dyDescent="0.2">
      <c r="A6744" s="59">
        <v>44207</v>
      </c>
      <c r="B6744" s="60">
        <v>44207</v>
      </c>
      <c r="C6744" s="60" t="s">
        <v>1077</v>
      </c>
      <c r="D6744" s="61">
        <f>VLOOKUP(Pag_Inicio_Corr_mas_casos[[#This Row],[Corregimiento]],Hoja3!$A$2:$D$676,4,0)</f>
        <v>81008</v>
      </c>
      <c r="E6744" s="60">
        <v>16</v>
      </c>
    </row>
    <row r="6745" spans="1:5" x14ac:dyDescent="0.2">
      <c r="A6745" s="59">
        <v>44207</v>
      </c>
      <c r="B6745" s="60">
        <v>44207</v>
      </c>
      <c r="C6745" s="60" t="s">
        <v>1137</v>
      </c>
      <c r="D6745" s="61">
        <f>VLOOKUP(Pag_Inicio_Corr_mas_casos[[#This Row],[Corregimiento]],Hoja3!$A$2:$D$676,4,0)</f>
        <v>40503</v>
      </c>
      <c r="E6745" s="60">
        <v>14</v>
      </c>
    </row>
    <row r="6746" spans="1:5" x14ac:dyDescent="0.2">
      <c r="A6746" s="59">
        <v>44207</v>
      </c>
      <c r="B6746" s="60">
        <v>44207</v>
      </c>
      <c r="C6746" s="60" t="s">
        <v>1192</v>
      </c>
      <c r="D6746" s="61">
        <f>VLOOKUP(Pag_Inicio_Corr_mas_casos[[#This Row],[Corregimiento]],Hoja3!$A$2:$D$676,4,0)</f>
        <v>60502</v>
      </c>
      <c r="E6746" s="60">
        <v>14</v>
      </c>
    </row>
    <row r="6747" spans="1:5" x14ac:dyDescent="0.2">
      <c r="A6747" s="59">
        <v>44207</v>
      </c>
      <c r="B6747" s="60">
        <v>44207</v>
      </c>
      <c r="C6747" s="60" t="s">
        <v>1097</v>
      </c>
      <c r="D6747" s="61">
        <f>VLOOKUP(Pag_Inicio_Corr_mas_casos[[#This Row],[Corregimiento]],Hoja3!$A$2:$D$676,4,0)</f>
        <v>130108</v>
      </c>
      <c r="E6747" s="60">
        <v>14</v>
      </c>
    </row>
    <row r="6748" spans="1:5" x14ac:dyDescent="0.2">
      <c r="A6748" s="59">
        <v>44207</v>
      </c>
      <c r="B6748" s="60">
        <v>44207</v>
      </c>
      <c r="C6748" s="60" t="s">
        <v>1100</v>
      </c>
      <c r="D6748" s="61">
        <f>VLOOKUP(Pag_Inicio_Corr_mas_casos[[#This Row],[Corregimiento]],Hoja3!$A$2:$D$676,4,0)</f>
        <v>70301</v>
      </c>
      <c r="E6748" s="60">
        <v>14</v>
      </c>
    </row>
    <row r="6749" spans="1:5" x14ac:dyDescent="0.2">
      <c r="A6749" s="59">
        <v>44207</v>
      </c>
      <c r="B6749" s="60">
        <v>44207</v>
      </c>
      <c r="C6749" s="60" t="s">
        <v>1018</v>
      </c>
      <c r="D6749" s="61">
        <f>VLOOKUP(Pag_Inicio_Corr_mas_casos[[#This Row],[Corregimiento]],Hoja3!$A$2:$D$676,4,0)</f>
        <v>130701</v>
      </c>
      <c r="E6749" s="60">
        <v>13</v>
      </c>
    </row>
    <row r="6750" spans="1:5" x14ac:dyDescent="0.2">
      <c r="A6750" s="59">
        <v>44207</v>
      </c>
      <c r="B6750" s="60">
        <v>44207</v>
      </c>
      <c r="C6750" s="60" t="s">
        <v>1065</v>
      </c>
      <c r="D6750" s="61">
        <f>VLOOKUP(Pag_Inicio_Corr_mas_casos[[#This Row],[Corregimiento]],Hoja3!$A$2:$D$676,4,0)</f>
        <v>60101</v>
      </c>
      <c r="E6750" s="60">
        <v>13</v>
      </c>
    </row>
    <row r="6751" spans="1:5" x14ac:dyDescent="0.2">
      <c r="A6751" s="59">
        <v>44207</v>
      </c>
      <c r="B6751" s="60">
        <v>44207</v>
      </c>
      <c r="C6751" s="60" t="s">
        <v>1058</v>
      </c>
      <c r="D6751" s="61">
        <f>VLOOKUP(Pag_Inicio_Corr_mas_casos[[#This Row],[Corregimiento]],Hoja3!$A$2:$D$676,4,0)</f>
        <v>60104</v>
      </c>
      <c r="E6751" s="60">
        <v>13</v>
      </c>
    </row>
    <row r="6752" spans="1:5" x14ac:dyDescent="0.2">
      <c r="A6752" s="59">
        <v>44207</v>
      </c>
      <c r="B6752" s="60">
        <v>44207</v>
      </c>
      <c r="C6752" s="60" t="s">
        <v>1064</v>
      </c>
      <c r="D6752" s="61">
        <f>VLOOKUP(Pag_Inicio_Corr_mas_casos[[#This Row],[Corregimiento]],Hoja3!$A$2:$D$676,4,0)</f>
        <v>60103</v>
      </c>
      <c r="E6752" s="60">
        <v>13</v>
      </c>
    </row>
    <row r="6753" spans="1:6" x14ac:dyDescent="0.2">
      <c r="A6753" s="59">
        <v>44207</v>
      </c>
      <c r="B6753" s="60">
        <v>44207</v>
      </c>
      <c r="C6753" s="60" t="s">
        <v>1131</v>
      </c>
      <c r="D6753" s="61">
        <f>VLOOKUP(Pag_Inicio_Corr_mas_casos[[#This Row],[Corregimiento]],Hoja3!$A$2:$D$676,4,0)</f>
        <v>91014</v>
      </c>
      <c r="E6753" s="60">
        <v>13</v>
      </c>
    </row>
    <row r="6754" spans="1:6" x14ac:dyDescent="0.2">
      <c r="A6754" s="59">
        <v>44207</v>
      </c>
      <c r="B6754" s="60">
        <v>44207</v>
      </c>
      <c r="C6754" s="60" t="s">
        <v>996</v>
      </c>
      <c r="D6754" s="61">
        <f>VLOOKUP(Pag_Inicio_Corr_mas_casos[[#This Row],[Corregimiento]],Hoja3!$A$2:$D$676,4,0)</f>
        <v>80810</v>
      </c>
      <c r="E6754" s="60">
        <v>13</v>
      </c>
    </row>
    <row r="6755" spans="1:6" x14ac:dyDescent="0.2">
      <c r="A6755" s="59">
        <v>44207</v>
      </c>
      <c r="B6755" s="60">
        <v>44207</v>
      </c>
      <c r="C6755" s="60" t="s">
        <v>1156</v>
      </c>
      <c r="D6755" s="61">
        <f>VLOOKUP(Pag_Inicio_Corr_mas_casos[[#This Row],[Corregimiento]],Hoja3!$A$2:$D$676,4,0)</f>
        <v>20104</v>
      </c>
      <c r="E6755" s="60">
        <v>13</v>
      </c>
    </row>
    <row r="6756" spans="1:6" x14ac:dyDescent="0.2">
      <c r="A6756" s="59">
        <v>44207</v>
      </c>
      <c r="B6756" s="60">
        <v>44207</v>
      </c>
      <c r="C6756" s="60" t="s">
        <v>1166</v>
      </c>
      <c r="D6756" s="61">
        <f>VLOOKUP(Pag_Inicio_Corr_mas_casos[[#This Row],[Corregimiento]],Hoja3!$A$2:$D$676,4,0)</f>
        <v>50207</v>
      </c>
      <c r="E6756" s="60">
        <v>13</v>
      </c>
    </row>
    <row r="6757" spans="1:6" x14ac:dyDescent="0.2">
      <c r="A6757" s="59">
        <v>44207</v>
      </c>
      <c r="B6757" s="60">
        <v>44207</v>
      </c>
      <c r="C6757" s="60" t="s">
        <v>1019</v>
      </c>
      <c r="D6757" s="61">
        <f>VLOOKUP(Pag_Inicio_Corr_mas_casos[[#This Row],[Corregimiento]],Hoja3!$A$2:$D$676,4,0)</f>
        <v>80804</v>
      </c>
      <c r="E6757" s="60">
        <v>12</v>
      </c>
    </row>
    <row r="6758" spans="1:6" x14ac:dyDescent="0.2">
      <c r="A6758" s="59">
        <v>44207</v>
      </c>
      <c r="B6758" s="60">
        <v>44207</v>
      </c>
      <c r="C6758" s="60" t="s">
        <v>1051</v>
      </c>
      <c r="D6758" s="61">
        <f>VLOOKUP(Pag_Inicio_Corr_mas_casos[[#This Row],[Corregimiento]],Hoja3!$A$2:$D$676,4,0)</f>
        <v>80808</v>
      </c>
      <c r="E6758" s="60">
        <v>12</v>
      </c>
    </row>
    <row r="6759" spans="1:6" x14ac:dyDescent="0.2">
      <c r="A6759" s="59">
        <v>44207</v>
      </c>
      <c r="B6759" s="60">
        <v>44207</v>
      </c>
      <c r="C6759" s="60" t="s">
        <v>1138</v>
      </c>
      <c r="D6759" s="61">
        <f>VLOOKUP(Pag_Inicio_Corr_mas_casos[[#This Row],[Corregimiento]],Hoja3!$A$2:$D$676,4,0)</f>
        <v>91101</v>
      </c>
      <c r="E6759" s="60">
        <v>12</v>
      </c>
    </row>
    <row r="6760" spans="1:6" x14ac:dyDescent="0.2">
      <c r="A6760" s="59">
        <v>44207</v>
      </c>
      <c r="B6760" s="60">
        <v>44207</v>
      </c>
      <c r="C6760" s="60" t="s">
        <v>1091</v>
      </c>
      <c r="D6760" s="61">
        <f>VLOOKUP(Pag_Inicio_Corr_mas_casos[[#This Row],[Corregimiento]],Hoja3!$A$2:$D$676,4,0)</f>
        <v>30104</v>
      </c>
      <c r="E6760" s="60">
        <v>11</v>
      </c>
    </row>
    <row r="6761" spans="1:6" x14ac:dyDescent="0.2">
      <c r="A6761" s="59">
        <v>44207</v>
      </c>
      <c r="B6761" s="60">
        <v>44207</v>
      </c>
      <c r="C6761" s="60" t="s">
        <v>1193</v>
      </c>
      <c r="D6761" s="61">
        <f>VLOOKUP(Pag_Inicio_Corr_mas_casos[[#This Row],[Corregimiento]],Hoja3!$A$2:$D$676,4,0)</f>
        <v>40603</v>
      </c>
      <c r="E6761" s="60">
        <v>11</v>
      </c>
    </row>
    <row r="6762" spans="1:6" x14ac:dyDescent="0.2">
      <c r="A6762" s="59">
        <v>44207</v>
      </c>
      <c r="B6762" s="60">
        <v>44207</v>
      </c>
      <c r="C6762" s="60" t="s">
        <v>1003</v>
      </c>
      <c r="D6762" s="61">
        <f>VLOOKUP(Pag_Inicio_Corr_mas_casos[[#This Row],[Corregimiento]],Hoja3!$A$2:$D$676,4,0)</f>
        <v>130708</v>
      </c>
      <c r="E6762" s="60">
        <v>11</v>
      </c>
    </row>
    <row r="6763" spans="1:6" x14ac:dyDescent="0.2">
      <c r="A6763" s="59">
        <v>44207</v>
      </c>
      <c r="B6763" s="60">
        <v>44207</v>
      </c>
      <c r="C6763" s="60" t="s">
        <v>1023</v>
      </c>
      <c r="D6763" s="61">
        <f>VLOOKUP(Pag_Inicio_Corr_mas_casos[[#This Row],[Corregimiento]],Hoja3!$A$2:$D$676,4,0)</f>
        <v>30113</v>
      </c>
      <c r="E6763" s="60">
        <v>11</v>
      </c>
    </row>
    <row r="6764" spans="1:6" x14ac:dyDescent="0.2">
      <c r="A6764" s="77">
        <v>44208</v>
      </c>
      <c r="B6764" s="78">
        <v>44208</v>
      </c>
      <c r="C6764" s="78" t="s">
        <v>750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 x14ac:dyDescent="0.2">
      <c r="A6765" s="77">
        <v>44208</v>
      </c>
      <c r="B6765" s="78">
        <v>44208</v>
      </c>
      <c r="C6765" s="78" t="s">
        <v>1095</v>
      </c>
      <c r="D6765" s="79">
        <f>VLOOKUP(Pag_Inicio_Corr_mas_casos[[#This Row],[Corregimiento]],Hoja3!$A$2:$D$676,4,0)</f>
        <v>130106</v>
      </c>
      <c r="E6765" s="78">
        <v>93</v>
      </c>
    </row>
    <row r="6766" spans="1:6" x14ac:dyDescent="0.2">
      <c r="A6766" s="77">
        <v>44208</v>
      </c>
      <c r="B6766" s="78">
        <v>44208</v>
      </c>
      <c r="C6766" s="78" t="s">
        <v>1105</v>
      </c>
      <c r="D6766" s="79">
        <f>VLOOKUP(Pag_Inicio_Corr_mas_casos[[#This Row],[Corregimiento]],Hoja3!$A$2:$D$676,4,0)</f>
        <v>80812</v>
      </c>
      <c r="E6766" s="78">
        <v>85</v>
      </c>
    </row>
    <row r="6767" spans="1:6" x14ac:dyDescent="0.2">
      <c r="A6767" s="77">
        <v>44208</v>
      </c>
      <c r="B6767" s="78">
        <v>44208</v>
      </c>
      <c r="C6767" s="78" t="s">
        <v>1113</v>
      </c>
      <c r="D6767" s="79">
        <f>VLOOKUP(Pag_Inicio_Corr_mas_casos[[#This Row],[Corregimiento]],Hoja3!$A$2:$D$676,4,0)</f>
        <v>130102</v>
      </c>
      <c r="E6767" s="78">
        <v>80</v>
      </c>
    </row>
    <row r="6768" spans="1:6" x14ac:dyDescent="0.2">
      <c r="A6768" s="77">
        <v>44208</v>
      </c>
      <c r="B6768" s="78">
        <v>44208</v>
      </c>
      <c r="C6768" s="78" t="s">
        <v>831</v>
      </c>
      <c r="D6768" s="79">
        <f>VLOOKUP(Pag_Inicio_Corr_mas_casos[[#This Row],[Corregimiento]],Hoja3!$A$2:$D$676,4,0)</f>
        <v>80821</v>
      </c>
      <c r="E6768" s="78">
        <v>77</v>
      </c>
    </row>
    <row r="6769" spans="1:6" x14ac:dyDescent="0.2">
      <c r="A6769" s="77">
        <v>44208</v>
      </c>
      <c r="B6769" s="78">
        <v>44208</v>
      </c>
      <c r="C6769" s="78" t="s">
        <v>1000</v>
      </c>
      <c r="D6769" s="79">
        <f>VLOOKUP(Pag_Inicio_Corr_mas_casos[[#This Row],[Corregimiento]],Hoja3!$A$2:$D$676,4,0)</f>
        <v>80823</v>
      </c>
      <c r="E6769" s="78">
        <v>69</v>
      </c>
    </row>
    <row r="6770" spans="1:6" x14ac:dyDescent="0.2">
      <c r="A6770" s="77">
        <v>44208</v>
      </c>
      <c r="B6770" s="78">
        <v>44208</v>
      </c>
      <c r="C6770" s="78" t="s">
        <v>1013</v>
      </c>
      <c r="D6770" s="79">
        <f>VLOOKUP(Pag_Inicio_Corr_mas_casos[[#This Row],[Corregimiento]],Hoja3!$A$2:$D$676,4,0)</f>
        <v>80822</v>
      </c>
      <c r="E6770" s="78">
        <v>66</v>
      </c>
    </row>
    <row r="6771" spans="1:6" x14ac:dyDescent="0.2">
      <c r="A6771" s="77">
        <v>44208</v>
      </c>
      <c r="B6771" s="78">
        <v>44208</v>
      </c>
      <c r="C6771" s="78" t="s">
        <v>1012</v>
      </c>
      <c r="D6771" s="79">
        <f>VLOOKUP(Pag_Inicio_Corr_mas_casos[[#This Row],[Corregimiento]],Hoja3!$A$2:$D$676,4,0)</f>
        <v>80817</v>
      </c>
      <c r="E6771" s="78">
        <v>66</v>
      </c>
    </row>
    <row r="6772" spans="1:6" x14ac:dyDescent="0.2">
      <c r="A6772" s="77">
        <v>44208</v>
      </c>
      <c r="B6772" s="78">
        <v>44208</v>
      </c>
      <c r="C6772" s="78" t="s">
        <v>1127</v>
      </c>
      <c r="D6772" s="79">
        <f>VLOOKUP(Pag_Inicio_Corr_mas_casos[[#This Row],[Corregimiento]],Hoja3!$A$2:$D$676,4,0)</f>
        <v>130101</v>
      </c>
      <c r="E6772" s="78">
        <v>65</v>
      </c>
    </row>
    <row r="6773" spans="1:6" x14ac:dyDescent="0.2">
      <c r="A6773" s="77">
        <v>44208</v>
      </c>
      <c r="B6773" s="78">
        <v>44208</v>
      </c>
      <c r="C6773" s="78" t="s">
        <v>1070</v>
      </c>
      <c r="D6773" s="79">
        <f>VLOOKUP(Pag_Inicio_Corr_mas_casos[[#This Row],[Corregimiento]],Hoja3!$A$2:$D$676,4,0)</f>
        <v>80809</v>
      </c>
      <c r="E6773" s="78">
        <v>65</v>
      </c>
    </row>
    <row r="6774" spans="1:6" x14ac:dyDescent="0.2">
      <c r="A6774" s="77">
        <v>44208</v>
      </c>
      <c r="B6774" s="78">
        <v>44208</v>
      </c>
      <c r="C6774" s="78" t="s">
        <v>1010</v>
      </c>
      <c r="D6774" s="79">
        <f>VLOOKUP(Pag_Inicio_Corr_mas_casos[[#This Row],[Corregimiento]],Hoja3!$A$2:$D$676,4,0)</f>
        <v>80813</v>
      </c>
      <c r="E6774" s="78">
        <v>64</v>
      </c>
    </row>
    <row r="6775" spans="1:6" x14ac:dyDescent="0.2">
      <c r="A6775" s="77">
        <v>44208</v>
      </c>
      <c r="B6775" s="78">
        <v>44208</v>
      </c>
      <c r="C6775" s="78" t="s">
        <v>1003</v>
      </c>
      <c r="D6775" s="79">
        <f>VLOOKUP(Pag_Inicio_Corr_mas_casos[[#This Row],[Corregimiento]],Hoja3!$A$2:$D$676,4,0)</f>
        <v>130708</v>
      </c>
      <c r="E6775" s="78">
        <v>63</v>
      </c>
    </row>
    <row r="6776" spans="1:6" x14ac:dyDescent="0.2">
      <c r="A6776" s="77">
        <v>44208</v>
      </c>
      <c r="B6776" s="78">
        <v>44208</v>
      </c>
      <c r="C6776" s="78" t="s">
        <v>1004</v>
      </c>
      <c r="D6776" s="79">
        <f>VLOOKUP(Pag_Inicio_Corr_mas_casos[[#This Row],[Corregimiento]],Hoja3!$A$2:$D$676,4,0)</f>
        <v>81007</v>
      </c>
      <c r="E6776" s="78">
        <v>59</v>
      </c>
    </row>
    <row r="6777" spans="1:6" x14ac:dyDescent="0.2">
      <c r="A6777" s="77">
        <v>44208</v>
      </c>
      <c r="B6777" s="78">
        <v>44208</v>
      </c>
      <c r="C6777" s="78" t="s">
        <v>1006</v>
      </c>
      <c r="D6777" s="79">
        <f>VLOOKUP(Pag_Inicio_Corr_mas_casos[[#This Row],[Corregimiento]],Hoja3!$A$2:$D$676,4,0)</f>
        <v>80826</v>
      </c>
      <c r="E6777" s="78">
        <v>59</v>
      </c>
    </row>
    <row r="6778" spans="1:6" x14ac:dyDescent="0.2">
      <c r="A6778" s="77">
        <v>44208</v>
      </c>
      <c r="B6778" s="78">
        <v>44208</v>
      </c>
      <c r="C6778" s="78" t="s">
        <v>1015</v>
      </c>
      <c r="D6778" s="79">
        <f>VLOOKUP(Pag_Inicio_Corr_mas_casos[[#This Row],[Corregimiento]],Hoja3!$A$2:$D$676,4,0)</f>
        <v>80815</v>
      </c>
      <c r="E6778" s="78">
        <v>56</v>
      </c>
    </row>
    <row r="6779" spans="1:6" x14ac:dyDescent="0.2">
      <c r="A6779" s="77">
        <v>44208</v>
      </c>
      <c r="B6779" s="78">
        <v>44208</v>
      </c>
      <c r="C6779" s="78" t="s">
        <v>1009</v>
      </c>
      <c r="D6779" s="79">
        <f>VLOOKUP(Pag_Inicio_Corr_mas_casos[[#This Row],[Corregimiento]],Hoja3!$A$2:$D$676,4,0)</f>
        <v>130107</v>
      </c>
      <c r="E6779" s="78">
        <v>54</v>
      </c>
    </row>
    <row r="6780" spans="1:6" x14ac:dyDescent="0.2">
      <c r="A6780" s="77">
        <v>44208</v>
      </c>
      <c r="B6780" s="78">
        <v>44208</v>
      </c>
      <c r="C6780" s="78" t="s">
        <v>1078</v>
      </c>
      <c r="D6780" s="79">
        <f>VLOOKUP(Pag_Inicio_Corr_mas_casos[[#This Row],[Corregimiento]],Hoja3!$A$2:$D$676,4,0)</f>
        <v>81001</v>
      </c>
      <c r="E6780" s="78">
        <v>52</v>
      </c>
    </row>
    <row r="6781" spans="1:6" x14ac:dyDescent="0.2">
      <c r="A6781" s="77">
        <v>44208</v>
      </c>
      <c r="B6781" s="78">
        <v>44208</v>
      </c>
      <c r="C6781" s="78" t="s">
        <v>996</v>
      </c>
      <c r="D6781" s="79">
        <f>VLOOKUP(Pag_Inicio_Corr_mas_casos[[#This Row],[Corregimiento]],Hoja3!$A$2:$D$676,4,0)</f>
        <v>80810</v>
      </c>
      <c r="E6781" s="78">
        <v>48</v>
      </c>
    </row>
    <row r="6782" spans="1:6" x14ac:dyDescent="0.2">
      <c r="A6782" s="77">
        <v>44208</v>
      </c>
      <c r="B6782" s="78">
        <v>44208</v>
      </c>
      <c r="C6782" s="78" t="s">
        <v>1002</v>
      </c>
      <c r="D6782" s="79">
        <f>VLOOKUP(Pag_Inicio_Corr_mas_casos[[#This Row],[Corregimiento]],Hoja3!$A$2:$D$676,4,0)</f>
        <v>80816</v>
      </c>
      <c r="E6782" s="78">
        <v>46</v>
      </c>
    </row>
    <row r="6783" spans="1:6" x14ac:dyDescent="0.2">
      <c r="A6783" s="77">
        <v>44208</v>
      </c>
      <c r="B6783" s="78">
        <v>44208</v>
      </c>
      <c r="C6783" s="78" t="s">
        <v>1079</v>
      </c>
      <c r="D6783" s="79">
        <f>VLOOKUP(Pag_Inicio_Corr_mas_casos[[#This Row],[Corregimiento]],Hoja3!$A$2:$D$676,4,0)</f>
        <v>81002</v>
      </c>
      <c r="E6783" s="78">
        <v>45</v>
      </c>
    </row>
    <row r="6784" spans="1:6" x14ac:dyDescent="0.2">
      <c r="A6784" s="32">
        <v>44209</v>
      </c>
      <c r="B6784" s="33">
        <v>44209</v>
      </c>
      <c r="C6784" s="33" t="s">
        <v>1127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 x14ac:dyDescent="0.2">
      <c r="A6785" s="32">
        <v>44209</v>
      </c>
      <c r="B6785" s="33">
        <v>44209</v>
      </c>
      <c r="C6785" s="33" t="s">
        <v>831</v>
      </c>
      <c r="D6785" s="34">
        <f>VLOOKUP(Pag_Inicio_Corr_mas_casos[[#This Row],[Corregimiento]],Hoja3!$A$2:$D$676,4,0)</f>
        <v>80821</v>
      </c>
      <c r="E6785" s="33">
        <v>80</v>
      </c>
    </row>
    <row r="6786" spans="1:5" x14ac:dyDescent="0.2">
      <c r="A6786" s="32">
        <v>44209</v>
      </c>
      <c r="B6786" s="33">
        <v>44209</v>
      </c>
      <c r="C6786" s="33" t="s">
        <v>1071</v>
      </c>
      <c r="D6786" s="34">
        <f>VLOOKUP(Pag_Inicio_Corr_mas_casos[[#This Row],[Corregimiento]],Hoja3!$A$2:$D$676,4,0)</f>
        <v>80819</v>
      </c>
      <c r="E6786" s="33">
        <v>73</v>
      </c>
    </row>
    <row r="6787" spans="1:5" x14ac:dyDescent="0.2">
      <c r="A6787" s="32">
        <v>44209</v>
      </c>
      <c r="B6787" s="33">
        <v>44209</v>
      </c>
      <c r="C6787" s="33" t="s">
        <v>1105</v>
      </c>
      <c r="D6787" s="34">
        <f>VLOOKUP(Pag_Inicio_Corr_mas_casos[[#This Row],[Corregimiento]],Hoja3!$A$2:$D$676,4,0)</f>
        <v>80812</v>
      </c>
      <c r="E6787" s="33">
        <v>73</v>
      </c>
    </row>
    <row r="6788" spans="1:5" x14ac:dyDescent="0.2">
      <c r="A6788" s="32">
        <v>44209</v>
      </c>
      <c r="B6788" s="33">
        <v>44209</v>
      </c>
      <c r="C6788" s="33" t="s">
        <v>1003</v>
      </c>
      <c r="D6788" s="34">
        <f>VLOOKUP(Pag_Inicio_Corr_mas_casos[[#This Row],[Corregimiento]],Hoja3!$A$2:$D$676,4,0)</f>
        <v>130708</v>
      </c>
      <c r="E6788" s="33">
        <v>63</v>
      </c>
    </row>
    <row r="6789" spans="1:5" x14ac:dyDescent="0.2">
      <c r="A6789" s="32">
        <v>44209</v>
      </c>
      <c r="B6789" s="33">
        <v>44209</v>
      </c>
      <c r="C6789" s="33" t="s">
        <v>1070</v>
      </c>
      <c r="D6789" s="34">
        <f>VLOOKUP(Pag_Inicio_Corr_mas_casos[[#This Row],[Corregimiento]],Hoja3!$A$2:$D$676,4,0)</f>
        <v>80809</v>
      </c>
      <c r="E6789" s="33">
        <v>62</v>
      </c>
    </row>
    <row r="6790" spans="1:5" x14ac:dyDescent="0.2">
      <c r="A6790" s="32">
        <v>44209</v>
      </c>
      <c r="B6790" s="33">
        <v>44209</v>
      </c>
      <c r="C6790" s="33" t="s">
        <v>1015</v>
      </c>
      <c r="D6790" s="34">
        <f>VLOOKUP(Pag_Inicio_Corr_mas_casos[[#This Row],[Corregimiento]],Hoja3!$A$2:$D$676,4,0)</f>
        <v>80815</v>
      </c>
      <c r="E6790" s="33">
        <v>58</v>
      </c>
    </row>
    <row r="6791" spans="1:5" x14ac:dyDescent="0.2">
      <c r="A6791" s="32">
        <v>44209</v>
      </c>
      <c r="B6791" s="33">
        <v>44209</v>
      </c>
      <c r="C6791" s="33" t="s">
        <v>1000</v>
      </c>
      <c r="D6791" s="34">
        <f>VLOOKUP(Pag_Inicio_Corr_mas_casos[[#This Row],[Corregimiento]],Hoja3!$A$2:$D$676,4,0)</f>
        <v>80823</v>
      </c>
      <c r="E6791" s="33">
        <v>57</v>
      </c>
    </row>
    <row r="6792" spans="1:5" x14ac:dyDescent="0.2">
      <c r="A6792" s="32">
        <v>44209</v>
      </c>
      <c r="B6792" s="33">
        <v>44209</v>
      </c>
      <c r="C6792" s="33" t="s">
        <v>1095</v>
      </c>
      <c r="D6792" s="34">
        <f>VLOOKUP(Pag_Inicio_Corr_mas_casos[[#This Row],[Corregimiento]],Hoja3!$A$2:$D$676,4,0)</f>
        <v>130106</v>
      </c>
      <c r="E6792" s="33">
        <v>56</v>
      </c>
    </row>
    <row r="6793" spans="1:5" x14ac:dyDescent="0.2">
      <c r="A6793" s="32">
        <v>44209</v>
      </c>
      <c r="B6793" s="33">
        <v>44209</v>
      </c>
      <c r="C6793" s="33" t="s">
        <v>996</v>
      </c>
      <c r="D6793" s="34">
        <f>VLOOKUP(Pag_Inicio_Corr_mas_casos[[#This Row],[Corregimiento]],Hoja3!$A$2:$D$676,4,0)</f>
        <v>80810</v>
      </c>
      <c r="E6793" s="33">
        <v>55</v>
      </c>
    </row>
    <row r="6794" spans="1:5" x14ac:dyDescent="0.2">
      <c r="A6794" s="32">
        <v>44209</v>
      </c>
      <c r="B6794" s="33">
        <v>44209</v>
      </c>
      <c r="C6794" s="33" t="s">
        <v>998</v>
      </c>
      <c r="D6794" s="34">
        <f>VLOOKUP(Pag_Inicio_Corr_mas_casos[[#This Row],[Corregimiento]],Hoja3!$A$2:$D$676,4,0)</f>
        <v>81009</v>
      </c>
      <c r="E6794" s="33">
        <v>53</v>
      </c>
    </row>
    <row r="6795" spans="1:5" x14ac:dyDescent="0.2">
      <c r="A6795" s="32">
        <v>44209</v>
      </c>
      <c r="B6795" s="33">
        <v>44209</v>
      </c>
      <c r="C6795" s="33" t="s">
        <v>1012</v>
      </c>
      <c r="D6795" s="34">
        <f>VLOOKUP(Pag_Inicio_Corr_mas_casos[[#This Row],[Corregimiento]],Hoja3!$A$2:$D$676,4,0)</f>
        <v>80817</v>
      </c>
      <c r="E6795" s="33">
        <v>53</v>
      </c>
    </row>
    <row r="6796" spans="1:5" x14ac:dyDescent="0.2">
      <c r="A6796" s="32">
        <v>44209</v>
      </c>
      <c r="B6796" s="33">
        <v>44209</v>
      </c>
      <c r="C6796" s="33" t="s">
        <v>1078</v>
      </c>
      <c r="D6796" s="34">
        <f>VLOOKUP(Pag_Inicio_Corr_mas_casos[[#This Row],[Corregimiento]],Hoja3!$A$2:$D$676,4,0)</f>
        <v>81001</v>
      </c>
      <c r="E6796" s="33">
        <v>53</v>
      </c>
    </row>
    <row r="6797" spans="1:5" x14ac:dyDescent="0.2">
      <c r="A6797" s="32">
        <v>44209</v>
      </c>
      <c r="B6797" s="33">
        <v>44209</v>
      </c>
      <c r="C6797" s="33" t="s">
        <v>1026</v>
      </c>
      <c r="D6797" s="34">
        <f>VLOOKUP(Pag_Inicio_Corr_mas_casos[[#This Row],[Corregimiento]],Hoja3!$A$2:$D$676,4,0)</f>
        <v>30107</v>
      </c>
      <c r="E6797" s="33">
        <v>51</v>
      </c>
    </row>
    <row r="6798" spans="1:5" x14ac:dyDescent="0.2">
      <c r="A6798" s="32">
        <v>44209</v>
      </c>
      <c r="B6798" s="33">
        <v>44209</v>
      </c>
      <c r="C6798" s="33" t="s">
        <v>1079</v>
      </c>
      <c r="D6798" s="34">
        <f>VLOOKUP(Pag_Inicio_Corr_mas_casos[[#This Row],[Corregimiento]],Hoja3!$A$2:$D$676,4,0)</f>
        <v>81002</v>
      </c>
      <c r="E6798" s="33">
        <v>50</v>
      </c>
    </row>
    <row r="6799" spans="1:5" x14ac:dyDescent="0.2">
      <c r="A6799" s="32">
        <v>44209</v>
      </c>
      <c r="B6799" s="33">
        <v>44209</v>
      </c>
      <c r="C6799" s="33" t="s">
        <v>1010</v>
      </c>
      <c r="D6799" s="34">
        <f>VLOOKUP(Pag_Inicio_Corr_mas_casos[[#This Row],[Corregimiento]],Hoja3!$A$2:$D$676,4,0)</f>
        <v>80813</v>
      </c>
      <c r="E6799" s="33">
        <v>50</v>
      </c>
    </row>
    <row r="6800" spans="1:5" x14ac:dyDescent="0.2">
      <c r="A6800" s="32">
        <v>44209</v>
      </c>
      <c r="B6800" s="33">
        <v>44209</v>
      </c>
      <c r="C6800" s="33" t="s">
        <v>1081</v>
      </c>
      <c r="D6800" s="34">
        <f>VLOOKUP(Pag_Inicio_Corr_mas_casos[[#This Row],[Corregimiento]],Hoja3!$A$2:$D$676,4,0)</f>
        <v>91001</v>
      </c>
      <c r="E6800" s="33">
        <v>50</v>
      </c>
    </row>
    <row r="6801" spans="1:6" x14ac:dyDescent="0.2">
      <c r="A6801" s="32">
        <v>44209</v>
      </c>
      <c r="B6801" s="33">
        <v>44209</v>
      </c>
      <c r="C6801" s="33" t="s">
        <v>1004</v>
      </c>
      <c r="D6801" s="34">
        <f>VLOOKUP(Pag_Inicio_Corr_mas_casos[[#This Row],[Corregimiento]],Hoja3!$A$2:$D$676,4,0)</f>
        <v>81007</v>
      </c>
      <c r="E6801" s="33">
        <v>50</v>
      </c>
    </row>
    <row r="6802" spans="1:6" x14ac:dyDescent="0.2">
      <c r="A6802" s="32">
        <v>44209</v>
      </c>
      <c r="B6802" s="33">
        <v>44209</v>
      </c>
      <c r="C6802" s="33" t="s">
        <v>1119</v>
      </c>
      <c r="D6802" s="34">
        <f>VLOOKUP(Pag_Inicio_Corr_mas_casos[[#This Row],[Corregimiento]],Hoja3!$A$2:$D$676,4,0)</f>
        <v>40601</v>
      </c>
      <c r="E6802" s="33">
        <v>50</v>
      </c>
    </row>
    <row r="6803" spans="1:6" x14ac:dyDescent="0.2">
      <c r="A6803" s="32">
        <v>44209</v>
      </c>
      <c r="B6803" s="33">
        <v>44209</v>
      </c>
      <c r="C6803" s="33" t="s">
        <v>1006</v>
      </c>
      <c r="D6803" s="34">
        <f>VLOOKUP(Pag_Inicio_Corr_mas_casos[[#This Row],[Corregimiento]],Hoja3!$A$2:$D$676,4,0)</f>
        <v>80826</v>
      </c>
      <c r="E6803" s="33">
        <v>47</v>
      </c>
    </row>
    <row r="6804" spans="1:6" x14ac:dyDescent="0.2">
      <c r="A6804" s="83">
        <v>44210</v>
      </c>
      <c r="B6804" s="84">
        <v>44210</v>
      </c>
      <c r="C6804" s="84" t="s">
        <v>1194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 x14ac:dyDescent="0.2">
      <c r="A6805" s="83">
        <v>44210</v>
      </c>
      <c r="B6805" s="84">
        <v>44210</v>
      </c>
      <c r="C6805" s="84" t="s">
        <v>831</v>
      </c>
      <c r="D6805" s="85">
        <f>VLOOKUP(Pag_Inicio_Corr_mas_casos[[#This Row],[Corregimiento]],Hoja3!$A$2:$D$676,4,0)</f>
        <v>80821</v>
      </c>
      <c r="E6805" s="84">
        <v>81</v>
      </c>
    </row>
    <row r="6806" spans="1:6" x14ac:dyDescent="0.2">
      <c r="A6806" s="83">
        <v>44210</v>
      </c>
      <c r="B6806" s="84">
        <v>44210</v>
      </c>
      <c r="C6806" s="84" t="s">
        <v>1155</v>
      </c>
      <c r="D6806" s="85">
        <f>VLOOKUP(Pag_Inicio_Corr_mas_casos[[#This Row],[Corregimiento]],Hoja3!$A$2:$D$676,4,0)</f>
        <v>130106</v>
      </c>
      <c r="E6806" s="84">
        <v>72</v>
      </c>
    </row>
    <row r="6807" spans="1:6" x14ac:dyDescent="0.2">
      <c r="A6807" s="83">
        <v>44210</v>
      </c>
      <c r="B6807" s="84">
        <v>44210</v>
      </c>
      <c r="C6807" s="84" t="s">
        <v>1071</v>
      </c>
      <c r="D6807" s="85">
        <f>VLOOKUP(Pag_Inicio_Corr_mas_casos[[#This Row],[Corregimiento]],Hoja3!$A$2:$D$676,4,0)</f>
        <v>80819</v>
      </c>
      <c r="E6807" s="84">
        <v>71</v>
      </c>
    </row>
    <row r="6808" spans="1:6" x14ac:dyDescent="0.2">
      <c r="A6808" s="83">
        <v>44210</v>
      </c>
      <c r="B6808" s="84">
        <v>44210</v>
      </c>
      <c r="C6808" s="84" t="s">
        <v>1081</v>
      </c>
      <c r="D6808" s="85">
        <f>VLOOKUP(Pag_Inicio_Corr_mas_casos[[#This Row],[Corregimiento]],Hoja3!$A$2:$D$676,4,0)</f>
        <v>91001</v>
      </c>
      <c r="E6808" s="84">
        <v>63</v>
      </c>
    </row>
    <row r="6809" spans="1:6" x14ac:dyDescent="0.2">
      <c r="A6809" s="83">
        <v>44210</v>
      </c>
      <c r="B6809" s="84">
        <v>44210</v>
      </c>
      <c r="C6809" s="84" t="s">
        <v>1113</v>
      </c>
      <c r="D6809" s="85">
        <f>VLOOKUP(Pag_Inicio_Corr_mas_casos[[#This Row],[Corregimiento]],Hoja3!$A$2:$D$676,4,0)</f>
        <v>130102</v>
      </c>
      <c r="E6809" s="84">
        <v>59</v>
      </c>
    </row>
    <row r="6810" spans="1:6" x14ac:dyDescent="0.2">
      <c r="A6810" s="83">
        <v>44210</v>
      </c>
      <c r="B6810" s="84">
        <v>44210</v>
      </c>
      <c r="C6810" s="84" t="s">
        <v>1105</v>
      </c>
      <c r="D6810" s="85">
        <f>VLOOKUP(Pag_Inicio_Corr_mas_casos[[#This Row],[Corregimiento]],Hoja3!$A$2:$D$676,4,0)</f>
        <v>80812</v>
      </c>
      <c r="E6810" s="84">
        <v>54</v>
      </c>
    </row>
    <row r="6811" spans="1:6" x14ac:dyDescent="0.2">
      <c r="A6811" s="83">
        <v>44210</v>
      </c>
      <c r="B6811" s="84">
        <v>44210</v>
      </c>
      <c r="C6811" s="84" t="s">
        <v>1012</v>
      </c>
      <c r="D6811" s="85">
        <f>VLOOKUP(Pag_Inicio_Corr_mas_casos[[#This Row],[Corregimiento]],Hoja3!$A$2:$D$676,4,0)</f>
        <v>80817</v>
      </c>
      <c r="E6811" s="84">
        <v>83</v>
      </c>
    </row>
    <row r="6812" spans="1:6" x14ac:dyDescent="0.2">
      <c r="A6812" s="83">
        <v>44210</v>
      </c>
      <c r="B6812" s="84">
        <v>44210</v>
      </c>
      <c r="C6812" s="84" t="s">
        <v>1011</v>
      </c>
      <c r="D6812" s="85">
        <f>VLOOKUP(Pag_Inicio_Corr_mas_casos[[#This Row],[Corregimiento]],Hoja3!$A$2:$D$676,4,0)</f>
        <v>80820</v>
      </c>
      <c r="E6812" s="84">
        <v>44</v>
      </c>
    </row>
    <row r="6813" spans="1:6" x14ac:dyDescent="0.2">
      <c r="A6813" s="83">
        <v>44210</v>
      </c>
      <c r="B6813" s="84">
        <v>44210</v>
      </c>
      <c r="C6813" s="84" t="s">
        <v>1010</v>
      </c>
      <c r="D6813" s="85">
        <f>VLOOKUP(Pag_Inicio_Corr_mas_casos[[#This Row],[Corregimiento]],Hoja3!$A$2:$D$676,4,0)</f>
        <v>80813</v>
      </c>
      <c r="E6813" s="84">
        <v>43</v>
      </c>
    </row>
    <row r="6814" spans="1:6" x14ac:dyDescent="0.2">
      <c r="A6814" s="83">
        <v>44210</v>
      </c>
      <c r="B6814" s="84">
        <v>44210</v>
      </c>
      <c r="C6814" s="84" t="s">
        <v>1003</v>
      </c>
      <c r="D6814" s="85">
        <f>VLOOKUP(Pag_Inicio_Corr_mas_casos[[#This Row],[Corregimiento]],Hoja3!$A$2:$D$676,4,0)</f>
        <v>130708</v>
      </c>
      <c r="E6814" s="84">
        <v>42</v>
      </c>
    </row>
    <row r="6815" spans="1:6" x14ac:dyDescent="0.2">
      <c r="A6815" s="83">
        <v>44210</v>
      </c>
      <c r="B6815" s="84">
        <v>44210</v>
      </c>
      <c r="C6815" s="84" t="s">
        <v>1070</v>
      </c>
      <c r="D6815" s="85">
        <f>VLOOKUP(Pag_Inicio_Corr_mas_casos[[#This Row],[Corregimiento]],Hoja3!$A$2:$D$676,4,0)</f>
        <v>80809</v>
      </c>
      <c r="E6815" s="84">
        <v>41</v>
      </c>
    </row>
    <row r="6816" spans="1:6" x14ac:dyDescent="0.2">
      <c r="A6816" s="83">
        <v>44210</v>
      </c>
      <c r="B6816" s="84">
        <v>44210</v>
      </c>
      <c r="C6816" s="84" t="s">
        <v>1000</v>
      </c>
      <c r="D6816" s="85">
        <f>VLOOKUP(Pag_Inicio_Corr_mas_casos[[#This Row],[Corregimiento]],Hoja3!$A$2:$D$676,4,0)</f>
        <v>80823</v>
      </c>
      <c r="E6816" s="84">
        <v>40</v>
      </c>
    </row>
    <row r="6817" spans="1:6" x14ac:dyDescent="0.2">
      <c r="A6817" s="83">
        <v>44210</v>
      </c>
      <c r="B6817" s="84">
        <v>44210</v>
      </c>
      <c r="C6817" s="84" t="s">
        <v>1074</v>
      </c>
      <c r="D6817" s="85">
        <f>VLOOKUP(Pag_Inicio_Corr_mas_casos[[#This Row],[Corregimiento]],Hoja3!$A$2:$D$676,4,0)</f>
        <v>130702</v>
      </c>
      <c r="E6817" s="84">
        <v>40</v>
      </c>
    </row>
    <row r="6818" spans="1:6" x14ac:dyDescent="0.2">
      <c r="A6818" s="83">
        <v>44210</v>
      </c>
      <c r="B6818" s="84">
        <v>44210</v>
      </c>
      <c r="C6818" s="84" t="s">
        <v>996</v>
      </c>
      <c r="D6818" s="85">
        <f>VLOOKUP(Pag_Inicio_Corr_mas_casos[[#This Row],[Corregimiento]],Hoja3!$A$2:$D$676,4,0)</f>
        <v>80810</v>
      </c>
      <c r="E6818" s="84">
        <v>39</v>
      </c>
    </row>
    <row r="6819" spans="1:6" x14ac:dyDescent="0.2">
      <c r="A6819" s="83">
        <v>44210</v>
      </c>
      <c r="B6819" s="84">
        <v>44210</v>
      </c>
      <c r="C6819" s="84" t="s">
        <v>1077</v>
      </c>
      <c r="D6819" s="85">
        <f>VLOOKUP(Pag_Inicio_Corr_mas_casos[[#This Row],[Corregimiento]],Hoja3!$A$2:$D$676,4,0)</f>
        <v>81008</v>
      </c>
      <c r="E6819" s="84">
        <v>36</v>
      </c>
    </row>
    <row r="6820" spans="1:6" x14ac:dyDescent="0.2">
      <c r="A6820" s="83">
        <v>44210</v>
      </c>
      <c r="B6820" s="84">
        <v>44210</v>
      </c>
      <c r="C6820" s="84" t="s">
        <v>1097</v>
      </c>
      <c r="D6820" s="85">
        <f>VLOOKUP(Pag_Inicio_Corr_mas_casos[[#This Row],[Corregimiento]],Hoja3!$A$2:$D$676,4,0)</f>
        <v>130108</v>
      </c>
      <c r="E6820" s="84">
        <v>36</v>
      </c>
    </row>
    <row r="6821" spans="1:6" x14ac:dyDescent="0.2">
      <c r="A6821" s="83">
        <v>44210</v>
      </c>
      <c r="B6821" s="84">
        <v>44210</v>
      </c>
      <c r="C6821" s="84" t="s">
        <v>1013</v>
      </c>
      <c r="D6821" s="85">
        <f>VLOOKUP(Pag_Inicio_Corr_mas_casos[[#This Row],[Corregimiento]],Hoja3!$A$2:$D$676,4,0)</f>
        <v>80822</v>
      </c>
      <c r="E6821" s="84">
        <v>36</v>
      </c>
    </row>
    <row r="6822" spans="1:6" x14ac:dyDescent="0.2">
      <c r="A6822" s="83">
        <v>44210</v>
      </c>
      <c r="B6822" s="84">
        <v>44210</v>
      </c>
      <c r="C6822" s="84" t="s">
        <v>1119</v>
      </c>
      <c r="D6822" s="85">
        <f>VLOOKUP(Pag_Inicio_Corr_mas_casos[[#This Row],[Corregimiento]],Hoja3!$A$2:$D$676,4,0)</f>
        <v>40601</v>
      </c>
      <c r="E6822" s="84">
        <v>35</v>
      </c>
    </row>
    <row r="6823" spans="1:6" x14ac:dyDescent="0.2">
      <c r="A6823" s="59">
        <v>44211</v>
      </c>
      <c r="B6823" s="60">
        <v>44211</v>
      </c>
      <c r="C6823" s="60" t="s">
        <v>1194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 x14ac:dyDescent="0.2">
      <c r="A6824" s="59">
        <v>44211</v>
      </c>
      <c r="B6824" s="60">
        <v>44211</v>
      </c>
      <c r="C6824" s="60" t="s">
        <v>1095</v>
      </c>
      <c r="D6824" s="61">
        <f>VLOOKUP(Pag_Inicio_Corr_mas_casos[[#This Row],[Corregimiento]],Hoja3!$A$2:$D$676,4,0)</f>
        <v>130106</v>
      </c>
      <c r="E6824" s="60">
        <v>58</v>
      </c>
    </row>
    <row r="6825" spans="1:6" x14ac:dyDescent="0.2">
      <c r="A6825" s="59">
        <v>44211</v>
      </c>
      <c r="B6825" s="60">
        <v>44211</v>
      </c>
      <c r="C6825" s="60" t="s">
        <v>1012</v>
      </c>
      <c r="D6825" s="61">
        <f>VLOOKUP(Pag_Inicio_Corr_mas_casos[[#This Row],[Corregimiento]],Hoja3!$A$2:$D$676,4,0)</f>
        <v>80817</v>
      </c>
      <c r="E6825" s="60">
        <v>54</v>
      </c>
    </row>
    <row r="6826" spans="1:6" x14ac:dyDescent="0.2">
      <c r="A6826" s="59">
        <v>44211</v>
      </c>
      <c r="B6826" s="60">
        <v>44211</v>
      </c>
      <c r="C6826" s="60" t="s">
        <v>1105</v>
      </c>
      <c r="D6826" s="61">
        <f>VLOOKUP(Pag_Inicio_Corr_mas_casos[[#This Row],[Corregimiento]],Hoja3!$A$2:$D$676,4,0)</f>
        <v>80812</v>
      </c>
      <c r="E6826" s="60">
        <v>52</v>
      </c>
    </row>
    <row r="6827" spans="1:6" x14ac:dyDescent="0.2">
      <c r="A6827" s="59">
        <v>44211</v>
      </c>
      <c r="B6827" s="60">
        <v>44211</v>
      </c>
      <c r="C6827" s="60" t="s">
        <v>1081</v>
      </c>
      <c r="D6827" s="61">
        <f>VLOOKUP(Pag_Inicio_Corr_mas_casos[[#This Row],[Corregimiento]],Hoja3!$A$2:$D$676,4,0)</f>
        <v>91001</v>
      </c>
      <c r="E6827" s="60">
        <v>52</v>
      </c>
    </row>
    <row r="6828" spans="1:6" x14ac:dyDescent="0.2">
      <c r="A6828" s="59">
        <v>44211</v>
      </c>
      <c r="B6828" s="60">
        <v>44211</v>
      </c>
      <c r="C6828" s="60" t="s">
        <v>1071</v>
      </c>
      <c r="D6828" s="61">
        <f>VLOOKUP(Pag_Inicio_Corr_mas_casos[[#This Row],[Corregimiento]],Hoja3!$A$2:$D$676,4,0)</f>
        <v>80819</v>
      </c>
      <c r="E6828" s="60">
        <v>51</v>
      </c>
    </row>
    <row r="6829" spans="1:6" x14ac:dyDescent="0.2">
      <c r="A6829" s="59">
        <v>44211</v>
      </c>
      <c r="B6829" s="60">
        <v>44211</v>
      </c>
      <c r="C6829" s="60" t="s">
        <v>1119</v>
      </c>
      <c r="D6829" s="61">
        <f>VLOOKUP(Pag_Inicio_Corr_mas_casos[[#This Row],[Corregimiento]],Hoja3!$A$2:$D$676,4,0)</f>
        <v>40601</v>
      </c>
      <c r="E6829" s="60">
        <v>48</v>
      </c>
    </row>
    <row r="6830" spans="1:6" x14ac:dyDescent="0.2">
      <c r="A6830" s="59">
        <v>44211</v>
      </c>
      <c r="B6830" s="60">
        <v>44211</v>
      </c>
      <c r="C6830" s="60" t="s">
        <v>831</v>
      </c>
      <c r="D6830" s="61">
        <f>VLOOKUP(Pag_Inicio_Corr_mas_casos[[#This Row],[Corregimiento]],Hoja3!$A$2:$D$676,4,0)</f>
        <v>80821</v>
      </c>
      <c r="E6830" s="60">
        <v>47</v>
      </c>
    </row>
    <row r="6831" spans="1:6" x14ac:dyDescent="0.2">
      <c r="A6831" s="59">
        <v>44211</v>
      </c>
      <c r="B6831" s="60">
        <v>44211</v>
      </c>
      <c r="C6831" s="60" t="s">
        <v>1013</v>
      </c>
      <c r="D6831" s="61">
        <f>VLOOKUP(Pag_Inicio_Corr_mas_casos[[#This Row],[Corregimiento]],Hoja3!$A$2:$D$676,4,0)</f>
        <v>80822</v>
      </c>
      <c r="E6831" s="60">
        <v>44</v>
      </c>
    </row>
    <row r="6832" spans="1:6" x14ac:dyDescent="0.2">
      <c r="A6832" s="59">
        <v>44211</v>
      </c>
      <c r="B6832" s="60">
        <v>44211</v>
      </c>
      <c r="C6832" s="60" t="s">
        <v>1070</v>
      </c>
      <c r="D6832" s="61">
        <f>VLOOKUP(Pag_Inicio_Corr_mas_casos[[#This Row],[Corregimiento]],Hoja3!$A$2:$D$676,4,0)</f>
        <v>80809</v>
      </c>
      <c r="E6832" s="60">
        <v>38</v>
      </c>
    </row>
    <row r="6833" spans="1:5" x14ac:dyDescent="0.2">
      <c r="A6833" s="59">
        <v>44211</v>
      </c>
      <c r="B6833" s="60">
        <v>44211</v>
      </c>
      <c r="C6833" s="60" t="s">
        <v>1004</v>
      </c>
      <c r="D6833" s="61">
        <f>VLOOKUP(Pag_Inicio_Corr_mas_casos[[#This Row],[Corregimiento]],Hoja3!$A$2:$D$676,4,0)</f>
        <v>81007</v>
      </c>
      <c r="E6833" s="60">
        <v>37</v>
      </c>
    </row>
    <row r="6834" spans="1:5" x14ac:dyDescent="0.2">
      <c r="A6834" s="59">
        <v>44211</v>
      </c>
      <c r="B6834" s="60">
        <v>44211</v>
      </c>
      <c r="C6834" s="60" t="s">
        <v>997</v>
      </c>
      <c r="D6834" s="61">
        <f>VLOOKUP(Pag_Inicio_Corr_mas_casos[[#This Row],[Corregimiento]],Hoja3!$A$2:$D$676,4,0)</f>
        <v>130717</v>
      </c>
      <c r="E6834" s="60">
        <v>35</v>
      </c>
    </row>
    <row r="6835" spans="1:5" x14ac:dyDescent="0.2">
      <c r="A6835" s="59">
        <v>44211</v>
      </c>
      <c r="B6835" s="60">
        <v>44211</v>
      </c>
      <c r="C6835" s="60" t="s">
        <v>1006</v>
      </c>
      <c r="D6835" s="61">
        <f>VLOOKUP(Pag_Inicio_Corr_mas_casos[[#This Row],[Corregimiento]],Hoja3!$A$2:$D$676,4,0)</f>
        <v>80826</v>
      </c>
      <c r="E6835" s="60">
        <v>34</v>
      </c>
    </row>
    <row r="6836" spans="1:5" x14ac:dyDescent="0.2">
      <c r="A6836" s="59">
        <v>44211</v>
      </c>
      <c r="B6836" s="60">
        <v>44211</v>
      </c>
      <c r="C6836" s="60" t="s">
        <v>1015</v>
      </c>
      <c r="D6836" s="61">
        <f>VLOOKUP(Pag_Inicio_Corr_mas_casos[[#This Row],[Corregimiento]],Hoja3!$A$2:$D$676,4,0)</f>
        <v>80815</v>
      </c>
      <c r="E6836" s="60">
        <v>33</v>
      </c>
    </row>
    <row r="6837" spans="1:5" x14ac:dyDescent="0.2">
      <c r="A6837" s="59">
        <v>44211</v>
      </c>
      <c r="B6837" s="60">
        <v>44211</v>
      </c>
      <c r="C6837" s="60" t="s">
        <v>1079</v>
      </c>
      <c r="D6837" s="61">
        <f>VLOOKUP(Pag_Inicio_Corr_mas_casos[[#This Row],[Corregimiento]],Hoja3!$A$2:$D$676,4,0)</f>
        <v>81002</v>
      </c>
      <c r="E6837" s="60">
        <v>31</v>
      </c>
    </row>
    <row r="6838" spans="1:5" x14ac:dyDescent="0.2">
      <c r="A6838" s="59">
        <v>44211</v>
      </c>
      <c r="B6838" s="60">
        <v>44211</v>
      </c>
      <c r="C6838" s="60" t="s">
        <v>1078</v>
      </c>
      <c r="D6838" s="61">
        <f>VLOOKUP(Pag_Inicio_Corr_mas_casos[[#This Row],[Corregimiento]],Hoja3!$A$2:$D$676,4,0)</f>
        <v>81001</v>
      </c>
      <c r="E6838" s="60">
        <v>30</v>
      </c>
    </row>
    <row r="6839" spans="1:5" x14ac:dyDescent="0.2">
      <c r="A6839" s="59">
        <v>44211</v>
      </c>
      <c r="B6839" s="60">
        <v>44211</v>
      </c>
      <c r="C6839" s="60" t="s">
        <v>1018</v>
      </c>
      <c r="D6839" s="61">
        <f>VLOOKUP(Pag_Inicio_Corr_mas_casos[[#This Row],[Corregimiento]],Hoja3!$A$2:$D$676,4,0)</f>
        <v>130701</v>
      </c>
      <c r="E6839" s="60">
        <v>30</v>
      </c>
    </row>
    <row r="6840" spans="1:5" x14ac:dyDescent="0.2">
      <c r="A6840" s="59">
        <v>44211</v>
      </c>
      <c r="B6840" s="60">
        <v>44211</v>
      </c>
      <c r="C6840" s="60" t="s">
        <v>1074</v>
      </c>
      <c r="D6840" s="61">
        <f>VLOOKUP(Pag_Inicio_Corr_mas_casos[[#This Row],[Corregimiento]],Hoja3!$A$2:$D$676,4,0)</f>
        <v>130702</v>
      </c>
      <c r="E6840" s="60">
        <v>30</v>
      </c>
    </row>
    <row r="6841" spans="1:5" x14ac:dyDescent="0.2">
      <c r="A6841" s="59">
        <v>44211</v>
      </c>
      <c r="B6841" s="60">
        <v>44211</v>
      </c>
      <c r="C6841" s="60" t="s">
        <v>1113</v>
      </c>
      <c r="D6841" s="61">
        <f>VLOOKUP(Pag_Inicio_Corr_mas_casos[[#This Row],[Corregimiento]],Hoja3!$A$2:$D$676,4,0)</f>
        <v>130102</v>
      </c>
      <c r="E6841" s="60">
        <v>29</v>
      </c>
    </row>
    <row r="6842" spans="1:5" x14ac:dyDescent="0.2">
      <c r="A6842" s="59">
        <v>44211</v>
      </c>
      <c r="B6842" s="60">
        <v>44211</v>
      </c>
      <c r="C6842" s="60" t="s">
        <v>1077</v>
      </c>
      <c r="D6842" s="61">
        <f>VLOOKUP(Pag_Inicio_Corr_mas_casos[[#This Row],[Corregimiento]],Hoja3!$A$2:$D$676,4,0)</f>
        <v>81008</v>
      </c>
      <c r="E6842" s="60">
        <v>28</v>
      </c>
    </row>
    <row r="6843" spans="1:5" x14ac:dyDescent="0.2">
      <c r="A6843" s="86">
        <v>44212</v>
      </c>
      <c r="B6843" s="87">
        <v>44212</v>
      </c>
      <c r="C6843" s="87" t="s">
        <v>831</v>
      </c>
      <c r="D6843" s="88">
        <f>VLOOKUP(Pag_Inicio_Corr_mas_casos[[#This Row],[Corregimiento]],Hoja3!$A$2:$D$676,4,0)</f>
        <v>80821</v>
      </c>
      <c r="E6843" s="87">
        <v>82</v>
      </c>
    </row>
    <row r="6844" spans="1:5" x14ac:dyDescent="0.2">
      <c r="A6844" s="86">
        <v>44212</v>
      </c>
      <c r="B6844" s="87">
        <v>44212</v>
      </c>
      <c r="C6844" s="87" t="s">
        <v>1095</v>
      </c>
      <c r="D6844" s="88">
        <f>VLOOKUP(Pag_Inicio_Corr_mas_casos[[#This Row],[Corregimiento]],Hoja3!$A$2:$D$676,4,0)</f>
        <v>130106</v>
      </c>
      <c r="E6844" s="87">
        <v>71</v>
      </c>
    </row>
    <row r="6845" spans="1:5" x14ac:dyDescent="0.2">
      <c r="A6845" s="86">
        <v>44212</v>
      </c>
      <c r="B6845" s="87">
        <v>44212</v>
      </c>
      <c r="C6845" s="87" t="s">
        <v>1002</v>
      </c>
      <c r="D6845" s="88">
        <f>VLOOKUP(Pag_Inicio_Corr_mas_casos[[#This Row],[Corregimiento]],Hoja3!$A$2:$D$676,4,0)</f>
        <v>80816</v>
      </c>
      <c r="E6845" s="87">
        <v>69</v>
      </c>
    </row>
    <row r="6846" spans="1:5" x14ac:dyDescent="0.2">
      <c r="A6846" s="86">
        <v>44212</v>
      </c>
      <c r="B6846" s="87">
        <v>44212</v>
      </c>
      <c r="C6846" s="87" t="s">
        <v>1071</v>
      </c>
      <c r="D6846" s="88">
        <f>VLOOKUP(Pag_Inicio_Corr_mas_casos[[#This Row],[Corregimiento]],Hoja3!$A$2:$D$676,4,0)</f>
        <v>80819</v>
      </c>
      <c r="E6846" s="87">
        <v>57</v>
      </c>
    </row>
    <row r="6847" spans="1:5" x14ac:dyDescent="0.2">
      <c r="A6847" s="86">
        <v>44212</v>
      </c>
      <c r="B6847" s="87">
        <v>44212</v>
      </c>
      <c r="C6847" s="87" t="s">
        <v>1000</v>
      </c>
      <c r="D6847" s="88">
        <f>VLOOKUP(Pag_Inicio_Corr_mas_casos[[#This Row],[Corregimiento]],Hoja3!$A$2:$D$676,4,0)</f>
        <v>80823</v>
      </c>
      <c r="E6847" s="87">
        <v>51</v>
      </c>
    </row>
    <row r="6848" spans="1:5" x14ac:dyDescent="0.2">
      <c r="A6848" s="86">
        <v>44212</v>
      </c>
      <c r="B6848" s="87">
        <v>44212</v>
      </c>
      <c r="C6848" s="87" t="s">
        <v>1013</v>
      </c>
      <c r="D6848" s="88">
        <f>VLOOKUP(Pag_Inicio_Corr_mas_casos[[#This Row],[Corregimiento]],Hoja3!$A$2:$D$676,4,0)</f>
        <v>80822</v>
      </c>
      <c r="E6848" s="87">
        <v>50</v>
      </c>
    </row>
    <row r="6849" spans="1:5" x14ac:dyDescent="0.2">
      <c r="A6849" s="86">
        <v>44212</v>
      </c>
      <c r="B6849" s="87">
        <v>44212</v>
      </c>
      <c r="C6849" s="87" t="s">
        <v>1004</v>
      </c>
      <c r="D6849" s="88">
        <f>VLOOKUP(Pag_Inicio_Corr_mas_casos[[#This Row],[Corregimiento]],Hoja3!$A$2:$D$676,4,0)</f>
        <v>81007</v>
      </c>
      <c r="E6849" s="87">
        <v>49</v>
      </c>
    </row>
    <row r="6850" spans="1:5" x14ac:dyDescent="0.2">
      <c r="A6850" s="86">
        <v>44212</v>
      </c>
      <c r="B6850" s="87">
        <v>44212</v>
      </c>
      <c r="C6850" s="87" t="s">
        <v>1081</v>
      </c>
      <c r="D6850" s="88">
        <f>VLOOKUP(Pag_Inicio_Corr_mas_casos[[#This Row],[Corregimiento]],Hoja3!$A$2:$D$676,4,0)</f>
        <v>91001</v>
      </c>
      <c r="E6850" s="87">
        <v>49</v>
      </c>
    </row>
    <row r="6851" spans="1:5" x14ac:dyDescent="0.2">
      <c r="A6851" s="86">
        <v>44212</v>
      </c>
      <c r="B6851" s="87">
        <v>44212</v>
      </c>
      <c r="C6851" s="87" t="s">
        <v>1012</v>
      </c>
      <c r="D6851" s="88">
        <f>VLOOKUP(Pag_Inicio_Corr_mas_casos[[#This Row],[Corregimiento]],Hoja3!$A$2:$D$676,4,0)</f>
        <v>80817</v>
      </c>
      <c r="E6851" s="87">
        <v>46</v>
      </c>
    </row>
    <row r="6852" spans="1:5" x14ac:dyDescent="0.2">
      <c r="A6852" s="86">
        <v>44212</v>
      </c>
      <c r="B6852" s="87">
        <v>44212</v>
      </c>
      <c r="C6852" s="87" t="s">
        <v>1078</v>
      </c>
      <c r="D6852" s="88">
        <f>VLOOKUP(Pag_Inicio_Corr_mas_casos[[#This Row],[Corregimiento]],Hoja3!$A$2:$D$676,4,0)</f>
        <v>81001</v>
      </c>
      <c r="E6852" s="87">
        <v>44</v>
      </c>
    </row>
    <row r="6853" spans="1:5" x14ac:dyDescent="0.2">
      <c r="A6853" s="86">
        <v>44212</v>
      </c>
      <c r="B6853" s="87">
        <v>44212</v>
      </c>
      <c r="C6853" s="87" t="s">
        <v>1077</v>
      </c>
      <c r="D6853" s="88">
        <f>VLOOKUP(Pag_Inicio_Corr_mas_casos[[#This Row],[Corregimiento]],Hoja3!$A$2:$D$676,4,0)</f>
        <v>81008</v>
      </c>
      <c r="E6853" s="87">
        <v>43</v>
      </c>
    </row>
    <row r="6854" spans="1:5" x14ac:dyDescent="0.2">
      <c r="A6854" s="86">
        <v>44212</v>
      </c>
      <c r="B6854" s="87">
        <v>44212</v>
      </c>
      <c r="C6854" s="87" t="s">
        <v>1015</v>
      </c>
      <c r="D6854" s="88">
        <f>VLOOKUP(Pag_Inicio_Corr_mas_casos[[#This Row],[Corregimiento]],Hoja3!$A$2:$D$676,4,0)</f>
        <v>80815</v>
      </c>
      <c r="E6854" s="87">
        <v>42</v>
      </c>
    </row>
    <row r="6855" spans="1:5" x14ac:dyDescent="0.2">
      <c r="A6855" s="86">
        <v>44212</v>
      </c>
      <c r="B6855" s="87">
        <v>44212</v>
      </c>
      <c r="C6855" s="87" t="s">
        <v>1119</v>
      </c>
      <c r="D6855" s="88">
        <f>VLOOKUP(Pag_Inicio_Corr_mas_casos[[#This Row],[Corregimiento]],Hoja3!$A$2:$D$676,4,0)</f>
        <v>40601</v>
      </c>
      <c r="E6855" s="87">
        <v>42</v>
      </c>
    </row>
    <row r="6856" spans="1:5" x14ac:dyDescent="0.2">
      <c r="A6856" s="86">
        <v>44212</v>
      </c>
      <c r="B6856" s="87">
        <v>44212</v>
      </c>
      <c r="C6856" s="87" t="s">
        <v>1105</v>
      </c>
      <c r="D6856" s="88">
        <f>VLOOKUP(Pag_Inicio_Corr_mas_casos[[#This Row],[Corregimiento]],Hoja3!$A$2:$D$676,4,0)</f>
        <v>80812</v>
      </c>
      <c r="E6856" s="87">
        <v>42</v>
      </c>
    </row>
    <row r="6857" spans="1:5" x14ac:dyDescent="0.2">
      <c r="A6857" s="86">
        <v>44212</v>
      </c>
      <c r="B6857" s="87">
        <v>44212</v>
      </c>
      <c r="C6857" s="87" t="s">
        <v>1113</v>
      </c>
      <c r="D6857" s="88">
        <f>VLOOKUP(Pag_Inicio_Corr_mas_casos[[#This Row],[Corregimiento]],Hoja3!$A$2:$D$676,4,0)</f>
        <v>130102</v>
      </c>
      <c r="E6857" s="87">
        <v>41</v>
      </c>
    </row>
    <row r="6858" spans="1:5" x14ac:dyDescent="0.2">
      <c r="A6858" s="86">
        <v>44212</v>
      </c>
      <c r="B6858" s="87">
        <v>44212</v>
      </c>
      <c r="C6858" s="87" t="s">
        <v>1127</v>
      </c>
      <c r="D6858" s="88">
        <f>VLOOKUP(Pag_Inicio_Corr_mas_casos[[#This Row],[Corregimiento]],Hoja3!$A$2:$D$676,4,0)</f>
        <v>130101</v>
      </c>
      <c r="E6858" s="87">
        <v>40</v>
      </c>
    </row>
    <row r="6859" spans="1:5" x14ac:dyDescent="0.2">
      <c r="A6859" s="86">
        <v>44212</v>
      </c>
      <c r="B6859" s="87">
        <v>44212</v>
      </c>
      <c r="C6859" s="87" t="s">
        <v>1079</v>
      </c>
      <c r="D6859" s="88">
        <f>VLOOKUP(Pag_Inicio_Corr_mas_casos[[#This Row],[Corregimiento]],Hoja3!$A$2:$D$676,4,0)</f>
        <v>81002</v>
      </c>
      <c r="E6859" s="87">
        <v>38</v>
      </c>
    </row>
    <row r="6860" spans="1:5" x14ac:dyDescent="0.2">
      <c r="A6860" s="86">
        <v>44212</v>
      </c>
      <c r="B6860" s="87">
        <v>44212</v>
      </c>
      <c r="C6860" s="87" t="s">
        <v>999</v>
      </c>
      <c r="D6860" s="88">
        <f>VLOOKUP(Pag_Inicio_Corr_mas_casos[[#This Row],[Corregimiento]],Hoja3!$A$2:$D$676,4,0)</f>
        <v>80806</v>
      </c>
      <c r="E6860" s="87">
        <v>38</v>
      </c>
    </row>
    <row r="6861" spans="1:5" x14ac:dyDescent="0.2">
      <c r="A6861" s="86">
        <v>44212</v>
      </c>
      <c r="B6861" s="87">
        <v>44212</v>
      </c>
      <c r="C6861" s="87" t="s">
        <v>1007</v>
      </c>
      <c r="D6861" s="88">
        <f>VLOOKUP(Pag_Inicio_Corr_mas_casos[[#This Row],[Corregimiento]],Hoja3!$A$2:$D$676,4,0)</f>
        <v>80811</v>
      </c>
      <c r="E6861" s="87">
        <v>37</v>
      </c>
    </row>
    <row r="6862" spans="1:5" x14ac:dyDescent="0.2">
      <c r="A6862" s="86">
        <v>44212</v>
      </c>
      <c r="B6862" s="87">
        <v>44212</v>
      </c>
      <c r="C6862" s="87" t="s">
        <v>1116</v>
      </c>
      <c r="D6862" s="88">
        <f>VLOOKUP(Pag_Inicio_Corr_mas_casos[[#This Row],[Corregimiento]],Hoja3!$A$2:$D$676,4,0)</f>
        <v>20101</v>
      </c>
      <c r="E6862" s="87">
        <v>36</v>
      </c>
    </row>
    <row r="6863" spans="1:5" x14ac:dyDescent="0.2">
      <c r="A6863" s="99">
        <v>44213</v>
      </c>
      <c r="B6863" s="100">
        <v>44213</v>
      </c>
      <c r="C6863" s="100" t="s">
        <v>1105</v>
      </c>
      <c r="D6863" s="101">
        <f>VLOOKUP(Pag_Inicio_Corr_mas_casos[[#This Row],[Corregimiento]],Hoja3!$A$2:$D$676,4,0)</f>
        <v>80812</v>
      </c>
      <c r="E6863" s="100">
        <v>59</v>
      </c>
    </row>
    <row r="6864" spans="1:5" x14ac:dyDescent="0.2">
      <c r="A6864" s="99">
        <v>44213</v>
      </c>
      <c r="B6864" s="100">
        <v>44213</v>
      </c>
      <c r="C6864" s="100" t="s">
        <v>1095</v>
      </c>
      <c r="D6864" s="101">
        <f>VLOOKUP(Pag_Inicio_Corr_mas_casos[[#This Row],[Corregimiento]],Hoja3!$A$2:$D$676,4,0)</f>
        <v>130106</v>
      </c>
      <c r="E6864" s="100">
        <v>56</v>
      </c>
    </row>
    <row r="6865" spans="1:5" x14ac:dyDescent="0.2">
      <c r="A6865" s="99">
        <v>44213</v>
      </c>
      <c r="B6865" s="100">
        <v>44213</v>
      </c>
      <c r="C6865" s="100" t="s">
        <v>1127</v>
      </c>
      <c r="D6865" s="101">
        <f>VLOOKUP(Pag_Inicio_Corr_mas_casos[[#This Row],[Corregimiento]],Hoja3!$A$2:$D$676,4,0)</f>
        <v>130101</v>
      </c>
      <c r="E6865" s="100">
        <v>46</v>
      </c>
    </row>
    <row r="6866" spans="1:5" x14ac:dyDescent="0.2">
      <c r="A6866" s="99">
        <v>44213</v>
      </c>
      <c r="B6866" s="100">
        <v>44213</v>
      </c>
      <c r="C6866" s="100" t="s">
        <v>1113</v>
      </c>
      <c r="D6866" s="101">
        <f>VLOOKUP(Pag_Inicio_Corr_mas_casos[[#This Row],[Corregimiento]],Hoja3!$A$2:$D$676,4,0)</f>
        <v>130102</v>
      </c>
      <c r="E6866" s="100">
        <v>46</v>
      </c>
    </row>
    <row r="6867" spans="1:5" x14ac:dyDescent="0.2">
      <c r="A6867" s="99">
        <v>44213</v>
      </c>
      <c r="B6867" s="100">
        <v>44213</v>
      </c>
      <c r="C6867" s="100" t="s">
        <v>1071</v>
      </c>
      <c r="D6867" s="101">
        <f>VLOOKUP(Pag_Inicio_Corr_mas_casos[[#This Row],[Corregimiento]],Hoja3!$A$2:$D$676,4,0)</f>
        <v>80819</v>
      </c>
      <c r="E6867" s="100">
        <v>46</v>
      </c>
    </row>
    <row r="6868" spans="1:5" x14ac:dyDescent="0.2">
      <c r="A6868" s="99">
        <v>44213</v>
      </c>
      <c r="B6868" s="100">
        <v>44213</v>
      </c>
      <c r="C6868" s="100" t="s">
        <v>831</v>
      </c>
      <c r="D6868" s="101">
        <f>VLOOKUP(Pag_Inicio_Corr_mas_casos[[#This Row],[Corregimiento]],Hoja3!$A$2:$D$676,4,0)</f>
        <v>80821</v>
      </c>
      <c r="E6868" s="100">
        <v>40</v>
      </c>
    </row>
    <row r="6869" spans="1:5" x14ac:dyDescent="0.2">
      <c r="A6869" s="99">
        <v>44213</v>
      </c>
      <c r="B6869" s="100">
        <v>44213</v>
      </c>
      <c r="C6869" s="100" t="s">
        <v>1006</v>
      </c>
      <c r="D6869" s="101">
        <f>VLOOKUP(Pag_Inicio_Corr_mas_casos[[#This Row],[Corregimiento]],Hoja3!$A$2:$D$676,4,0)</f>
        <v>80826</v>
      </c>
      <c r="E6869" s="100">
        <v>37</v>
      </c>
    </row>
    <row r="6870" spans="1:5" x14ac:dyDescent="0.2">
      <c r="A6870" s="99">
        <v>44213</v>
      </c>
      <c r="B6870" s="100">
        <v>44213</v>
      </c>
      <c r="C6870" s="100" t="s">
        <v>1011</v>
      </c>
      <c r="D6870" s="101">
        <f>VLOOKUP(Pag_Inicio_Corr_mas_casos[[#This Row],[Corregimiento]],Hoja3!$A$2:$D$676,4,0)</f>
        <v>80820</v>
      </c>
      <c r="E6870" s="100">
        <v>34</v>
      </c>
    </row>
    <row r="6871" spans="1:5" x14ac:dyDescent="0.2">
      <c r="A6871" s="99">
        <v>44213</v>
      </c>
      <c r="B6871" s="100">
        <v>44213</v>
      </c>
      <c r="C6871" s="100" t="s">
        <v>1074</v>
      </c>
      <c r="D6871" s="101">
        <f>VLOOKUP(Pag_Inicio_Corr_mas_casos[[#This Row],[Corregimiento]],Hoja3!$A$2:$D$676,4,0)</f>
        <v>130702</v>
      </c>
      <c r="E6871" s="100">
        <v>31</v>
      </c>
    </row>
    <row r="6872" spans="1:5" x14ac:dyDescent="0.2">
      <c r="A6872" s="99">
        <v>44213</v>
      </c>
      <c r="B6872" s="100">
        <v>44213</v>
      </c>
      <c r="C6872" s="100" t="s">
        <v>1013</v>
      </c>
      <c r="D6872" s="101">
        <f>VLOOKUP(Pag_Inicio_Corr_mas_casos[[#This Row],[Corregimiento]],Hoja3!$A$2:$D$676,4,0)</f>
        <v>80822</v>
      </c>
      <c r="E6872" s="100">
        <v>29</v>
      </c>
    </row>
    <row r="6873" spans="1:5" x14ac:dyDescent="0.2">
      <c r="A6873" s="99">
        <v>44213</v>
      </c>
      <c r="B6873" s="100">
        <v>44213</v>
      </c>
      <c r="C6873" s="100" t="s">
        <v>1078</v>
      </c>
      <c r="D6873" s="101">
        <f>VLOOKUP(Pag_Inicio_Corr_mas_casos[[#This Row],[Corregimiento]],Hoja3!$A$2:$D$676,4,0)</f>
        <v>81001</v>
      </c>
      <c r="E6873" s="100">
        <v>28</v>
      </c>
    </row>
    <row r="6874" spans="1:5" x14ac:dyDescent="0.2">
      <c r="A6874" s="99">
        <v>44213</v>
      </c>
      <c r="B6874" s="100">
        <v>44213</v>
      </c>
      <c r="C6874" s="100" t="s">
        <v>1000</v>
      </c>
      <c r="D6874" s="101">
        <f>VLOOKUP(Pag_Inicio_Corr_mas_casos[[#This Row],[Corregimiento]],Hoja3!$A$2:$D$676,4,0)</f>
        <v>80823</v>
      </c>
      <c r="E6874" s="100">
        <v>28</v>
      </c>
    </row>
    <row r="6875" spans="1:5" x14ac:dyDescent="0.2">
      <c r="A6875" s="99">
        <v>44213</v>
      </c>
      <c r="B6875" s="100">
        <v>44213</v>
      </c>
      <c r="C6875" s="100" t="s">
        <v>1009</v>
      </c>
      <c r="D6875" s="101">
        <f>VLOOKUP(Pag_Inicio_Corr_mas_casos[[#This Row],[Corregimiento]],Hoja3!$A$2:$D$676,4,0)</f>
        <v>130107</v>
      </c>
      <c r="E6875" s="100">
        <v>27</v>
      </c>
    </row>
    <row r="6876" spans="1:5" x14ac:dyDescent="0.2">
      <c r="A6876" s="99">
        <v>44213</v>
      </c>
      <c r="B6876" s="100">
        <v>44213</v>
      </c>
      <c r="C6876" s="100" t="s">
        <v>1010</v>
      </c>
      <c r="D6876" s="101">
        <f>VLOOKUP(Pag_Inicio_Corr_mas_casos[[#This Row],[Corregimiento]],Hoja3!$A$2:$D$676,4,0)</f>
        <v>80813</v>
      </c>
      <c r="E6876" s="100">
        <v>27</v>
      </c>
    </row>
    <row r="6877" spans="1:5" x14ac:dyDescent="0.2">
      <c r="A6877" s="99">
        <v>44213</v>
      </c>
      <c r="B6877" s="100">
        <v>44213</v>
      </c>
      <c r="C6877" s="100" t="s">
        <v>1020</v>
      </c>
      <c r="D6877" s="101">
        <f>VLOOKUP(Pag_Inicio_Corr_mas_casos[[#This Row],[Corregimiento]],Hoja3!$A$2:$D$676,4,0)</f>
        <v>20601</v>
      </c>
      <c r="E6877" s="100">
        <v>26</v>
      </c>
    </row>
    <row r="6878" spans="1:5" x14ac:dyDescent="0.2">
      <c r="A6878" s="99">
        <v>44213</v>
      </c>
      <c r="B6878" s="100">
        <v>44213</v>
      </c>
      <c r="C6878" s="100" t="s">
        <v>1026</v>
      </c>
      <c r="D6878" s="101">
        <f>VLOOKUP(Pag_Inicio_Corr_mas_casos[[#This Row],[Corregimiento]],Hoja3!$A$2:$D$676,4,0)</f>
        <v>30107</v>
      </c>
      <c r="E6878" s="100">
        <v>25</v>
      </c>
    </row>
    <row r="6879" spans="1:5" x14ac:dyDescent="0.2">
      <c r="A6879" s="99">
        <v>44213</v>
      </c>
      <c r="B6879" s="100">
        <v>44213</v>
      </c>
      <c r="C6879" s="100" t="s">
        <v>1015</v>
      </c>
      <c r="D6879" s="101">
        <f>VLOOKUP(Pag_Inicio_Corr_mas_casos[[#This Row],[Corregimiento]],Hoja3!$A$2:$D$676,4,0)</f>
        <v>80815</v>
      </c>
      <c r="E6879" s="100">
        <v>23</v>
      </c>
    </row>
    <row r="6880" spans="1:5" x14ac:dyDescent="0.2">
      <c r="A6880" s="99">
        <v>44213</v>
      </c>
      <c r="B6880" s="100">
        <v>44213</v>
      </c>
      <c r="C6880" s="100" t="s">
        <v>1165</v>
      </c>
      <c r="D6880" s="101">
        <f>VLOOKUP(Pag_Inicio_Corr_mas_casos[[#This Row],[Corregimiento]],Hoja3!$A$2:$D$676,4,0)</f>
        <v>50307</v>
      </c>
      <c r="E6880" s="100">
        <v>23</v>
      </c>
    </row>
    <row r="6881" spans="1:6" x14ac:dyDescent="0.2">
      <c r="A6881" s="99">
        <v>44213</v>
      </c>
      <c r="B6881" s="100">
        <v>44213</v>
      </c>
      <c r="C6881" s="100" t="s">
        <v>1081</v>
      </c>
      <c r="D6881" s="101">
        <f>VLOOKUP(Pag_Inicio_Corr_mas_casos[[#This Row],[Corregimiento]],Hoja3!$A$2:$D$676,4,0)</f>
        <v>91001</v>
      </c>
      <c r="E6881" s="100">
        <v>23</v>
      </c>
    </row>
    <row r="6882" spans="1:6" x14ac:dyDescent="0.2">
      <c r="A6882" s="99">
        <v>44213</v>
      </c>
      <c r="B6882" s="100">
        <v>44213</v>
      </c>
      <c r="C6882" s="100" t="s">
        <v>1004</v>
      </c>
      <c r="D6882" s="101">
        <f>VLOOKUP(Pag_Inicio_Corr_mas_casos[[#This Row],[Corregimiento]],Hoja3!$A$2:$D$676,4,0)</f>
        <v>81007</v>
      </c>
      <c r="E6882" s="100">
        <v>22</v>
      </c>
    </row>
    <row r="6883" spans="1:6" x14ac:dyDescent="0.2">
      <c r="A6883" s="53">
        <v>44214</v>
      </c>
      <c r="B6883" s="54">
        <v>44214</v>
      </c>
      <c r="C6883" s="54" t="s">
        <v>831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 x14ac:dyDescent="0.2">
      <c r="A6884" s="53">
        <v>44214</v>
      </c>
      <c r="B6884" s="54">
        <v>44214</v>
      </c>
      <c r="C6884" s="54" t="s">
        <v>1071</v>
      </c>
      <c r="D6884" s="55">
        <f>VLOOKUP(Pag_Inicio_Corr_mas_casos[[#This Row],[Corregimiento]],Hoja3!$A$2:$D$676,4,0)</f>
        <v>80819</v>
      </c>
      <c r="E6884" s="54">
        <v>40</v>
      </c>
    </row>
    <row r="6885" spans="1:6" x14ac:dyDescent="0.2">
      <c r="A6885" s="53">
        <v>44214</v>
      </c>
      <c r="B6885" s="54">
        <v>44214</v>
      </c>
      <c r="C6885" s="54" t="s">
        <v>1113</v>
      </c>
      <c r="D6885" s="55">
        <f>VLOOKUP(Pag_Inicio_Corr_mas_casos[[#This Row],[Corregimiento]],Hoja3!$A$2:$D$676,4,0)</f>
        <v>130102</v>
      </c>
      <c r="E6885" s="54">
        <v>39</v>
      </c>
    </row>
    <row r="6886" spans="1:6" x14ac:dyDescent="0.2">
      <c r="A6886" s="53">
        <v>44214</v>
      </c>
      <c r="B6886" s="54">
        <v>44214</v>
      </c>
      <c r="C6886" s="54" t="s">
        <v>1078</v>
      </c>
      <c r="D6886" s="55">
        <f>VLOOKUP(Pag_Inicio_Corr_mas_casos[[#This Row],[Corregimiento]],Hoja3!$A$2:$D$676,4,0)</f>
        <v>81001</v>
      </c>
      <c r="E6886" s="54">
        <v>34</v>
      </c>
    </row>
    <row r="6887" spans="1:6" x14ac:dyDescent="0.2">
      <c r="A6887" s="53">
        <v>44214</v>
      </c>
      <c r="B6887" s="54">
        <v>44214</v>
      </c>
      <c r="C6887" s="54" t="s">
        <v>1127</v>
      </c>
      <c r="D6887" s="55">
        <f>VLOOKUP(Pag_Inicio_Corr_mas_casos[[#This Row],[Corregimiento]],Hoja3!$A$2:$D$676,4,0)</f>
        <v>130101</v>
      </c>
      <c r="E6887" s="54">
        <v>32</v>
      </c>
    </row>
    <row r="6888" spans="1:6" x14ac:dyDescent="0.2">
      <c r="A6888" s="53">
        <v>44214</v>
      </c>
      <c r="B6888" s="54">
        <v>44214</v>
      </c>
      <c r="C6888" s="54" t="s">
        <v>1003</v>
      </c>
      <c r="D6888" s="55">
        <f>VLOOKUP(Pag_Inicio_Corr_mas_casos[[#This Row],[Corregimiento]],Hoja3!$A$2:$D$676,4,0)</f>
        <v>130708</v>
      </c>
      <c r="E6888" s="54">
        <v>30</v>
      </c>
    </row>
    <row r="6889" spans="1:6" x14ac:dyDescent="0.2">
      <c r="A6889" s="53">
        <v>44214</v>
      </c>
      <c r="B6889" s="54">
        <v>44214</v>
      </c>
      <c r="C6889" s="54" t="s">
        <v>1029</v>
      </c>
      <c r="D6889" s="55">
        <f>VLOOKUP(Pag_Inicio_Corr_mas_casos[[#This Row],[Corregimiento]],Hoja3!$A$2:$D$676,4,0)</f>
        <v>40606</v>
      </c>
      <c r="E6889" s="54">
        <v>28</v>
      </c>
    </row>
    <row r="6890" spans="1:6" x14ac:dyDescent="0.2">
      <c r="A6890" s="53">
        <v>44214</v>
      </c>
      <c r="B6890" s="54">
        <v>44214</v>
      </c>
      <c r="C6890" s="54" t="s">
        <v>1004</v>
      </c>
      <c r="D6890" s="55">
        <f>VLOOKUP(Pag_Inicio_Corr_mas_casos[[#This Row],[Corregimiento]],Hoja3!$A$2:$D$676,4,0)</f>
        <v>81007</v>
      </c>
      <c r="E6890" s="54">
        <v>26</v>
      </c>
    </row>
    <row r="6891" spans="1:6" x14ac:dyDescent="0.2">
      <c r="A6891" s="53">
        <v>44214</v>
      </c>
      <c r="B6891" s="54">
        <v>44214</v>
      </c>
      <c r="C6891" s="54" t="s">
        <v>1081</v>
      </c>
      <c r="D6891" s="55">
        <f>VLOOKUP(Pag_Inicio_Corr_mas_casos[[#This Row],[Corregimiento]],Hoja3!$A$2:$D$676,4,0)</f>
        <v>91001</v>
      </c>
      <c r="E6891" s="54">
        <v>22</v>
      </c>
    </row>
    <row r="6892" spans="1:6" x14ac:dyDescent="0.2">
      <c r="A6892" s="53">
        <v>44214</v>
      </c>
      <c r="B6892" s="54">
        <v>44214</v>
      </c>
      <c r="C6892" s="54" t="s">
        <v>1079</v>
      </c>
      <c r="D6892" s="55">
        <f>VLOOKUP(Pag_Inicio_Corr_mas_casos[[#This Row],[Corregimiento]],Hoja3!$A$2:$D$676,4,0)</f>
        <v>81002</v>
      </c>
      <c r="E6892" s="54">
        <v>20</v>
      </c>
    </row>
    <row r="6893" spans="1:6" x14ac:dyDescent="0.2">
      <c r="A6893" s="53">
        <v>44214</v>
      </c>
      <c r="B6893" s="54">
        <v>44214</v>
      </c>
      <c r="C6893" s="54" t="s">
        <v>1011</v>
      </c>
      <c r="D6893" s="55">
        <f>VLOOKUP(Pag_Inicio_Corr_mas_casos[[#This Row],[Corregimiento]],Hoja3!$A$2:$D$676,4,0)</f>
        <v>80820</v>
      </c>
      <c r="E6893" s="54">
        <v>20</v>
      </c>
    </row>
    <row r="6894" spans="1:6" x14ac:dyDescent="0.2">
      <c r="A6894" s="53">
        <v>44214</v>
      </c>
      <c r="B6894" s="54">
        <v>44214</v>
      </c>
      <c r="C6894" s="54" t="s">
        <v>1111</v>
      </c>
      <c r="D6894" s="55">
        <f>VLOOKUP(Pag_Inicio_Corr_mas_casos[[#This Row],[Corregimiento]],Hoja3!$A$2:$D$676,4,0)</f>
        <v>40201</v>
      </c>
      <c r="E6894" s="54">
        <v>19</v>
      </c>
    </row>
    <row r="6895" spans="1:6" x14ac:dyDescent="0.2">
      <c r="A6895" s="53">
        <v>44214</v>
      </c>
      <c r="B6895" s="54">
        <v>44214</v>
      </c>
      <c r="C6895" s="54" t="s">
        <v>1070</v>
      </c>
      <c r="D6895" s="55">
        <f>VLOOKUP(Pag_Inicio_Corr_mas_casos[[#This Row],[Corregimiento]],Hoja3!$A$2:$D$676,4,0)</f>
        <v>80809</v>
      </c>
      <c r="E6895" s="54">
        <v>19</v>
      </c>
    </row>
    <row r="6896" spans="1:6" x14ac:dyDescent="0.2">
      <c r="A6896" s="53">
        <v>44214</v>
      </c>
      <c r="B6896" s="54">
        <v>44214</v>
      </c>
      <c r="C6896" s="54" t="s">
        <v>1018</v>
      </c>
      <c r="D6896" s="55">
        <f>VLOOKUP(Pag_Inicio_Corr_mas_casos[[#This Row],[Corregimiento]],Hoja3!$A$2:$D$676,4,0)</f>
        <v>130701</v>
      </c>
      <c r="E6896" s="54">
        <v>18</v>
      </c>
    </row>
    <row r="6897" spans="1:5" x14ac:dyDescent="0.2">
      <c r="A6897" s="53">
        <v>44214</v>
      </c>
      <c r="B6897" s="54">
        <v>44214</v>
      </c>
      <c r="C6897" s="54" t="s">
        <v>1117</v>
      </c>
      <c r="D6897" s="55">
        <f>VLOOKUP(Pag_Inicio_Corr_mas_casos[[#This Row],[Corregimiento]],Hoja3!$A$2:$D$676,4,0)</f>
        <v>40501</v>
      </c>
      <c r="E6897" s="54">
        <v>18</v>
      </c>
    </row>
    <row r="6898" spans="1:5" x14ac:dyDescent="0.2">
      <c r="A6898" s="53">
        <v>44214</v>
      </c>
      <c r="B6898" s="54">
        <v>44214</v>
      </c>
      <c r="C6898" s="54" t="s">
        <v>1020</v>
      </c>
      <c r="D6898" s="55">
        <f>VLOOKUP(Pag_Inicio_Corr_mas_casos[[#This Row],[Corregimiento]],Hoja3!$A$2:$D$676,4,0)</f>
        <v>20601</v>
      </c>
      <c r="E6898" s="54">
        <v>17</v>
      </c>
    </row>
    <row r="6899" spans="1:5" x14ac:dyDescent="0.2">
      <c r="A6899" s="53">
        <v>44214</v>
      </c>
      <c r="B6899" s="54">
        <v>44214</v>
      </c>
      <c r="C6899" s="54" t="s">
        <v>1035</v>
      </c>
      <c r="D6899" s="55">
        <f>VLOOKUP(Pag_Inicio_Corr_mas_casos[[#This Row],[Corregimiento]],Hoja3!$A$2:$D$676,4,0)</f>
        <v>60105</v>
      </c>
      <c r="E6899" s="54">
        <v>17</v>
      </c>
    </row>
    <row r="6900" spans="1:5" x14ac:dyDescent="0.2">
      <c r="A6900" s="53">
        <v>44214</v>
      </c>
      <c r="B6900" s="54">
        <v>44214</v>
      </c>
      <c r="C6900" s="54" t="s">
        <v>1013</v>
      </c>
      <c r="D6900" s="55">
        <f>VLOOKUP(Pag_Inicio_Corr_mas_casos[[#This Row],[Corregimiento]],Hoja3!$A$2:$D$676,4,0)</f>
        <v>80822</v>
      </c>
      <c r="E6900" s="54">
        <v>16</v>
      </c>
    </row>
    <row r="6901" spans="1:5" x14ac:dyDescent="0.2">
      <c r="A6901" s="53">
        <v>44214</v>
      </c>
      <c r="B6901" s="54">
        <v>44214</v>
      </c>
      <c r="C6901" s="54" t="s">
        <v>1065</v>
      </c>
      <c r="D6901" s="55">
        <f>VLOOKUP(Pag_Inicio_Corr_mas_casos[[#This Row],[Corregimiento]],Hoja3!$A$2:$D$676,4,0)</f>
        <v>60101</v>
      </c>
      <c r="E6901" s="54">
        <v>16</v>
      </c>
    </row>
    <row r="6902" spans="1:5" x14ac:dyDescent="0.2">
      <c r="A6902" s="53">
        <v>44214</v>
      </c>
      <c r="B6902" s="54">
        <v>44214</v>
      </c>
      <c r="C6902" s="54" t="s">
        <v>1000</v>
      </c>
      <c r="D6902" s="55">
        <f>VLOOKUP(Pag_Inicio_Corr_mas_casos[[#This Row],[Corregimiento]],Hoja3!$A$2:$D$676,4,0)</f>
        <v>80823</v>
      </c>
      <c r="E6902" s="54">
        <v>16</v>
      </c>
    </row>
    <row r="6903" spans="1:5" x14ac:dyDescent="0.2">
      <c r="A6903" s="83">
        <v>44215</v>
      </c>
      <c r="B6903" s="84">
        <v>44215</v>
      </c>
      <c r="C6903" s="84" t="s">
        <v>1081</v>
      </c>
      <c r="D6903" s="85">
        <f>VLOOKUP(Pag_Inicio_Corr_mas_casos[[#This Row],[Corregimiento]],Hoja3!$A$2:$D$676,4,0)</f>
        <v>91001</v>
      </c>
      <c r="E6903" s="84">
        <v>59</v>
      </c>
    </row>
    <row r="6904" spans="1:5" x14ac:dyDescent="0.2">
      <c r="A6904" s="83">
        <v>44215</v>
      </c>
      <c r="B6904" s="84">
        <v>44215</v>
      </c>
      <c r="C6904" s="84" t="s">
        <v>1095</v>
      </c>
      <c r="D6904" s="85">
        <f>VLOOKUP(Pag_Inicio_Corr_mas_casos[[#This Row],[Corregimiento]],Hoja3!$A$2:$D$676,4,0)</f>
        <v>130106</v>
      </c>
      <c r="E6904" s="84">
        <v>59</v>
      </c>
    </row>
    <row r="6905" spans="1:5" x14ac:dyDescent="0.2">
      <c r="A6905" s="83">
        <v>44215</v>
      </c>
      <c r="B6905" s="84">
        <v>44215</v>
      </c>
      <c r="C6905" s="84" t="s">
        <v>1011</v>
      </c>
      <c r="D6905" s="85">
        <f>VLOOKUP(Pag_Inicio_Corr_mas_casos[[#This Row],[Corregimiento]],Hoja3!$A$2:$D$676,4,0)</f>
        <v>80820</v>
      </c>
      <c r="E6905" s="84">
        <v>51</v>
      </c>
    </row>
    <row r="6906" spans="1:5" x14ac:dyDescent="0.2">
      <c r="A6906" s="83">
        <v>44215</v>
      </c>
      <c r="B6906" s="84">
        <v>44215</v>
      </c>
      <c r="C6906" s="84" t="s">
        <v>1071</v>
      </c>
      <c r="D6906" s="85">
        <f>VLOOKUP(Pag_Inicio_Corr_mas_casos[[#This Row],[Corregimiento]],Hoja3!$A$2:$D$676,4,0)</f>
        <v>80819</v>
      </c>
      <c r="E6906" s="84">
        <v>40</v>
      </c>
    </row>
    <row r="6907" spans="1:5" x14ac:dyDescent="0.2">
      <c r="A6907" s="83">
        <v>44215</v>
      </c>
      <c r="B6907" s="84">
        <v>44215</v>
      </c>
      <c r="C6907" s="84" t="s">
        <v>831</v>
      </c>
      <c r="D6907" s="85">
        <f>VLOOKUP(Pag_Inicio_Corr_mas_casos[[#This Row],[Corregimiento]],Hoja3!$A$2:$D$676,4,0)</f>
        <v>80821</v>
      </c>
      <c r="E6907" s="84">
        <v>39</v>
      </c>
    </row>
    <row r="6908" spans="1:5" x14ac:dyDescent="0.2">
      <c r="A6908" s="83">
        <v>44215</v>
      </c>
      <c r="B6908" s="84">
        <v>44215</v>
      </c>
      <c r="C6908" s="84" t="s">
        <v>1013</v>
      </c>
      <c r="D6908" s="85">
        <f>VLOOKUP(Pag_Inicio_Corr_mas_casos[[#This Row],[Corregimiento]],Hoja3!$A$2:$D$676,4,0)</f>
        <v>80822</v>
      </c>
      <c r="E6908" s="84">
        <v>39</v>
      </c>
    </row>
    <row r="6909" spans="1:5" x14ac:dyDescent="0.2">
      <c r="A6909" s="83">
        <v>44215</v>
      </c>
      <c r="B6909" s="84">
        <v>44215</v>
      </c>
      <c r="C6909" s="110" t="s">
        <v>1113</v>
      </c>
      <c r="D6909" s="85">
        <f>VLOOKUP(Pag_Inicio_Corr_mas_casos[[#This Row],[Corregimiento]],Hoja3!$A$2:$D$676,4,0)</f>
        <v>130102</v>
      </c>
      <c r="E6909" s="84">
        <v>39</v>
      </c>
    </row>
    <row r="6910" spans="1:5" x14ac:dyDescent="0.2">
      <c r="A6910" s="83">
        <v>44215</v>
      </c>
      <c r="B6910" s="84">
        <v>44215</v>
      </c>
      <c r="C6910" s="110" t="s">
        <v>1070</v>
      </c>
      <c r="D6910" s="111">
        <f>VLOOKUP(Pag_Inicio_Corr_mas_casos[[#This Row],[Corregimiento]],Hoja3!$A$2:$D$676,4,0)</f>
        <v>80809</v>
      </c>
      <c r="E6910" s="84">
        <v>39</v>
      </c>
    </row>
    <row r="6911" spans="1:5" x14ac:dyDescent="0.2">
      <c r="A6911" s="83">
        <v>44215</v>
      </c>
      <c r="B6911" s="84">
        <v>44215</v>
      </c>
      <c r="C6911" s="110" t="s">
        <v>1129</v>
      </c>
      <c r="D6911" s="111">
        <f>VLOOKUP(Pag_Inicio_Corr_mas_casos[[#This Row],[Corregimiento]],Hoja3!$A$2:$D$676,4,0)</f>
        <v>91011</v>
      </c>
      <c r="E6911" s="84">
        <v>38</v>
      </c>
    </row>
    <row r="6912" spans="1:5" x14ac:dyDescent="0.2">
      <c r="A6912" s="83">
        <v>44215</v>
      </c>
      <c r="B6912" s="84">
        <v>44215</v>
      </c>
      <c r="C6912" s="110" t="s">
        <v>1015</v>
      </c>
      <c r="D6912" s="111">
        <f>VLOOKUP(Pag_Inicio_Corr_mas_casos[[#This Row],[Corregimiento]],Hoja3!$A$2:$D$676,4,0)</f>
        <v>80815</v>
      </c>
      <c r="E6912" s="84">
        <v>35</v>
      </c>
    </row>
    <row r="6913" spans="1:5" x14ac:dyDescent="0.2">
      <c r="A6913" s="83">
        <v>44215</v>
      </c>
      <c r="B6913" s="84">
        <v>44215</v>
      </c>
      <c r="C6913" s="110" t="s">
        <v>1105</v>
      </c>
      <c r="D6913" s="111">
        <f>VLOOKUP(Pag_Inicio_Corr_mas_casos[[#This Row],[Corregimiento]],Hoja3!$A$2:$D$676,4,0)</f>
        <v>80812</v>
      </c>
      <c r="E6913" s="84">
        <v>34</v>
      </c>
    </row>
    <row r="6914" spans="1:5" x14ac:dyDescent="0.2">
      <c r="A6914" s="83">
        <v>44215</v>
      </c>
      <c r="B6914" s="84">
        <v>44215</v>
      </c>
      <c r="C6914" s="110" t="s">
        <v>1010</v>
      </c>
      <c r="D6914" s="111">
        <f>VLOOKUP(Pag_Inicio_Corr_mas_casos[[#This Row],[Corregimiento]],Hoja3!$A$2:$D$676,4,0)</f>
        <v>80813</v>
      </c>
      <c r="E6914" s="84">
        <v>34</v>
      </c>
    </row>
    <row r="6915" spans="1:5" x14ac:dyDescent="0.2">
      <c r="A6915" s="83">
        <v>44215</v>
      </c>
      <c r="B6915" s="84">
        <v>44215</v>
      </c>
      <c r="C6915" s="110" t="s">
        <v>1000</v>
      </c>
      <c r="D6915" s="111">
        <f>VLOOKUP(Pag_Inicio_Corr_mas_casos[[#This Row],[Corregimiento]],Hoja3!$A$2:$D$676,4,0)</f>
        <v>80823</v>
      </c>
      <c r="E6915" s="84">
        <v>33</v>
      </c>
    </row>
    <row r="6916" spans="1:5" x14ac:dyDescent="0.2">
      <c r="A6916" s="83">
        <v>44215</v>
      </c>
      <c r="B6916" s="84">
        <v>44215</v>
      </c>
      <c r="C6916" s="110" t="s">
        <v>1026</v>
      </c>
      <c r="D6916" s="111">
        <f>VLOOKUP(Pag_Inicio_Corr_mas_casos[[#This Row],[Corregimiento]],Hoja3!$A$2:$D$676,4,0)</f>
        <v>30107</v>
      </c>
      <c r="E6916" s="84">
        <v>30</v>
      </c>
    </row>
    <row r="6917" spans="1:5" x14ac:dyDescent="0.2">
      <c r="A6917" s="83">
        <v>44215</v>
      </c>
      <c r="B6917" s="84">
        <v>44215</v>
      </c>
      <c r="C6917" s="110" t="s">
        <v>1119</v>
      </c>
      <c r="D6917" s="111">
        <f>VLOOKUP(Pag_Inicio_Corr_mas_casos[[#This Row],[Corregimiento]],Hoja3!$A$2:$D$676,4,0)</f>
        <v>40601</v>
      </c>
      <c r="E6917" s="84">
        <v>30</v>
      </c>
    </row>
    <row r="6918" spans="1:5" x14ac:dyDescent="0.2">
      <c r="A6918" s="83">
        <v>44215</v>
      </c>
      <c r="B6918" s="84">
        <v>44215</v>
      </c>
      <c r="C6918" s="110" t="s">
        <v>1020</v>
      </c>
      <c r="D6918" s="111">
        <f>VLOOKUP(Pag_Inicio_Corr_mas_casos[[#This Row],[Corregimiento]],Hoja3!$A$2:$D$676,4,0)</f>
        <v>20601</v>
      </c>
      <c r="E6918" s="84">
        <v>30</v>
      </c>
    </row>
    <row r="6919" spans="1:5" x14ac:dyDescent="0.2">
      <c r="A6919" s="83">
        <v>44215</v>
      </c>
      <c r="B6919" s="84">
        <v>44215</v>
      </c>
      <c r="C6919" s="110" t="s">
        <v>999</v>
      </c>
      <c r="D6919" s="111">
        <f>VLOOKUP(Pag_Inicio_Corr_mas_casos[[#This Row],[Corregimiento]],Hoja3!$A$2:$D$676,4,0)</f>
        <v>80806</v>
      </c>
      <c r="E6919" s="84">
        <v>29</v>
      </c>
    </row>
    <row r="6920" spans="1:5" x14ac:dyDescent="0.2">
      <c r="A6920" s="83">
        <v>44215</v>
      </c>
      <c r="B6920" s="84">
        <v>44215</v>
      </c>
      <c r="C6920" s="110" t="s">
        <v>1012</v>
      </c>
      <c r="D6920" s="111">
        <f>VLOOKUP(Pag_Inicio_Corr_mas_casos[[#This Row],[Corregimiento]],Hoja3!$A$2:$D$676,4,0)</f>
        <v>80817</v>
      </c>
      <c r="E6920" s="84">
        <v>29</v>
      </c>
    </row>
    <row r="6921" spans="1:5" x14ac:dyDescent="0.2">
      <c r="A6921" s="83">
        <v>44215</v>
      </c>
      <c r="B6921" s="84">
        <v>44215</v>
      </c>
      <c r="C6921" s="110" t="s">
        <v>1079</v>
      </c>
      <c r="D6921" s="111">
        <f>VLOOKUP(Pag_Inicio_Corr_mas_casos[[#This Row],[Corregimiento]],Hoja3!$A$2:$D$676,4,0)</f>
        <v>81002</v>
      </c>
      <c r="E6921" s="84">
        <v>27</v>
      </c>
    </row>
    <row r="6922" spans="1:5" x14ac:dyDescent="0.2">
      <c r="A6922" s="83">
        <v>44215</v>
      </c>
      <c r="B6922" s="84">
        <v>44215</v>
      </c>
      <c r="C6922" s="110" t="s">
        <v>1055</v>
      </c>
      <c r="D6922" s="111">
        <f>VLOOKUP(Pag_Inicio_Corr_mas_casos[[#This Row],[Corregimiento]],Hoja3!$A$2:$D$676,4,0)</f>
        <v>80802</v>
      </c>
      <c r="E6922" s="84">
        <v>27</v>
      </c>
    </row>
    <row r="6923" spans="1:5" x14ac:dyDescent="0.2">
      <c r="A6923" s="59">
        <v>44216</v>
      </c>
      <c r="B6923" s="60">
        <v>44216</v>
      </c>
      <c r="C6923" s="112" t="s">
        <v>1127</v>
      </c>
      <c r="D6923" s="113">
        <f>VLOOKUP(Pag_Inicio_Corr_mas_casos[[#This Row],[Corregimiento]],Hoja3!$A$2:$D$676,4,0)</f>
        <v>130101</v>
      </c>
      <c r="E6923" s="60">
        <v>61</v>
      </c>
    </row>
    <row r="6924" spans="1:5" x14ac:dyDescent="0.2">
      <c r="A6924" s="59">
        <v>44216</v>
      </c>
      <c r="B6924" s="60">
        <v>44216</v>
      </c>
      <c r="C6924" s="112" t="s">
        <v>831</v>
      </c>
      <c r="D6924" s="113">
        <f>VLOOKUP(Pag_Inicio_Corr_mas_casos[[#This Row],[Corregimiento]],Hoja3!$A$2:$D$676,4,0)</f>
        <v>80821</v>
      </c>
      <c r="E6924" s="60">
        <v>55</v>
      </c>
    </row>
    <row r="6925" spans="1:5" x14ac:dyDescent="0.2">
      <c r="A6925" s="59">
        <v>44216</v>
      </c>
      <c r="B6925" s="60">
        <v>44216</v>
      </c>
      <c r="C6925" s="112" t="s">
        <v>1081</v>
      </c>
      <c r="D6925" s="113">
        <f>VLOOKUP(Pag_Inicio_Corr_mas_casos[[#This Row],[Corregimiento]],Hoja3!$A$2:$D$676,4,0)</f>
        <v>91001</v>
      </c>
      <c r="E6925" s="60">
        <v>54</v>
      </c>
    </row>
    <row r="6926" spans="1:5" x14ac:dyDescent="0.2">
      <c r="A6926" s="59">
        <v>44216</v>
      </c>
      <c r="B6926" s="60">
        <v>44216</v>
      </c>
      <c r="C6926" s="112" t="s">
        <v>1095</v>
      </c>
      <c r="D6926" s="113">
        <f>VLOOKUP(Pag_Inicio_Corr_mas_casos[[#This Row],[Corregimiento]],Hoja3!$A$2:$D$676,4,0)</f>
        <v>130106</v>
      </c>
      <c r="E6926" s="60">
        <v>54</v>
      </c>
    </row>
    <row r="6927" spans="1:5" x14ac:dyDescent="0.2">
      <c r="A6927" s="59">
        <v>44216</v>
      </c>
      <c r="B6927" s="60">
        <v>44216</v>
      </c>
      <c r="C6927" s="112" t="s">
        <v>1071</v>
      </c>
      <c r="D6927" s="113">
        <f>VLOOKUP(Pag_Inicio_Corr_mas_casos[[#This Row],[Corregimiento]],Hoja3!$A$2:$D$676,4,0)</f>
        <v>80819</v>
      </c>
      <c r="E6927" s="60">
        <v>53</v>
      </c>
    </row>
    <row r="6928" spans="1:5" x14ac:dyDescent="0.2">
      <c r="A6928" s="59">
        <v>44216</v>
      </c>
      <c r="B6928" s="60">
        <v>44216</v>
      </c>
      <c r="C6928" s="112" t="s">
        <v>1172</v>
      </c>
      <c r="D6928" s="113">
        <f>VLOOKUP(Pag_Inicio_Corr_mas_casos[[#This Row],[Corregimiento]],Hoja3!$A$2:$D$676,4,0)</f>
        <v>20307</v>
      </c>
      <c r="E6928" s="60">
        <v>45</v>
      </c>
    </row>
    <row r="6929" spans="1:5" x14ac:dyDescent="0.2">
      <c r="A6929" s="59">
        <v>44216</v>
      </c>
      <c r="B6929" s="60">
        <v>44216</v>
      </c>
      <c r="C6929" s="112" t="s">
        <v>1010</v>
      </c>
      <c r="D6929" s="113">
        <f>VLOOKUP(Pag_Inicio_Corr_mas_casos[[#This Row],[Corregimiento]],Hoja3!$A$2:$D$676,4,0)</f>
        <v>80813</v>
      </c>
      <c r="E6929" s="60">
        <v>34</v>
      </c>
    </row>
    <row r="6930" spans="1:5" x14ac:dyDescent="0.2">
      <c r="A6930" s="59">
        <v>44216</v>
      </c>
      <c r="B6930" s="60">
        <v>44216</v>
      </c>
      <c r="C6930" s="112" t="s">
        <v>1105</v>
      </c>
      <c r="D6930" s="113">
        <f>VLOOKUP(Pag_Inicio_Corr_mas_casos[[#This Row],[Corregimiento]],Hoja3!$A$2:$D$676,4,0)</f>
        <v>80812</v>
      </c>
      <c r="E6930" s="60">
        <v>34</v>
      </c>
    </row>
    <row r="6931" spans="1:5" x14ac:dyDescent="0.2">
      <c r="A6931" s="59">
        <v>44216</v>
      </c>
      <c r="B6931" s="60">
        <v>44216</v>
      </c>
      <c r="C6931" s="112" t="s">
        <v>1003</v>
      </c>
      <c r="D6931" s="113">
        <f>VLOOKUP(Pag_Inicio_Corr_mas_casos[[#This Row],[Corregimiento]],Hoja3!$A$2:$D$676,4,0)</f>
        <v>130708</v>
      </c>
      <c r="E6931" s="60">
        <v>33</v>
      </c>
    </row>
    <row r="6932" spans="1:5" x14ac:dyDescent="0.2">
      <c r="A6932" s="59">
        <v>44216</v>
      </c>
      <c r="B6932" s="60">
        <v>44216</v>
      </c>
      <c r="C6932" s="112" t="s">
        <v>1000</v>
      </c>
      <c r="D6932" s="113">
        <f>VLOOKUP(Pag_Inicio_Corr_mas_casos[[#This Row],[Corregimiento]],Hoja3!$A$2:$D$676,4,0)</f>
        <v>80823</v>
      </c>
      <c r="E6932" s="60">
        <v>31</v>
      </c>
    </row>
    <row r="6933" spans="1:5" x14ac:dyDescent="0.2">
      <c r="A6933" s="59">
        <v>44216</v>
      </c>
      <c r="B6933" s="60">
        <v>44216</v>
      </c>
      <c r="C6933" s="112" t="s">
        <v>1119</v>
      </c>
      <c r="D6933" s="113">
        <f>VLOOKUP(Pag_Inicio_Corr_mas_casos[[#This Row],[Corregimiento]],Hoja3!$A$2:$D$676,4,0)</f>
        <v>40601</v>
      </c>
      <c r="E6933" s="60">
        <v>31</v>
      </c>
    </row>
    <row r="6934" spans="1:5" x14ac:dyDescent="0.2">
      <c r="A6934" s="59">
        <v>44216</v>
      </c>
      <c r="B6934" s="60">
        <v>44216</v>
      </c>
      <c r="C6934" s="112" t="s">
        <v>1012</v>
      </c>
      <c r="D6934" s="113">
        <f>VLOOKUP(Pag_Inicio_Corr_mas_casos[[#This Row],[Corregimiento]],Hoja3!$A$2:$D$676,4,0)</f>
        <v>80817</v>
      </c>
      <c r="E6934" s="60">
        <v>30</v>
      </c>
    </row>
    <row r="6935" spans="1:5" x14ac:dyDescent="0.2">
      <c r="A6935" s="59">
        <v>44216</v>
      </c>
      <c r="B6935" s="60">
        <v>44216</v>
      </c>
      <c r="C6935" s="112" t="s">
        <v>1013</v>
      </c>
      <c r="D6935" s="113">
        <f>VLOOKUP(Pag_Inicio_Corr_mas_casos[[#This Row],[Corregimiento]],Hoja3!$A$2:$D$676,4,0)</f>
        <v>80822</v>
      </c>
      <c r="E6935" s="60">
        <v>30</v>
      </c>
    </row>
    <row r="6936" spans="1:5" x14ac:dyDescent="0.2">
      <c r="A6936" s="59">
        <v>44216</v>
      </c>
      <c r="B6936" s="60">
        <v>44216</v>
      </c>
      <c r="C6936" s="112" t="s">
        <v>1080</v>
      </c>
      <c r="D6936" s="113">
        <f>VLOOKUP(Pag_Inicio_Corr_mas_casos[[#This Row],[Corregimiento]],Hoja3!$A$2:$D$676,4,0)</f>
        <v>81003</v>
      </c>
      <c r="E6936" s="60">
        <v>28</v>
      </c>
    </row>
    <row r="6937" spans="1:5" x14ac:dyDescent="0.2">
      <c r="A6937" s="59">
        <v>44216</v>
      </c>
      <c r="B6937" s="60">
        <v>44216</v>
      </c>
      <c r="C6937" s="112" t="s">
        <v>998</v>
      </c>
      <c r="D6937" s="113">
        <f>VLOOKUP(Pag_Inicio_Corr_mas_casos[[#This Row],[Corregimiento]],Hoja3!$A$2:$D$676,4,0)</f>
        <v>81009</v>
      </c>
      <c r="E6937" s="60">
        <v>28</v>
      </c>
    </row>
    <row r="6938" spans="1:5" x14ac:dyDescent="0.2">
      <c r="A6938" s="59">
        <v>44216</v>
      </c>
      <c r="B6938" s="60">
        <v>44216</v>
      </c>
      <c r="C6938" s="112" t="s">
        <v>1002</v>
      </c>
      <c r="D6938" s="113">
        <f>VLOOKUP(Pag_Inicio_Corr_mas_casos[[#This Row],[Corregimiento]],Hoja3!$A$2:$D$676,4,0)</f>
        <v>80816</v>
      </c>
      <c r="E6938" s="60">
        <v>28</v>
      </c>
    </row>
    <row r="6939" spans="1:5" x14ac:dyDescent="0.2">
      <c r="A6939" s="59">
        <v>44216</v>
      </c>
      <c r="B6939" s="60">
        <v>44216</v>
      </c>
      <c r="C6939" s="112" t="s">
        <v>1113</v>
      </c>
      <c r="D6939" s="113">
        <f>VLOOKUP(Pag_Inicio_Corr_mas_casos[[#This Row],[Corregimiento]],Hoja3!$A$2:$D$676,4,0)</f>
        <v>130102</v>
      </c>
      <c r="E6939" s="60">
        <v>27</v>
      </c>
    </row>
    <row r="6940" spans="1:5" x14ac:dyDescent="0.2">
      <c r="A6940" s="59">
        <v>44216</v>
      </c>
      <c r="B6940" s="60">
        <v>44216</v>
      </c>
      <c r="C6940" s="112" t="s">
        <v>999</v>
      </c>
      <c r="D6940" s="113">
        <f>VLOOKUP(Pag_Inicio_Corr_mas_casos[[#This Row],[Corregimiento]],Hoja3!$A$2:$D$676,4,0)</f>
        <v>80806</v>
      </c>
      <c r="E6940" s="60">
        <v>27</v>
      </c>
    </row>
    <row r="6941" spans="1:5" x14ac:dyDescent="0.2">
      <c r="A6941" s="59">
        <v>44216</v>
      </c>
      <c r="B6941" s="60">
        <v>44216</v>
      </c>
      <c r="C6941" s="112" t="s">
        <v>1015</v>
      </c>
      <c r="D6941" s="113">
        <f>VLOOKUP(Pag_Inicio_Corr_mas_casos[[#This Row],[Corregimiento]],Hoja3!$A$2:$D$676,4,0)</f>
        <v>80815</v>
      </c>
      <c r="E6941" s="60">
        <v>25</v>
      </c>
    </row>
    <row r="6942" spans="1:5" x14ac:dyDescent="0.2">
      <c r="A6942" s="59">
        <v>44216</v>
      </c>
      <c r="B6942" s="60">
        <v>44216</v>
      </c>
      <c r="C6942" s="112" t="s">
        <v>1074</v>
      </c>
      <c r="D6942" s="113">
        <f>VLOOKUP(Pag_Inicio_Corr_mas_casos[[#This Row],[Corregimiento]],Hoja3!$A$2:$D$676,4,0)</f>
        <v>130702</v>
      </c>
      <c r="E6942" s="60">
        <v>24</v>
      </c>
    </row>
    <row r="6943" spans="1:5" x14ac:dyDescent="0.2">
      <c r="A6943" s="77">
        <v>44217</v>
      </c>
      <c r="B6943" s="78">
        <v>44217</v>
      </c>
      <c r="C6943" s="114" t="s">
        <v>1105</v>
      </c>
      <c r="D6943" s="115">
        <f>VLOOKUP(Pag_Inicio_Corr_mas_casos[[#This Row],[Corregimiento]],Hoja3!$A$2:$D$676,4,0)</f>
        <v>80812</v>
      </c>
      <c r="E6943" s="78">
        <v>40</v>
      </c>
    </row>
    <row r="6944" spans="1:5" x14ac:dyDescent="0.2">
      <c r="A6944" s="77">
        <v>44217</v>
      </c>
      <c r="B6944" s="78">
        <v>44217</v>
      </c>
      <c r="C6944" s="114" t="s">
        <v>1002</v>
      </c>
      <c r="D6944" s="115">
        <f>VLOOKUP(Pag_Inicio_Corr_mas_casos[[#This Row],[Corregimiento]],Hoja3!$A$2:$D$676,4,0)</f>
        <v>80816</v>
      </c>
      <c r="E6944" s="78">
        <v>36</v>
      </c>
    </row>
    <row r="6945" spans="1:5" x14ac:dyDescent="0.2">
      <c r="A6945" s="77">
        <v>44217</v>
      </c>
      <c r="B6945" s="78">
        <v>44217</v>
      </c>
      <c r="C6945" s="114" t="s">
        <v>1071</v>
      </c>
      <c r="D6945" s="115">
        <f>VLOOKUP(Pag_Inicio_Corr_mas_casos[[#This Row],[Corregimiento]],Hoja3!$A$2:$D$676,4,0)</f>
        <v>80819</v>
      </c>
      <c r="E6945" s="78">
        <v>35</v>
      </c>
    </row>
    <row r="6946" spans="1:5" x14ac:dyDescent="0.2">
      <c r="A6946" s="77">
        <v>44217</v>
      </c>
      <c r="B6946" s="78">
        <v>44217</v>
      </c>
      <c r="C6946" s="114" t="s">
        <v>1095</v>
      </c>
      <c r="D6946" s="115">
        <f>VLOOKUP(Pag_Inicio_Corr_mas_casos[[#This Row],[Corregimiento]],Hoja3!$A$2:$D$676,4,0)</f>
        <v>130106</v>
      </c>
      <c r="E6946" s="78">
        <v>35</v>
      </c>
    </row>
    <row r="6947" spans="1:5" x14ac:dyDescent="0.2">
      <c r="A6947" s="77">
        <v>44217</v>
      </c>
      <c r="B6947" s="78">
        <v>44217</v>
      </c>
      <c r="C6947" s="114" t="s">
        <v>1119</v>
      </c>
      <c r="D6947" s="115">
        <f>VLOOKUP(Pag_Inicio_Corr_mas_casos[[#This Row],[Corregimiento]],Hoja3!$A$2:$D$676,4,0)</f>
        <v>40601</v>
      </c>
      <c r="E6947" s="78">
        <v>34</v>
      </c>
    </row>
    <row r="6948" spans="1:5" x14ac:dyDescent="0.2">
      <c r="A6948" s="77">
        <v>44217</v>
      </c>
      <c r="B6948" s="78">
        <v>44217</v>
      </c>
      <c r="C6948" s="114" t="s">
        <v>831</v>
      </c>
      <c r="D6948" s="115">
        <f>VLOOKUP(Pag_Inicio_Corr_mas_casos[[#This Row],[Corregimiento]],Hoja3!$A$2:$D$676,4,0)</f>
        <v>80821</v>
      </c>
      <c r="E6948" s="78">
        <v>33</v>
      </c>
    </row>
    <row r="6949" spans="1:5" x14ac:dyDescent="0.2">
      <c r="A6949" s="77">
        <v>44217</v>
      </c>
      <c r="B6949" s="78">
        <v>44217</v>
      </c>
      <c r="C6949" s="114" t="s">
        <v>1015</v>
      </c>
      <c r="D6949" s="115">
        <f>VLOOKUP(Pag_Inicio_Corr_mas_casos[[#This Row],[Corregimiento]],Hoja3!$A$2:$D$676,4,0)</f>
        <v>80815</v>
      </c>
      <c r="E6949" s="78">
        <v>33</v>
      </c>
    </row>
    <row r="6950" spans="1:5" x14ac:dyDescent="0.2">
      <c r="A6950" s="77">
        <v>44217</v>
      </c>
      <c r="B6950" s="78">
        <v>44217</v>
      </c>
      <c r="C6950" s="114" t="s">
        <v>1127</v>
      </c>
      <c r="D6950" s="115">
        <f>VLOOKUP(Pag_Inicio_Corr_mas_casos[[#This Row],[Corregimiento]],Hoja3!$A$2:$D$676,4,0)</f>
        <v>130101</v>
      </c>
      <c r="E6950" s="78">
        <v>30</v>
      </c>
    </row>
    <row r="6951" spans="1:5" x14ac:dyDescent="0.2">
      <c r="A6951" s="77">
        <v>44217</v>
      </c>
      <c r="B6951" s="78">
        <v>44217</v>
      </c>
      <c r="C6951" s="114" t="s">
        <v>999</v>
      </c>
      <c r="D6951" s="115">
        <f>VLOOKUP(Pag_Inicio_Corr_mas_casos[[#This Row],[Corregimiento]],Hoja3!$A$2:$D$676,4,0)</f>
        <v>80806</v>
      </c>
      <c r="E6951" s="78">
        <v>30</v>
      </c>
    </row>
    <row r="6952" spans="1:5" x14ac:dyDescent="0.2">
      <c r="A6952" s="77">
        <v>44217</v>
      </c>
      <c r="B6952" s="78">
        <v>44217</v>
      </c>
      <c r="C6952" s="114" t="s">
        <v>1070</v>
      </c>
      <c r="D6952" s="115">
        <f>VLOOKUP(Pag_Inicio_Corr_mas_casos[[#This Row],[Corregimiento]],Hoja3!$A$2:$D$676,4,0)</f>
        <v>80809</v>
      </c>
      <c r="E6952" s="78">
        <v>30</v>
      </c>
    </row>
    <row r="6953" spans="1:5" x14ac:dyDescent="0.2">
      <c r="A6953" s="77">
        <v>44217</v>
      </c>
      <c r="B6953" s="78">
        <v>44217</v>
      </c>
      <c r="C6953" s="114" t="s">
        <v>996</v>
      </c>
      <c r="D6953" s="115">
        <f>VLOOKUP(Pag_Inicio_Corr_mas_casos[[#This Row],[Corregimiento]],Hoja3!$A$2:$D$676,4,0)</f>
        <v>80810</v>
      </c>
      <c r="E6953" s="78">
        <v>29</v>
      </c>
    </row>
    <row r="6954" spans="1:5" x14ac:dyDescent="0.2">
      <c r="A6954" s="77">
        <v>44217</v>
      </c>
      <c r="B6954" s="78">
        <v>44217</v>
      </c>
      <c r="C6954" s="114" t="s">
        <v>998</v>
      </c>
      <c r="D6954" s="115">
        <f>VLOOKUP(Pag_Inicio_Corr_mas_casos[[#This Row],[Corregimiento]],Hoja3!$A$2:$D$676,4,0)</f>
        <v>81009</v>
      </c>
      <c r="E6954" s="78">
        <v>29</v>
      </c>
    </row>
    <row r="6955" spans="1:5" x14ac:dyDescent="0.2">
      <c r="A6955" s="77">
        <v>44217</v>
      </c>
      <c r="B6955" s="78">
        <v>44217</v>
      </c>
      <c r="C6955" s="114" t="s">
        <v>1001</v>
      </c>
      <c r="D6955" s="115">
        <f>VLOOKUP(Pag_Inicio_Corr_mas_casos[[#This Row],[Corregimiento]],Hoja3!$A$2:$D$676,4,0)</f>
        <v>80807</v>
      </c>
      <c r="E6955" s="78">
        <v>28</v>
      </c>
    </row>
    <row r="6956" spans="1:5" x14ac:dyDescent="0.2">
      <c r="A6956" s="77">
        <v>44217</v>
      </c>
      <c r="B6956" s="78">
        <v>44217</v>
      </c>
      <c r="C6956" s="114" t="s">
        <v>1013</v>
      </c>
      <c r="D6956" s="115">
        <f>VLOOKUP(Pag_Inicio_Corr_mas_casos[[#This Row],[Corregimiento]],Hoja3!$A$2:$D$676,4,0)</f>
        <v>80822</v>
      </c>
      <c r="E6956" s="78">
        <v>27</v>
      </c>
    </row>
    <row r="6957" spans="1:5" x14ac:dyDescent="0.2">
      <c r="A6957" s="77">
        <v>44217</v>
      </c>
      <c r="B6957" s="78">
        <v>44217</v>
      </c>
      <c r="C6957" s="114" t="s">
        <v>1011</v>
      </c>
      <c r="D6957" s="115">
        <f>VLOOKUP(Pag_Inicio_Corr_mas_casos[[#This Row],[Corregimiento]],Hoja3!$A$2:$D$676,4,0)</f>
        <v>80820</v>
      </c>
      <c r="E6957" s="78">
        <v>27</v>
      </c>
    </row>
    <row r="6958" spans="1:5" x14ac:dyDescent="0.2">
      <c r="A6958" s="77">
        <v>44217</v>
      </c>
      <c r="B6958" s="78">
        <v>44217</v>
      </c>
      <c r="C6958" s="114" t="s">
        <v>1007</v>
      </c>
      <c r="D6958" s="115">
        <f>VLOOKUP(Pag_Inicio_Corr_mas_casos[[#This Row],[Corregimiento]],Hoja3!$A$2:$D$676,4,0)</f>
        <v>80811</v>
      </c>
      <c r="E6958" s="78">
        <v>27</v>
      </c>
    </row>
    <row r="6959" spans="1:5" x14ac:dyDescent="0.2">
      <c r="A6959" s="77">
        <v>44217</v>
      </c>
      <c r="B6959" s="78">
        <v>44217</v>
      </c>
      <c r="C6959" s="114" t="s">
        <v>1091</v>
      </c>
      <c r="D6959" s="115">
        <f>VLOOKUP(Pag_Inicio_Corr_mas_casos[[#This Row],[Corregimiento]],Hoja3!$A$2:$D$676,4,0)</f>
        <v>30104</v>
      </c>
      <c r="E6959" s="78">
        <v>25</v>
      </c>
    </row>
    <row r="6960" spans="1:5" x14ac:dyDescent="0.2">
      <c r="A6960" s="77">
        <v>44217</v>
      </c>
      <c r="B6960" s="78">
        <v>44217</v>
      </c>
      <c r="C6960" s="114" t="s">
        <v>1081</v>
      </c>
      <c r="D6960" s="115">
        <f>VLOOKUP(Pag_Inicio_Corr_mas_casos[[#This Row],[Corregimiento]],Hoja3!$A$2:$D$676,4,0)</f>
        <v>91001</v>
      </c>
      <c r="E6960" s="78">
        <v>25</v>
      </c>
    </row>
    <row r="6961" spans="1:5" x14ac:dyDescent="0.2">
      <c r="A6961" s="77">
        <v>44217</v>
      </c>
      <c r="B6961" s="78">
        <v>44217</v>
      </c>
      <c r="C6961" s="114" t="s">
        <v>1078</v>
      </c>
      <c r="D6961" s="115">
        <f>VLOOKUP(Pag_Inicio_Corr_mas_casos[[#This Row],[Corregimiento]],Hoja3!$A$2:$D$676,4,0)</f>
        <v>81001</v>
      </c>
      <c r="E6961" s="78">
        <v>23</v>
      </c>
    </row>
    <row r="6962" spans="1:5" x14ac:dyDescent="0.2">
      <c r="A6962" s="77">
        <v>44217</v>
      </c>
      <c r="B6962" s="78">
        <v>44217</v>
      </c>
      <c r="C6962" s="114" t="s">
        <v>1026</v>
      </c>
      <c r="D6962" s="115">
        <f>VLOOKUP(Pag_Inicio_Corr_mas_casos[[#This Row],[Corregimiento]],Hoja3!$A$2:$D$676,4,0)</f>
        <v>30107</v>
      </c>
      <c r="E6962" s="78">
        <v>23</v>
      </c>
    </row>
    <row r="6963" spans="1:5" x14ac:dyDescent="0.2">
      <c r="A6963" s="99">
        <v>44218</v>
      </c>
      <c r="B6963" s="100">
        <v>44218</v>
      </c>
      <c r="C6963" s="116" t="s">
        <v>1071</v>
      </c>
      <c r="D6963" s="117">
        <f>VLOOKUP(Pag_Inicio_Corr_mas_casos[[#This Row],[Corregimiento]],Hoja3!$A$2:$D$676,4,0)</f>
        <v>80819</v>
      </c>
      <c r="E6963" s="100">
        <v>44</v>
      </c>
    </row>
    <row r="6964" spans="1:5" x14ac:dyDescent="0.2">
      <c r="A6964" s="99">
        <v>44218</v>
      </c>
      <c r="B6964" s="100">
        <v>44218</v>
      </c>
      <c r="C6964" s="116" t="s">
        <v>1095</v>
      </c>
      <c r="D6964" s="117">
        <f>VLOOKUP(Pag_Inicio_Corr_mas_casos[[#This Row],[Corregimiento]],Hoja3!$A$2:$D$676,4,0)</f>
        <v>130106</v>
      </c>
      <c r="E6964" s="100">
        <v>44</v>
      </c>
    </row>
    <row r="6965" spans="1:5" x14ac:dyDescent="0.2">
      <c r="A6965" s="99">
        <v>44218</v>
      </c>
      <c r="B6965" s="100">
        <v>44218</v>
      </c>
      <c r="C6965" s="116" t="s">
        <v>1119</v>
      </c>
      <c r="D6965" s="117">
        <f>VLOOKUP(Pag_Inicio_Corr_mas_casos[[#This Row],[Corregimiento]],Hoja3!$A$2:$D$676,4,0)</f>
        <v>40601</v>
      </c>
      <c r="E6965" s="100">
        <v>42</v>
      </c>
    </row>
    <row r="6966" spans="1:5" x14ac:dyDescent="0.2">
      <c r="A6966" s="99">
        <v>44218</v>
      </c>
      <c r="B6966" s="100">
        <v>44218</v>
      </c>
      <c r="C6966" s="116" t="s">
        <v>1074</v>
      </c>
      <c r="D6966" s="117">
        <f>VLOOKUP(Pag_Inicio_Corr_mas_casos[[#This Row],[Corregimiento]],Hoja3!$A$2:$D$676,4,0)</f>
        <v>130702</v>
      </c>
      <c r="E6966" s="100">
        <v>38</v>
      </c>
    </row>
    <row r="6967" spans="1:5" x14ac:dyDescent="0.2">
      <c r="A6967" s="99">
        <v>44218</v>
      </c>
      <c r="B6967" s="100">
        <v>44218</v>
      </c>
      <c r="C6967" s="116" t="s">
        <v>1000</v>
      </c>
      <c r="D6967" s="117">
        <f>VLOOKUP(Pag_Inicio_Corr_mas_casos[[#This Row],[Corregimiento]],Hoja3!$A$2:$D$676,4,0)</f>
        <v>80823</v>
      </c>
      <c r="E6967" s="100">
        <v>37</v>
      </c>
    </row>
    <row r="6968" spans="1:5" x14ac:dyDescent="0.2">
      <c r="A6968" s="99">
        <v>44218</v>
      </c>
      <c r="B6968" s="100">
        <v>44218</v>
      </c>
      <c r="C6968" s="116" t="s">
        <v>1105</v>
      </c>
      <c r="D6968" s="117">
        <f>VLOOKUP(Pag_Inicio_Corr_mas_casos[[#This Row],[Corregimiento]],Hoja3!$A$2:$D$676,4,0)</f>
        <v>80812</v>
      </c>
      <c r="E6968" s="100">
        <v>31</v>
      </c>
    </row>
    <row r="6969" spans="1:5" x14ac:dyDescent="0.2">
      <c r="A6969" s="99">
        <v>44218</v>
      </c>
      <c r="B6969" s="100">
        <v>44218</v>
      </c>
      <c r="C6969" s="116" t="s">
        <v>1078</v>
      </c>
      <c r="D6969" s="117">
        <f>VLOOKUP(Pag_Inicio_Corr_mas_casos[[#This Row],[Corregimiento]],Hoja3!$A$2:$D$676,4,0)</f>
        <v>81001</v>
      </c>
      <c r="E6969" s="100">
        <v>30</v>
      </c>
    </row>
    <row r="6970" spans="1:5" x14ac:dyDescent="0.2">
      <c r="A6970" s="99">
        <v>44218</v>
      </c>
      <c r="B6970" s="100">
        <v>44218</v>
      </c>
      <c r="C6970" s="116" t="s">
        <v>1003</v>
      </c>
      <c r="D6970" s="117">
        <f>VLOOKUP(Pag_Inicio_Corr_mas_casos[[#This Row],[Corregimiento]],Hoja3!$A$2:$D$676,4,0)</f>
        <v>130708</v>
      </c>
      <c r="E6970" s="100">
        <v>30</v>
      </c>
    </row>
    <row r="6971" spans="1:5" x14ac:dyDescent="0.2">
      <c r="A6971" s="99">
        <v>44218</v>
      </c>
      <c r="B6971" s="100">
        <v>44218</v>
      </c>
      <c r="C6971" s="116" t="s">
        <v>1081</v>
      </c>
      <c r="D6971" s="117">
        <f>VLOOKUP(Pag_Inicio_Corr_mas_casos[[#This Row],[Corregimiento]],Hoja3!$A$2:$D$676,4,0)</f>
        <v>91001</v>
      </c>
      <c r="E6971" s="100">
        <v>30</v>
      </c>
    </row>
    <row r="6972" spans="1:5" x14ac:dyDescent="0.2">
      <c r="A6972" s="99">
        <v>44218</v>
      </c>
      <c r="B6972" s="100">
        <v>44218</v>
      </c>
      <c r="C6972" s="116" t="s">
        <v>1013</v>
      </c>
      <c r="D6972" s="117">
        <f>VLOOKUP(Pag_Inicio_Corr_mas_casos[[#This Row],[Corregimiento]],Hoja3!$A$2:$D$676,4,0)</f>
        <v>80822</v>
      </c>
      <c r="E6972" s="100">
        <v>29</v>
      </c>
    </row>
    <row r="6973" spans="1:5" x14ac:dyDescent="0.2">
      <c r="A6973" s="99">
        <v>44218</v>
      </c>
      <c r="B6973" s="100">
        <v>44218</v>
      </c>
      <c r="C6973" s="116" t="s">
        <v>1113</v>
      </c>
      <c r="D6973" s="117">
        <f>VLOOKUP(Pag_Inicio_Corr_mas_casos[[#This Row],[Corregimiento]],Hoja3!$A$2:$D$676,4,0)</f>
        <v>130102</v>
      </c>
      <c r="E6973" s="100">
        <v>28</v>
      </c>
    </row>
    <row r="6974" spans="1:5" x14ac:dyDescent="0.2">
      <c r="A6974" s="99">
        <v>44218</v>
      </c>
      <c r="B6974" s="100">
        <v>44218</v>
      </c>
      <c r="C6974" s="116" t="s">
        <v>1018</v>
      </c>
      <c r="D6974" s="117">
        <f>VLOOKUP(Pag_Inicio_Corr_mas_casos[[#This Row],[Corregimiento]],Hoja3!$A$2:$D$676,4,0)</f>
        <v>130701</v>
      </c>
      <c r="E6974" s="100">
        <v>27</v>
      </c>
    </row>
    <row r="6975" spans="1:5" x14ac:dyDescent="0.2">
      <c r="A6975" s="99">
        <v>44218</v>
      </c>
      <c r="B6975" s="100">
        <v>44218</v>
      </c>
      <c r="C6975" s="116" t="s">
        <v>1004</v>
      </c>
      <c r="D6975" s="117">
        <f>VLOOKUP(Pag_Inicio_Corr_mas_casos[[#This Row],[Corregimiento]],Hoja3!$A$2:$D$676,4,0)</f>
        <v>81007</v>
      </c>
      <c r="E6975" s="100">
        <v>27</v>
      </c>
    </row>
    <row r="6976" spans="1:5" x14ac:dyDescent="0.2">
      <c r="A6976" s="99">
        <v>44218</v>
      </c>
      <c r="B6976" s="100">
        <v>44218</v>
      </c>
      <c r="C6976" s="116" t="s">
        <v>999</v>
      </c>
      <c r="D6976" s="117">
        <f>VLOOKUP(Pag_Inicio_Corr_mas_casos[[#This Row],[Corregimiento]],Hoja3!$A$2:$D$676,4,0)</f>
        <v>80806</v>
      </c>
      <c r="E6976" s="100">
        <v>27</v>
      </c>
    </row>
    <row r="6977" spans="1:5" x14ac:dyDescent="0.2">
      <c r="A6977" s="99">
        <v>44218</v>
      </c>
      <c r="B6977" s="100">
        <v>44218</v>
      </c>
      <c r="C6977" s="116" t="s">
        <v>1016</v>
      </c>
      <c r="D6977" s="117">
        <f>VLOOKUP(Pag_Inicio_Corr_mas_casos[[#This Row],[Corregimiento]],Hoja3!$A$2:$D$676,4,0)</f>
        <v>130716</v>
      </c>
      <c r="E6977" s="100">
        <v>27</v>
      </c>
    </row>
    <row r="6978" spans="1:5" x14ac:dyDescent="0.2">
      <c r="A6978" s="99">
        <v>44218</v>
      </c>
      <c r="B6978" s="100">
        <v>44218</v>
      </c>
      <c r="C6978" s="116" t="s">
        <v>831</v>
      </c>
      <c r="D6978" s="117">
        <f>VLOOKUP(Pag_Inicio_Corr_mas_casos[[#This Row],[Corregimiento]],Hoja3!$A$2:$D$676,4,0)</f>
        <v>80821</v>
      </c>
      <c r="E6978" s="100">
        <v>26</v>
      </c>
    </row>
    <row r="6979" spans="1:5" x14ac:dyDescent="0.2">
      <c r="A6979" s="99">
        <v>44218</v>
      </c>
      <c r="B6979" s="100">
        <v>44218</v>
      </c>
      <c r="C6979" s="116" t="s">
        <v>1015</v>
      </c>
      <c r="D6979" s="117">
        <f>VLOOKUP(Pag_Inicio_Corr_mas_casos[[#This Row],[Corregimiento]],Hoja3!$A$2:$D$676,4,0)</f>
        <v>80815</v>
      </c>
      <c r="E6979" s="100">
        <v>25</v>
      </c>
    </row>
    <row r="6980" spans="1:5" x14ac:dyDescent="0.2">
      <c r="A6980" s="99">
        <v>44218</v>
      </c>
      <c r="B6980" s="100">
        <v>44218</v>
      </c>
      <c r="C6980" s="116" t="s">
        <v>1080</v>
      </c>
      <c r="D6980" s="117">
        <f>VLOOKUP(Pag_Inicio_Corr_mas_casos[[#This Row],[Corregimiento]],Hoja3!$A$2:$D$676,4,0)</f>
        <v>81003</v>
      </c>
      <c r="E6980" s="100">
        <v>25</v>
      </c>
    </row>
    <row r="6981" spans="1:5" x14ac:dyDescent="0.2">
      <c r="A6981" s="99">
        <v>44218</v>
      </c>
      <c r="B6981" s="100">
        <v>44218</v>
      </c>
      <c r="C6981" s="116" t="s">
        <v>997</v>
      </c>
      <c r="D6981" s="117">
        <f>VLOOKUP(Pag_Inicio_Corr_mas_casos[[#This Row],[Corregimiento]],Hoja3!$A$2:$D$676,4,0)</f>
        <v>130717</v>
      </c>
      <c r="E6981" s="100">
        <v>24</v>
      </c>
    </row>
    <row r="6982" spans="1:5" x14ac:dyDescent="0.2">
      <c r="A6982" s="99">
        <v>44218</v>
      </c>
      <c r="B6982" s="100">
        <v>44218</v>
      </c>
      <c r="C6982" s="116" t="s">
        <v>1127</v>
      </c>
      <c r="D6982" s="117">
        <f>VLOOKUP(Pag_Inicio_Corr_mas_casos[[#This Row],[Corregimiento]],Hoja3!$A$2:$D$676,4,0)</f>
        <v>130101</v>
      </c>
      <c r="E6982" s="100">
        <v>23</v>
      </c>
    </row>
    <row r="6983" spans="1:5" x14ac:dyDescent="0.2">
      <c r="A6983" s="53">
        <v>44219</v>
      </c>
      <c r="B6983" s="54">
        <v>44219</v>
      </c>
      <c r="C6983" s="118" t="s">
        <v>1195</v>
      </c>
      <c r="D6983" s="119">
        <f>VLOOKUP(Pag_Inicio_Corr_mas_casos[[#This Row],[Corregimiento]],Hoja3!$A$2:$D$676,4,0)</f>
        <v>91001</v>
      </c>
      <c r="E6983" s="54">
        <v>57</v>
      </c>
    </row>
    <row r="6984" spans="1:5" x14ac:dyDescent="0.2">
      <c r="A6984" s="53">
        <v>44219</v>
      </c>
      <c r="B6984" s="54">
        <v>44219</v>
      </c>
      <c r="C6984" s="118" t="s">
        <v>1196</v>
      </c>
      <c r="D6984" s="119">
        <f>VLOOKUP(Pag_Inicio_Corr_mas_casos[[#This Row],[Corregimiento]],Hoja3!$A$2:$D$676,4,0)</f>
        <v>80819</v>
      </c>
      <c r="E6984" s="54">
        <v>54</v>
      </c>
    </row>
    <row r="6985" spans="1:5" x14ac:dyDescent="0.2">
      <c r="A6985" s="53">
        <v>44219</v>
      </c>
      <c r="B6985" s="54">
        <v>44219</v>
      </c>
      <c r="C6985" s="118" t="s">
        <v>1197</v>
      </c>
      <c r="D6985" s="119">
        <f>VLOOKUP(Pag_Inicio_Corr_mas_casos[[#This Row],[Corregimiento]],Hoja3!$A$2:$D$676,4,0)</f>
        <v>80815</v>
      </c>
      <c r="E6985" s="54">
        <v>46</v>
      </c>
    </row>
    <row r="6986" spans="1:5" x14ac:dyDescent="0.2">
      <c r="A6986" s="53">
        <v>44219</v>
      </c>
      <c r="B6986" s="54">
        <v>44219</v>
      </c>
      <c r="C6986" s="118" t="s">
        <v>831</v>
      </c>
      <c r="D6986" s="119">
        <f>VLOOKUP(Pag_Inicio_Corr_mas_casos[[#This Row],[Corregimiento]],Hoja3!$A$2:$D$676,4,0)</f>
        <v>80821</v>
      </c>
      <c r="E6986" s="54">
        <v>44</v>
      </c>
    </row>
    <row r="6987" spans="1:5" x14ac:dyDescent="0.2">
      <c r="A6987" s="53">
        <v>44219</v>
      </c>
      <c r="B6987" s="54">
        <v>44219</v>
      </c>
      <c r="C6987" s="118" t="s">
        <v>1119</v>
      </c>
      <c r="D6987" s="119">
        <f>VLOOKUP(Pag_Inicio_Corr_mas_casos[[#This Row],[Corregimiento]],Hoja3!$A$2:$D$676,4,0)</f>
        <v>40601</v>
      </c>
      <c r="E6987" s="54">
        <v>39</v>
      </c>
    </row>
    <row r="6988" spans="1:5" x14ac:dyDescent="0.2">
      <c r="A6988" s="53">
        <v>44219</v>
      </c>
      <c r="B6988" s="54">
        <v>44219</v>
      </c>
      <c r="C6988" s="118" t="s">
        <v>1000</v>
      </c>
      <c r="D6988" s="119">
        <f>VLOOKUP(Pag_Inicio_Corr_mas_casos[[#This Row],[Corregimiento]],Hoja3!$A$2:$D$676,4,0)</f>
        <v>80823</v>
      </c>
      <c r="E6988" s="54">
        <v>37</v>
      </c>
    </row>
    <row r="6989" spans="1:5" x14ac:dyDescent="0.2">
      <c r="A6989" s="53">
        <v>44219</v>
      </c>
      <c r="B6989" s="54">
        <v>44219</v>
      </c>
      <c r="C6989" s="118" t="s">
        <v>1105</v>
      </c>
      <c r="D6989" s="119">
        <f>VLOOKUP(Pag_Inicio_Corr_mas_casos[[#This Row],[Corregimiento]],Hoja3!$A$2:$D$676,4,0)</f>
        <v>80812</v>
      </c>
      <c r="E6989" s="54">
        <v>37</v>
      </c>
    </row>
    <row r="6990" spans="1:5" x14ac:dyDescent="0.2">
      <c r="A6990" s="53">
        <v>44219</v>
      </c>
      <c r="B6990" s="54">
        <v>44219</v>
      </c>
      <c r="C6990" s="118" t="s">
        <v>1003</v>
      </c>
      <c r="D6990" s="119">
        <f>VLOOKUP(Pag_Inicio_Corr_mas_casos[[#This Row],[Corregimiento]],Hoja3!$A$2:$D$676,4,0)</f>
        <v>130708</v>
      </c>
      <c r="E6990" s="54">
        <v>35</v>
      </c>
    </row>
    <row r="6991" spans="1:5" x14ac:dyDescent="0.2">
      <c r="A6991" s="53">
        <v>44219</v>
      </c>
      <c r="B6991" s="54">
        <v>44219</v>
      </c>
      <c r="C6991" s="118" t="s">
        <v>1070</v>
      </c>
      <c r="D6991" s="119">
        <f>VLOOKUP(Pag_Inicio_Corr_mas_casos[[#This Row],[Corregimiento]],Hoja3!$A$2:$D$676,4,0)</f>
        <v>80809</v>
      </c>
      <c r="E6991" s="54">
        <v>35</v>
      </c>
    </row>
    <row r="6992" spans="1:5" x14ac:dyDescent="0.2">
      <c r="A6992" s="53">
        <v>44219</v>
      </c>
      <c r="B6992" s="54">
        <v>44219</v>
      </c>
      <c r="C6992" s="118" t="s">
        <v>1018</v>
      </c>
      <c r="D6992" s="119">
        <f>VLOOKUP(Pag_Inicio_Corr_mas_casos[[#This Row],[Corregimiento]],Hoja3!$A$2:$D$676,4,0)</f>
        <v>130701</v>
      </c>
      <c r="E6992" s="54">
        <v>33</v>
      </c>
    </row>
    <row r="6993" spans="1:5" x14ac:dyDescent="0.2">
      <c r="A6993" s="53">
        <v>44219</v>
      </c>
      <c r="B6993" s="54">
        <v>44219</v>
      </c>
      <c r="C6993" s="118" t="s">
        <v>1013</v>
      </c>
      <c r="D6993" s="119">
        <f>VLOOKUP(Pag_Inicio_Corr_mas_casos[[#This Row],[Corregimiento]],Hoja3!$A$2:$D$676,4,0)</f>
        <v>80822</v>
      </c>
      <c r="E6993" s="54">
        <v>32</v>
      </c>
    </row>
    <row r="6994" spans="1:5" x14ac:dyDescent="0.2">
      <c r="A6994" s="53">
        <v>44219</v>
      </c>
      <c r="B6994" s="54">
        <v>44219</v>
      </c>
      <c r="C6994" s="118" t="s">
        <v>1002</v>
      </c>
      <c r="D6994" s="119">
        <f>VLOOKUP(Pag_Inicio_Corr_mas_casos[[#This Row],[Corregimiento]],Hoja3!$A$2:$D$676,4,0)</f>
        <v>80816</v>
      </c>
      <c r="E6994" s="54">
        <v>30</v>
      </c>
    </row>
    <row r="6995" spans="1:5" x14ac:dyDescent="0.2">
      <c r="A6995" s="53">
        <v>44219</v>
      </c>
      <c r="B6995" s="54">
        <v>44219</v>
      </c>
      <c r="C6995" s="118" t="s">
        <v>1080</v>
      </c>
      <c r="D6995" s="119">
        <f>VLOOKUP(Pag_Inicio_Corr_mas_casos[[#This Row],[Corregimiento]],Hoja3!$A$2:$D$676,4,0)</f>
        <v>81003</v>
      </c>
      <c r="E6995" s="54">
        <v>29</v>
      </c>
    </row>
    <row r="6996" spans="1:5" x14ac:dyDescent="0.2">
      <c r="A6996" s="53">
        <v>44219</v>
      </c>
      <c r="B6996" s="54">
        <v>44219</v>
      </c>
      <c r="C6996" s="118" t="s">
        <v>1127</v>
      </c>
      <c r="D6996" s="119">
        <f>VLOOKUP(Pag_Inicio_Corr_mas_casos[[#This Row],[Corregimiento]],Hoja3!$A$2:$D$676,4,0)</f>
        <v>130101</v>
      </c>
      <c r="E6996" s="54">
        <v>28</v>
      </c>
    </row>
    <row r="6997" spans="1:5" x14ac:dyDescent="0.2">
      <c r="A6997" s="53">
        <v>44219</v>
      </c>
      <c r="B6997" s="54">
        <v>44219</v>
      </c>
      <c r="C6997" s="118" t="s">
        <v>1011</v>
      </c>
      <c r="D6997" s="119">
        <f>VLOOKUP(Pag_Inicio_Corr_mas_casos[[#This Row],[Corregimiento]],Hoja3!$A$2:$D$676,4,0)</f>
        <v>80820</v>
      </c>
      <c r="E6997" s="54">
        <v>28</v>
      </c>
    </row>
    <row r="6998" spans="1:5" x14ac:dyDescent="0.2">
      <c r="A6998" s="53">
        <v>44219</v>
      </c>
      <c r="B6998" s="54">
        <v>44219</v>
      </c>
      <c r="C6998" s="118" t="s">
        <v>1088</v>
      </c>
      <c r="D6998" s="119">
        <f>VLOOKUP(Pag_Inicio_Corr_mas_casos[[#This Row],[Corregimiento]],Hoja3!$A$2:$D$676,4,0)</f>
        <v>20609</v>
      </c>
      <c r="E6998" s="54">
        <v>28</v>
      </c>
    </row>
    <row r="6999" spans="1:5" x14ac:dyDescent="0.2">
      <c r="A6999" s="53">
        <v>44219</v>
      </c>
      <c r="B6999" s="54">
        <v>44219</v>
      </c>
      <c r="C6999" s="118" t="s">
        <v>1009</v>
      </c>
      <c r="D6999" s="119">
        <f>VLOOKUP(Pag_Inicio_Corr_mas_casos[[#This Row],[Corregimiento]],Hoja3!$A$2:$D$676,4,0)</f>
        <v>130107</v>
      </c>
      <c r="E6999" s="54">
        <v>27</v>
      </c>
    </row>
    <row r="7000" spans="1:5" x14ac:dyDescent="0.2">
      <c r="A7000" s="53">
        <v>44219</v>
      </c>
      <c r="B7000" s="54">
        <v>44219</v>
      </c>
      <c r="C7000" s="118" t="s">
        <v>996</v>
      </c>
      <c r="D7000" s="119">
        <f>VLOOKUP(Pag_Inicio_Corr_mas_casos[[#This Row],[Corregimiento]],Hoja3!$A$2:$D$676,4,0)</f>
        <v>80810</v>
      </c>
      <c r="E7000" s="54">
        <v>27</v>
      </c>
    </row>
    <row r="7001" spans="1:5" x14ac:dyDescent="0.2">
      <c r="A7001" s="53">
        <v>44219</v>
      </c>
      <c r="B7001" s="54">
        <v>44219</v>
      </c>
      <c r="C7001" s="118" t="s">
        <v>1023</v>
      </c>
      <c r="D7001" s="119">
        <f>VLOOKUP(Pag_Inicio_Corr_mas_casos[[#This Row],[Corregimiento]],Hoja3!$A$2:$D$676,4,0)</f>
        <v>30113</v>
      </c>
      <c r="E7001" s="54">
        <v>27</v>
      </c>
    </row>
    <row r="7002" spans="1:5" x14ac:dyDescent="0.2">
      <c r="A7002" s="53">
        <v>44219</v>
      </c>
      <c r="B7002" s="54">
        <v>44219</v>
      </c>
      <c r="C7002" s="118" t="s">
        <v>999</v>
      </c>
      <c r="D7002" s="119">
        <f>VLOOKUP(Pag_Inicio_Corr_mas_casos[[#This Row],[Corregimiento]],Hoja3!$A$2:$D$676,4,0)</f>
        <v>80806</v>
      </c>
      <c r="E7002" s="54">
        <v>24</v>
      </c>
    </row>
    <row r="7003" spans="1:5" x14ac:dyDescent="0.2">
      <c r="A7003" s="83">
        <v>44220</v>
      </c>
      <c r="B7003" s="84">
        <v>44220</v>
      </c>
      <c r="C7003" s="110" t="s">
        <v>831</v>
      </c>
      <c r="D7003" s="111">
        <f>VLOOKUP(Pag_Inicio_Corr_mas_casos[[#This Row],[Corregimiento]],Hoja3!$A$2:$D$676,4,0)</f>
        <v>80821</v>
      </c>
      <c r="E7003" s="84">
        <v>49</v>
      </c>
    </row>
    <row r="7004" spans="1:5" x14ac:dyDescent="0.2">
      <c r="A7004" s="83">
        <v>44220</v>
      </c>
      <c r="B7004" s="84">
        <v>44220</v>
      </c>
      <c r="C7004" s="110" t="s">
        <v>1013</v>
      </c>
      <c r="D7004" s="111">
        <f>VLOOKUP(Pag_Inicio_Corr_mas_casos[[#This Row],[Corregimiento]],Hoja3!$A$2:$D$676,4,0)</f>
        <v>80822</v>
      </c>
      <c r="E7004" s="84">
        <v>43</v>
      </c>
    </row>
    <row r="7005" spans="1:5" x14ac:dyDescent="0.2">
      <c r="A7005" s="83">
        <v>44220</v>
      </c>
      <c r="B7005" s="84">
        <v>44220</v>
      </c>
      <c r="C7005" s="110" t="s">
        <v>1081</v>
      </c>
      <c r="D7005" s="111">
        <f>VLOOKUP(Pag_Inicio_Corr_mas_casos[[#This Row],[Corregimiento]],Hoja3!$A$2:$D$676,4,0)</f>
        <v>91001</v>
      </c>
      <c r="E7005" s="84">
        <v>30</v>
      </c>
    </row>
    <row r="7006" spans="1:5" x14ac:dyDescent="0.2">
      <c r="A7006" s="83">
        <v>44220</v>
      </c>
      <c r="B7006" s="84">
        <v>44220</v>
      </c>
      <c r="C7006" s="110" t="s">
        <v>1015</v>
      </c>
      <c r="D7006" s="111">
        <f>VLOOKUP(Pag_Inicio_Corr_mas_casos[[#This Row],[Corregimiento]],Hoja3!$A$2:$D$676,4,0)</f>
        <v>80815</v>
      </c>
      <c r="E7006" s="84">
        <v>27</v>
      </c>
    </row>
    <row r="7007" spans="1:5" x14ac:dyDescent="0.2">
      <c r="A7007" s="83">
        <v>44220</v>
      </c>
      <c r="B7007" s="84">
        <v>44220</v>
      </c>
      <c r="C7007" s="110" t="s">
        <v>1011</v>
      </c>
      <c r="D7007" s="111">
        <f>VLOOKUP(Pag_Inicio_Corr_mas_casos[[#This Row],[Corregimiento]],Hoja3!$A$2:$D$676,4,0)</f>
        <v>80820</v>
      </c>
      <c r="E7007" s="84">
        <v>26</v>
      </c>
    </row>
    <row r="7008" spans="1:5" x14ac:dyDescent="0.2">
      <c r="A7008" s="83">
        <v>44220</v>
      </c>
      <c r="B7008" s="84">
        <v>44220</v>
      </c>
      <c r="C7008" s="110" t="s">
        <v>1119</v>
      </c>
      <c r="D7008" s="111">
        <f>VLOOKUP(Pag_Inicio_Corr_mas_casos[[#This Row],[Corregimiento]],Hoja3!$A$2:$D$676,4,0)</f>
        <v>40601</v>
      </c>
      <c r="E7008" s="84">
        <v>25</v>
      </c>
    </row>
    <row r="7009" spans="1:5" x14ac:dyDescent="0.2">
      <c r="A7009" s="83">
        <v>44220</v>
      </c>
      <c r="B7009" s="84">
        <v>44220</v>
      </c>
      <c r="C7009" s="110" t="s">
        <v>1113</v>
      </c>
      <c r="D7009" s="111">
        <f>VLOOKUP(Pag_Inicio_Corr_mas_casos[[#This Row],[Corregimiento]],Hoja3!$A$2:$D$676,4,0)</f>
        <v>130102</v>
      </c>
      <c r="E7009" s="84">
        <v>23</v>
      </c>
    </row>
    <row r="7010" spans="1:5" x14ac:dyDescent="0.2">
      <c r="A7010" s="83">
        <v>44220</v>
      </c>
      <c r="B7010" s="84">
        <v>44220</v>
      </c>
      <c r="C7010" s="110" t="s">
        <v>1012</v>
      </c>
      <c r="D7010" s="111">
        <f>VLOOKUP(Pag_Inicio_Corr_mas_casos[[#This Row],[Corregimiento]],Hoja3!$A$2:$D$676,4,0)</f>
        <v>80817</v>
      </c>
      <c r="E7010" s="84">
        <v>23</v>
      </c>
    </row>
    <row r="7011" spans="1:5" x14ac:dyDescent="0.2">
      <c r="A7011" s="83">
        <v>44220</v>
      </c>
      <c r="B7011" s="84">
        <v>44220</v>
      </c>
      <c r="C7011" s="110" t="s">
        <v>1071</v>
      </c>
      <c r="D7011" s="111">
        <f>VLOOKUP(Pag_Inicio_Corr_mas_casos[[#This Row],[Corregimiento]],Hoja3!$A$2:$D$676,4,0)</f>
        <v>80819</v>
      </c>
      <c r="E7011" s="84">
        <v>21</v>
      </c>
    </row>
    <row r="7012" spans="1:5" x14ac:dyDescent="0.2">
      <c r="A7012" s="83">
        <v>44220</v>
      </c>
      <c r="B7012" s="84">
        <v>44220</v>
      </c>
      <c r="C7012" s="110" t="s">
        <v>1006</v>
      </c>
      <c r="D7012" s="111">
        <f>VLOOKUP(Pag_Inicio_Corr_mas_casos[[#This Row],[Corregimiento]],Hoja3!$A$2:$D$676,4,0)</f>
        <v>80826</v>
      </c>
      <c r="E7012" s="84">
        <v>20</v>
      </c>
    </row>
    <row r="7013" spans="1:5" x14ac:dyDescent="0.2">
      <c r="A7013" s="83">
        <v>44220</v>
      </c>
      <c r="B7013" s="84">
        <v>44220</v>
      </c>
      <c r="C7013" s="110" t="s">
        <v>1029</v>
      </c>
      <c r="D7013" s="111">
        <f>VLOOKUP(Pag_Inicio_Corr_mas_casos[[#This Row],[Corregimiento]],Hoja3!$A$2:$D$676,4,0)</f>
        <v>40606</v>
      </c>
      <c r="E7013" s="84">
        <v>19</v>
      </c>
    </row>
    <row r="7014" spans="1:5" x14ac:dyDescent="0.2">
      <c r="A7014" s="83">
        <v>44220</v>
      </c>
      <c r="B7014" s="84">
        <v>44220</v>
      </c>
      <c r="C7014" s="110" t="s">
        <v>1000</v>
      </c>
      <c r="D7014" s="111">
        <f>VLOOKUP(Pag_Inicio_Corr_mas_casos[[#This Row],[Corregimiento]],Hoja3!$A$2:$D$676,4,0)</f>
        <v>80823</v>
      </c>
      <c r="E7014" s="84">
        <v>18</v>
      </c>
    </row>
    <row r="7015" spans="1:5" x14ac:dyDescent="0.2">
      <c r="A7015" s="83">
        <v>44220</v>
      </c>
      <c r="B7015" s="84">
        <v>44220</v>
      </c>
      <c r="C7015" s="110" t="s">
        <v>1105</v>
      </c>
      <c r="D7015" s="111">
        <f>VLOOKUP(Pag_Inicio_Corr_mas_casos[[#This Row],[Corregimiento]],Hoja3!$A$2:$D$676,4,0)</f>
        <v>80812</v>
      </c>
      <c r="E7015" s="84">
        <v>18</v>
      </c>
    </row>
    <row r="7016" spans="1:5" x14ac:dyDescent="0.2">
      <c r="A7016" s="83">
        <v>44220</v>
      </c>
      <c r="B7016" s="84">
        <v>44220</v>
      </c>
      <c r="C7016" s="110" t="s">
        <v>1004</v>
      </c>
      <c r="D7016" s="111">
        <f>VLOOKUP(Pag_Inicio_Corr_mas_casos[[#This Row],[Corregimiento]],Hoja3!$A$2:$D$676,4,0)</f>
        <v>81007</v>
      </c>
      <c r="E7016" s="84">
        <v>17</v>
      </c>
    </row>
    <row r="7017" spans="1:5" x14ac:dyDescent="0.2">
      <c r="A7017" s="83">
        <v>44220</v>
      </c>
      <c r="B7017" s="84">
        <v>44220</v>
      </c>
      <c r="C7017" s="110" t="s">
        <v>1026</v>
      </c>
      <c r="D7017" s="111">
        <f>VLOOKUP(Pag_Inicio_Corr_mas_casos[[#This Row],[Corregimiento]],Hoja3!$A$2:$D$676,4,0)</f>
        <v>30107</v>
      </c>
      <c r="E7017" s="84">
        <v>17</v>
      </c>
    </row>
    <row r="7018" spans="1:5" x14ac:dyDescent="0.2">
      <c r="A7018" s="83">
        <v>44220</v>
      </c>
      <c r="B7018" s="84">
        <v>44220</v>
      </c>
      <c r="C7018" s="110" t="s">
        <v>1034</v>
      </c>
      <c r="D7018" s="111">
        <f>VLOOKUP(Pag_Inicio_Corr_mas_casos[[#This Row],[Corregimiento]],Hoja3!$A$2:$D$676,4,0)</f>
        <v>20207</v>
      </c>
      <c r="E7018" s="84">
        <v>17</v>
      </c>
    </row>
    <row r="7019" spans="1:5" x14ac:dyDescent="0.2">
      <c r="A7019" s="83">
        <v>44220</v>
      </c>
      <c r="B7019" s="84">
        <v>44220</v>
      </c>
      <c r="C7019" s="110" t="s">
        <v>1018</v>
      </c>
      <c r="D7019" s="111">
        <f>VLOOKUP(Pag_Inicio_Corr_mas_casos[[#This Row],[Corregimiento]],Hoja3!$A$2:$D$676,4,0)</f>
        <v>130701</v>
      </c>
      <c r="E7019" s="84">
        <v>16</v>
      </c>
    </row>
    <row r="7020" spans="1:5" x14ac:dyDescent="0.2">
      <c r="A7020" s="83">
        <v>44220</v>
      </c>
      <c r="B7020" s="84">
        <v>44220</v>
      </c>
      <c r="C7020" s="110" t="s">
        <v>996</v>
      </c>
      <c r="D7020" s="111">
        <f>VLOOKUP(Pag_Inicio_Corr_mas_casos[[#This Row],[Corregimiento]],Hoja3!$A$2:$D$676,4,0)</f>
        <v>80810</v>
      </c>
      <c r="E7020" s="84">
        <v>16</v>
      </c>
    </row>
    <row r="7021" spans="1:5" x14ac:dyDescent="0.2">
      <c r="A7021" s="83">
        <v>44220</v>
      </c>
      <c r="B7021" s="84">
        <v>44220</v>
      </c>
      <c r="C7021" s="110" t="s">
        <v>1010</v>
      </c>
      <c r="D7021" s="111">
        <f>VLOOKUP(Pag_Inicio_Corr_mas_casos[[#This Row],[Corregimiento]],Hoja3!$A$2:$D$676,4,0)</f>
        <v>80813</v>
      </c>
      <c r="E7021" s="84">
        <v>16</v>
      </c>
    </row>
    <row r="7022" spans="1:5" x14ac:dyDescent="0.2">
      <c r="A7022" s="83">
        <v>44220</v>
      </c>
      <c r="B7022" s="84">
        <v>44220</v>
      </c>
      <c r="C7022" s="110" t="s">
        <v>1070</v>
      </c>
      <c r="D7022" s="111">
        <f>VLOOKUP(Pag_Inicio_Corr_mas_casos[[#This Row],[Corregimiento]],Hoja3!$A$2:$D$676,4,0)</f>
        <v>80809</v>
      </c>
      <c r="E7022" s="84">
        <v>16</v>
      </c>
    </row>
    <row r="7023" spans="1:5" x14ac:dyDescent="0.2">
      <c r="A7023" s="68">
        <v>44221</v>
      </c>
      <c r="B7023" s="69">
        <v>44221</v>
      </c>
      <c r="C7023" s="120" t="s">
        <v>831</v>
      </c>
      <c r="D7023" s="121">
        <f>VLOOKUP(Pag_Inicio_Corr_mas_casos[[#This Row],[Corregimiento]],Hoja3!$A$2:$D$676,4,0)</f>
        <v>80821</v>
      </c>
      <c r="E7023" s="69">
        <v>31</v>
      </c>
    </row>
    <row r="7024" spans="1:5" x14ac:dyDescent="0.2">
      <c r="A7024" s="68">
        <v>44221</v>
      </c>
      <c r="B7024" s="69">
        <v>44221</v>
      </c>
      <c r="C7024" s="120" t="s">
        <v>1071</v>
      </c>
      <c r="D7024" s="121">
        <f>VLOOKUP(Pag_Inicio_Corr_mas_casos[[#This Row],[Corregimiento]],Hoja3!$A$2:$D$676,4,0)</f>
        <v>80819</v>
      </c>
      <c r="E7024" s="69">
        <v>29</v>
      </c>
    </row>
    <row r="7025" spans="1:5" x14ac:dyDescent="0.2">
      <c r="A7025" s="68">
        <v>44221</v>
      </c>
      <c r="B7025" s="69">
        <v>44221</v>
      </c>
      <c r="C7025" s="120" t="s">
        <v>1011</v>
      </c>
      <c r="D7025" s="121">
        <f>VLOOKUP(Pag_Inicio_Corr_mas_casos[[#This Row],[Corregimiento]],Hoja3!$A$2:$D$676,4,0)</f>
        <v>80820</v>
      </c>
      <c r="E7025" s="69">
        <v>27</v>
      </c>
    </row>
    <row r="7026" spans="1:5" x14ac:dyDescent="0.2">
      <c r="A7026" s="68">
        <v>44221</v>
      </c>
      <c r="B7026" s="69">
        <v>44221</v>
      </c>
      <c r="C7026" s="120" t="s">
        <v>1113</v>
      </c>
      <c r="D7026" s="121">
        <f>VLOOKUP(Pag_Inicio_Corr_mas_casos[[#This Row],[Corregimiento]],Hoja3!$A$2:$D$676,4,0)</f>
        <v>130102</v>
      </c>
      <c r="E7026" s="69">
        <v>23</v>
      </c>
    </row>
    <row r="7027" spans="1:5" x14ac:dyDescent="0.2">
      <c r="A7027" s="68">
        <v>44221</v>
      </c>
      <c r="B7027" s="69">
        <v>44221</v>
      </c>
      <c r="C7027" s="69" t="s">
        <v>1198</v>
      </c>
      <c r="D7027" s="121">
        <f>VLOOKUP(Pag_Inicio_Corr_mas_casos[[#This Row],[Corregimiento]],Hoja3!$A$2:$D$676,4,0)</f>
        <v>91201</v>
      </c>
      <c r="E7027" s="69">
        <v>18</v>
      </c>
    </row>
    <row r="7028" spans="1:5" x14ac:dyDescent="0.2">
      <c r="A7028" s="68">
        <v>44221</v>
      </c>
      <c r="B7028" s="69">
        <v>44221</v>
      </c>
      <c r="C7028" s="120" t="s">
        <v>1119</v>
      </c>
      <c r="D7028" s="121">
        <f>VLOOKUP(Pag_Inicio_Corr_mas_casos[[#This Row],[Corregimiento]],Hoja3!$A$2:$D$676,4,0)</f>
        <v>40601</v>
      </c>
      <c r="E7028" s="69">
        <v>17</v>
      </c>
    </row>
    <row r="7029" spans="1:5" x14ac:dyDescent="0.2">
      <c r="A7029" s="68">
        <v>44221</v>
      </c>
      <c r="B7029" s="69">
        <v>44221</v>
      </c>
      <c r="C7029" s="120" t="s">
        <v>1018</v>
      </c>
      <c r="D7029" s="121">
        <f>VLOOKUP(Pag_Inicio_Corr_mas_casos[[#This Row],[Corregimiento]],Hoja3!$A$2:$D$676,4,0)</f>
        <v>130701</v>
      </c>
      <c r="E7029" s="69">
        <v>16</v>
      </c>
    </row>
    <row r="7030" spans="1:5" x14ac:dyDescent="0.2">
      <c r="A7030" s="68">
        <v>44221</v>
      </c>
      <c r="B7030" s="69">
        <v>44221</v>
      </c>
      <c r="C7030" s="120" t="s">
        <v>1013</v>
      </c>
      <c r="D7030" s="121">
        <f>VLOOKUP(Pag_Inicio_Corr_mas_casos[[#This Row],[Corregimiento]],Hoja3!$A$2:$D$676,4,0)</f>
        <v>80822</v>
      </c>
      <c r="E7030" s="69">
        <v>15</v>
      </c>
    </row>
    <row r="7031" spans="1:5" x14ac:dyDescent="0.2">
      <c r="A7031" s="68">
        <v>44221</v>
      </c>
      <c r="B7031" s="69">
        <v>44221</v>
      </c>
      <c r="C7031" s="122" t="s">
        <v>1012</v>
      </c>
      <c r="D7031" s="123">
        <f>VLOOKUP(Pag_Inicio_Corr_mas_casos[[#This Row],[Corregimiento]],Hoja3!$A$2:$D$676,4,0)</f>
        <v>80817</v>
      </c>
      <c r="E7031" s="69">
        <v>15</v>
      </c>
    </row>
    <row r="7032" spans="1:5" x14ac:dyDescent="0.2">
      <c r="A7032" s="68">
        <v>44221</v>
      </c>
      <c r="B7032" s="69">
        <v>44221</v>
      </c>
      <c r="C7032" s="122" t="s">
        <v>999</v>
      </c>
      <c r="D7032" s="123">
        <f>VLOOKUP(Pag_Inicio_Corr_mas_casos[[#This Row],[Corregimiento]],Hoja3!$A$2:$D$676,4,0)</f>
        <v>80806</v>
      </c>
      <c r="E7032" s="69">
        <v>13</v>
      </c>
    </row>
    <row r="7033" spans="1:5" x14ac:dyDescent="0.2">
      <c r="A7033" s="68">
        <v>44221</v>
      </c>
      <c r="B7033" s="69">
        <v>44221</v>
      </c>
      <c r="C7033" s="122" t="s">
        <v>1086</v>
      </c>
      <c r="D7033" s="123">
        <f>VLOOKUP(Pag_Inicio_Corr_mas_casos[[#This Row],[Corregimiento]],Hoja3!$A$2:$D$676,4,0)</f>
        <v>30103</v>
      </c>
      <c r="E7033" s="69">
        <v>13</v>
      </c>
    </row>
    <row r="7034" spans="1:5" x14ac:dyDescent="0.2">
      <c r="A7034" s="68">
        <v>44221</v>
      </c>
      <c r="B7034" s="69">
        <v>44221</v>
      </c>
      <c r="C7034" s="122" t="s">
        <v>1078</v>
      </c>
      <c r="D7034" s="123">
        <f>VLOOKUP(Pag_Inicio_Corr_mas_casos[[#This Row],[Corregimiento]],Hoja3!$A$2:$D$676,4,0)</f>
        <v>81001</v>
      </c>
      <c r="E7034" s="69">
        <v>12</v>
      </c>
    </row>
    <row r="7035" spans="1:5" x14ac:dyDescent="0.2">
      <c r="A7035" s="68">
        <v>44221</v>
      </c>
      <c r="B7035" s="69">
        <v>44221</v>
      </c>
      <c r="C7035" s="122" t="s">
        <v>1127</v>
      </c>
      <c r="D7035" s="123">
        <f>VLOOKUP(Pag_Inicio_Corr_mas_casos[[#This Row],[Corregimiento]],Hoja3!$A$2:$D$676,4,0)</f>
        <v>130101</v>
      </c>
      <c r="E7035" s="69">
        <v>12</v>
      </c>
    </row>
    <row r="7036" spans="1:5" x14ac:dyDescent="0.2">
      <c r="A7036" s="68">
        <v>44221</v>
      </c>
      <c r="B7036" s="69">
        <v>44221</v>
      </c>
      <c r="C7036" s="122" t="s">
        <v>1080</v>
      </c>
      <c r="D7036" s="123">
        <f>VLOOKUP(Pag_Inicio_Corr_mas_casos[[#This Row],[Corregimiento]],Hoja3!$A$2:$D$676,4,0)</f>
        <v>81003</v>
      </c>
      <c r="E7036" s="69">
        <v>12</v>
      </c>
    </row>
    <row r="7037" spans="1:5" x14ac:dyDescent="0.2">
      <c r="A7037" s="68">
        <v>44221</v>
      </c>
      <c r="B7037" s="69">
        <v>44221</v>
      </c>
      <c r="C7037" s="122" t="s">
        <v>1105</v>
      </c>
      <c r="D7037" s="123">
        <f>VLOOKUP(Pag_Inicio_Corr_mas_casos[[#This Row],[Corregimiento]],Hoja3!$A$2:$D$676,4,0)</f>
        <v>80812</v>
      </c>
      <c r="E7037" s="69">
        <v>12</v>
      </c>
    </row>
    <row r="7038" spans="1:5" x14ac:dyDescent="0.2">
      <c r="A7038" s="68">
        <v>44221</v>
      </c>
      <c r="B7038" s="69">
        <v>44221</v>
      </c>
      <c r="C7038" s="122" t="s">
        <v>1095</v>
      </c>
      <c r="D7038" s="123">
        <f>VLOOKUP(Pag_Inicio_Corr_mas_casos[[#This Row],[Corregimiento]],Hoja3!$A$2:$D$676,4,0)</f>
        <v>130106</v>
      </c>
      <c r="E7038" s="69">
        <v>12</v>
      </c>
    </row>
    <row r="7039" spans="1:5" x14ac:dyDescent="0.2">
      <c r="A7039" s="68">
        <v>44221</v>
      </c>
      <c r="B7039" s="69">
        <v>44221</v>
      </c>
      <c r="C7039" s="122" t="s">
        <v>1015</v>
      </c>
      <c r="D7039" s="123">
        <f>VLOOKUP(Pag_Inicio_Corr_mas_casos[[#This Row],[Corregimiento]],Hoja3!$A$2:$D$676,4,0)</f>
        <v>80815</v>
      </c>
      <c r="E7039" s="69">
        <v>11</v>
      </c>
    </row>
    <row r="7040" spans="1:5" x14ac:dyDescent="0.2">
      <c r="A7040" s="68">
        <v>44221</v>
      </c>
      <c r="B7040" s="69">
        <v>44221</v>
      </c>
      <c r="C7040" s="122" t="s">
        <v>1003</v>
      </c>
      <c r="D7040" s="123">
        <f>VLOOKUP(Pag_Inicio_Corr_mas_casos[[#This Row],[Corregimiento]],Hoja3!$A$2:$D$676,4,0)</f>
        <v>130708</v>
      </c>
      <c r="E7040" s="69">
        <v>11</v>
      </c>
    </row>
    <row r="7041" spans="1:5" x14ac:dyDescent="0.2">
      <c r="A7041" s="68">
        <v>44221</v>
      </c>
      <c r="B7041" s="69">
        <v>44221</v>
      </c>
      <c r="C7041" s="122" t="s">
        <v>1004</v>
      </c>
      <c r="D7041" s="123">
        <f>VLOOKUP(Pag_Inicio_Corr_mas_casos[[#This Row],[Corregimiento]],Hoja3!$A$2:$D$676,4,0)</f>
        <v>81007</v>
      </c>
      <c r="E7041" s="69">
        <v>10</v>
      </c>
    </row>
    <row r="7042" spans="1:5" x14ac:dyDescent="0.2">
      <c r="A7042" s="68">
        <v>44221</v>
      </c>
      <c r="B7042" s="69">
        <v>44221</v>
      </c>
      <c r="C7042" s="122" t="s">
        <v>1001</v>
      </c>
      <c r="D7042" s="123">
        <f>VLOOKUP(Pag_Inicio_Corr_mas_casos[[#This Row],[Corregimiento]],Hoja3!$A$2:$D$676,4,0)</f>
        <v>80807</v>
      </c>
      <c r="E7042" s="69">
        <v>10</v>
      </c>
    </row>
    <row r="7043" spans="1:5" x14ac:dyDescent="0.2">
      <c r="A7043" s="77">
        <v>44222</v>
      </c>
      <c r="B7043" s="78">
        <v>44222</v>
      </c>
      <c r="C7043" s="114" t="s">
        <v>1127</v>
      </c>
      <c r="D7043" s="115">
        <f>VLOOKUP(Pag_Inicio_Corr_mas_casos[[#This Row],[Corregimiento]],Hoja3!$A$2:$D$676,4,0)</f>
        <v>130101</v>
      </c>
      <c r="E7043" s="78">
        <v>40</v>
      </c>
    </row>
    <row r="7044" spans="1:5" x14ac:dyDescent="0.2">
      <c r="A7044" s="77">
        <v>44222</v>
      </c>
      <c r="B7044" s="78">
        <v>44222</v>
      </c>
      <c r="C7044" s="114" t="s">
        <v>1119</v>
      </c>
      <c r="D7044" s="115">
        <f>VLOOKUP(Pag_Inicio_Corr_mas_casos[[#This Row],[Corregimiento]],Hoja3!$A$2:$D$676,4,0)</f>
        <v>40601</v>
      </c>
      <c r="E7044" s="78">
        <v>37</v>
      </c>
    </row>
    <row r="7045" spans="1:5" x14ac:dyDescent="0.2">
      <c r="A7045" s="77">
        <v>44222</v>
      </c>
      <c r="B7045" s="78">
        <v>44222</v>
      </c>
      <c r="C7045" s="114" t="s">
        <v>1081</v>
      </c>
      <c r="D7045" s="115">
        <f>VLOOKUP(Pag_Inicio_Corr_mas_casos[[#This Row],[Corregimiento]],Hoja3!$A$2:$D$676,4,0)</f>
        <v>91001</v>
      </c>
      <c r="E7045" s="78">
        <v>36</v>
      </c>
    </row>
    <row r="7046" spans="1:5" x14ac:dyDescent="0.2">
      <c r="A7046" s="77">
        <v>44222</v>
      </c>
      <c r="B7046" s="78">
        <v>44222</v>
      </c>
      <c r="C7046" s="114" t="s">
        <v>1074</v>
      </c>
      <c r="D7046" s="115">
        <f>VLOOKUP(Pag_Inicio_Corr_mas_casos[[#This Row],[Corregimiento]],Hoja3!$A$2:$D$676,4,0)</f>
        <v>130702</v>
      </c>
      <c r="E7046" s="78">
        <v>35</v>
      </c>
    </row>
    <row r="7047" spans="1:5" x14ac:dyDescent="0.2">
      <c r="A7047" s="77">
        <v>44222</v>
      </c>
      <c r="B7047" s="78">
        <v>44222</v>
      </c>
      <c r="C7047" s="78" t="s">
        <v>1095</v>
      </c>
      <c r="D7047" s="79">
        <f>VLOOKUP(Pag_Inicio_Corr_mas_casos[[#This Row],[Corregimiento]],Hoja3!$A$2:$D$676,4,0)</f>
        <v>130106</v>
      </c>
      <c r="E7047" s="78">
        <v>35</v>
      </c>
    </row>
    <row r="7048" spans="1:5" x14ac:dyDescent="0.2">
      <c r="A7048" s="77">
        <v>44222</v>
      </c>
      <c r="B7048" s="78">
        <v>44222</v>
      </c>
      <c r="C7048" s="78" t="s">
        <v>1071</v>
      </c>
      <c r="D7048" s="79">
        <f>VLOOKUP(Pag_Inicio_Corr_mas_casos[[#This Row],[Corregimiento]],Hoja3!$A$2:$D$676,4,0)</f>
        <v>80819</v>
      </c>
      <c r="E7048" s="78">
        <v>34</v>
      </c>
    </row>
    <row r="7049" spans="1:5" x14ac:dyDescent="0.2">
      <c r="A7049" s="77">
        <v>44222</v>
      </c>
      <c r="B7049" s="78">
        <v>44222</v>
      </c>
      <c r="C7049" s="78" t="s">
        <v>1013</v>
      </c>
      <c r="D7049" s="79">
        <f>VLOOKUP(Pag_Inicio_Corr_mas_casos[[#This Row],[Corregimiento]],Hoja3!$A$2:$D$676,4,0)</f>
        <v>80822</v>
      </c>
      <c r="E7049" s="78">
        <v>29</v>
      </c>
    </row>
    <row r="7050" spans="1:5" x14ac:dyDescent="0.2">
      <c r="A7050" s="77">
        <v>44222</v>
      </c>
      <c r="B7050" s="78">
        <v>44222</v>
      </c>
      <c r="C7050" s="78" t="s">
        <v>1070</v>
      </c>
      <c r="D7050" s="79">
        <f>VLOOKUP(Pag_Inicio_Corr_mas_casos[[#This Row],[Corregimiento]],Hoja3!$A$2:$D$676,4,0)</f>
        <v>80809</v>
      </c>
      <c r="E7050" s="78">
        <v>28</v>
      </c>
    </row>
    <row r="7051" spans="1:5" x14ac:dyDescent="0.2">
      <c r="A7051" s="77">
        <v>44222</v>
      </c>
      <c r="B7051" s="78">
        <v>44222</v>
      </c>
      <c r="C7051" s="78" t="s">
        <v>1105</v>
      </c>
      <c r="D7051" s="79">
        <f>VLOOKUP(Pag_Inicio_Corr_mas_casos[[#This Row],[Corregimiento]],Hoja3!$A$2:$D$676,4,0)</f>
        <v>80812</v>
      </c>
      <c r="E7051" s="78">
        <v>26</v>
      </c>
    </row>
    <row r="7052" spans="1:5" x14ac:dyDescent="0.2">
      <c r="A7052" s="77">
        <v>44222</v>
      </c>
      <c r="B7052" s="78">
        <v>44222</v>
      </c>
      <c r="C7052" s="78" t="s">
        <v>831</v>
      </c>
      <c r="D7052" s="79">
        <f>VLOOKUP(Pag_Inicio_Corr_mas_casos[[#This Row],[Corregimiento]],Hoja3!$A$2:$D$676,4,0)</f>
        <v>80821</v>
      </c>
      <c r="E7052" s="78">
        <v>25</v>
      </c>
    </row>
    <row r="7053" spans="1:5" x14ac:dyDescent="0.2">
      <c r="A7053" s="77">
        <v>44222</v>
      </c>
      <c r="B7053" s="78">
        <v>44222</v>
      </c>
      <c r="C7053" s="78" t="s">
        <v>1066</v>
      </c>
      <c r="D7053" s="79">
        <f>VLOOKUP(Pag_Inicio_Corr_mas_casos[[#This Row],[Corregimiento]],Hoja3!$A$2:$D$676,4,0)</f>
        <v>40612</v>
      </c>
      <c r="E7053" s="78">
        <v>24</v>
      </c>
    </row>
    <row r="7054" spans="1:5" x14ac:dyDescent="0.2">
      <c r="A7054" s="77">
        <v>44222</v>
      </c>
      <c r="B7054" s="78">
        <v>44222</v>
      </c>
      <c r="C7054" s="78" t="s">
        <v>1011</v>
      </c>
      <c r="D7054" s="79">
        <f>VLOOKUP(Pag_Inicio_Corr_mas_casos[[#This Row],[Corregimiento]],Hoja3!$A$2:$D$676,4,0)</f>
        <v>80820</v>
      </c>
      <c r="E7054" s="78">
        <v>24</v>
      </c>
    </row>
    <row r="7055" spans="1:5" x14ac:dyDescent="0.2">
      <c r="A7055" s="77">
        <v>44222</v>
      </c>
      <c r="B7055" s="78">
        <v>44222</v>
      </c>
      <c r="C7055" s="78" t="s">
        <v>1015</v>
      </c>
      <c r="D7055" s="79">
        <f>VLOOKUP(Pag_Inicio_Corr_mas_casos[[#This Row],[Corregimiento]],Hoja3!$A$2:$D$676,4,0)</f>
        <v>80815</v>
      </c>
      <c r="E7055" s="78">
        <v>23</v>
      </c>
    </row>
    <row r="7056" spans="1:5" x14ac:dyDescent="0.2">
      <c r="A7056" s="77">
        <v>44222</v>
      </c>
      <c r="B7056" s="78">
        <v>44222</v>
      </c>
      <c r="C7056" s="78" t="s">
        <v>1026</v>
      </c>
      <c r="D7056" s="79">
        <f>VLOOKUP(Pag_Inicio_Corr_mas_casos[[#This Row],[Corregimiento]],Hoja3!$A$2:$D$676,4,0)</f>
        <v>30107</v>
      </c>
      <c r="E7056" s="78">
        <v>23</v>
      </c>
    </row>
    <row r="7057" spans="1:5" x14ac:dyDescent="0.2">
      <c r="A7057" s="77">
        <v>44222</v>
      </c>
      <c r="B7057" s="78">
        <v>44222</v>
      </c>
      <c r="C7057" s="78" t="s">
        <v>996</v>
      </c>
      <c r="D7057" s="79">
        <f>VLOOKUP(Pag_Inicio_Corr_mas_casos[[#This Row],[Corregimiento]],Hoja3!$A$2:$D$676,4,0)</f>
        <v>80810</v>
      </c>
      <c r="E7057" s="78">
        <v>23</v>
      </c>
    </row>
    <row r="7058" spans="1:5" x14ac:dyDescent="0.2">
      <c r="A7058" s="77">
        <v>44222</v>
      </c>
      <c r="B7058" s="78">
        <v>44222</v>
      </c>
      <c r="C7058" s="78" t="s">
        <v>1007</v>
      </c>
      <c r="D7058" s="79">
        <f>VLOOKUP(Pag_Inicio_Corr_mas_casos[[#This Row],[Corregimiento]],Hoja3!$A$2:$D$676,4,0)</f>
        <v>80811</v>
      </c>
      <c r="E7058" s="78">
        <v>23</v>
      </c>
    </row>
    <row r="7059" spans="1:5" x14ac:dyDescent="0.2">
      <c r="A7059" s="77">
        <v>44222</v>
      </c>
      <c r="B7059" s="78">
        <v>44222</v>
      </c>
      <c r="C7059" s="78" t="s">
        <v>1015</v>
      </c>
      <c r="D7059" s="79">
        <f>VLOOKUP(Pag_Inicio_Corr_mas_casos[[#This Row],[Corregimiento]],Hoja3!$A$2:$D$676,4,0)</f>
        <v>80815</v>
      </c>
      <c r="E7059" s="78">
        <v>22</v>
      </c>
    </row>
    <row r="7060" spans="1:5" x14ac:dyDescent="0.2">
      <c r="A7060" s="77">
        <v>44222</v>
      </c>
      <c r="B7060" s="78">
        <v>44222</v>
      </c>
      <c r="C7060" s="78" t="s">
        <v>1020</v>
      </c>
      <c r="D7060" s="79">
        <f>VLOOKUP(Pag_Inicio_Corr_mas_casos[[#This Row],[Corregimiento]],Hoja3!$A$2:$D$676,4,0)</f>
        <v>20601</v>
      </c>
      <c r="E7060" s="78">
        <v>22</v>
      </c>
    </row>
    <row r="7061" spans="1:5" x14ac:dyDescent="0.2">
      <c r="A7061" s="77">
        <v>44222</v>
      </c>
      <c r="B7061" s="78">
        <v>44222</v>
      </c>
      <c r="C7061" s="78" t="s">
        <v>1082</v>
      </c>
      <c r="D7061" s="79">
        <f>VLOOKUP(Pag_Inicio_Corr_mas_casos[[#This Row],[Corregimiento]],Hoja3!$A$2:$D$676,4,0)</f>
        <v>30111</v>
      </c>
      <c r="E7061" s="78">
        <v>22</v>
      </c>
    </row>
    <row r="7062" spans="1:5" x14ac:dyDescent="0.2">
      <c r="A7062" s="77">
        <v>44222</v>
      </c>
      <c r="B7062" s="78">
        <v>44222</v>
      </c>
      <c r="C7062" s="78" t="s">
        <v>1002</v>
      </c>
      <c r="D7062" s="79">
        <f>VLOOKUP(Pag_Inicio_Corr_mas_casos[[#This Row],[Corregimiento]],Hoja3!$A$2:$D$676,4,0)</f>
        <v>80816</v>
      </c>
      <c r="E7062" s="78">
        <v>21</v>
      </c>
    </row>
    <row r="7063" spans="1:5" x14ac:dyDescent="0.2">
      <c r="A7063" s="80">
        <v>44223</v>
      </c>
      <c r="B7063" s="81">
        <v>44223</v>
      </c>
      <c r="C7063" s="81" t="s">
        <v>1155</v>
      </c>
      <c r="D7063" s="82">
        <f>VLOOKUP(Pag_Inicio_Corr_mas_casos[[#This Row],[Corregimiento]],Hoja3!$A$2:$D$676,4,0)</f>
        <v>130106</v>
      </c>
      <c r="E7063" s="81">
        <v>45</v>
      </c>
    </row>
    <row r="7064" spans="1:5" x14ac:dyDescent="0.2">
      <c r="A7064" s="80">
        <v>44223</v>
      </c>
      <c r="B7064" s="81">
        <v>44223</v>
      </c>
      <c r="C7064" s="81" t="s">
        <v>1127</v>
      </c>
      <c r="D7064" s="82">
        <f>VLOOKUP(Pag_Inicio_Corr_mas_casos[[#This Row],[Corregimiento]],Hoja3!$A$2:$D$676,4,0)</f>
        <v>130101</v>
      </c>
      <c r="E7064" s="81">
        <v>40</v>
      </c>
    </row>
    <row r="7065" spans="1:5" x14ac:dyDescent="0.2">
      <c r="A7065" s="80">
        <v>44223</v>
      </c>
      <c r="B7065" s="81">
        <v>44223</v>
      </c>
      <c r="C7065" s="81" t="s">
        <v>1013</v>
      </c>
      <c r="D7065" s="82">
        <f>VLOOKUP(Pag_Inicio_Corr_mas_casos[[#This Row],[Corregimiento]],Hoja3!$A$2:$D$676,4,0)</f>
        <v>80822</v>
      </c>
      <c r="E7065" s="81">
        <v>35</v>
      </c>
    </row>
    <row r="7066" spans="1:5" x14ac:dyDescent="0.2">
      <c r="A7066" s="80">
        <v>44223</v>
      </c>
      <c r="B7066" s="81">
        <v>44223</v>
      </c>
      <c r="C7066" s="81" t="s">
        <v>1000</v>
      </c>
      <c r="D7066" s="82">
        <f>VLOOKUP(Pag_Inicio_Corr_mas_casos[[#This Row],[Corregimiento]],Hoja3!$A$2:$D$676,4,0)</f>
        <v>80823</v>
      </c>
      <c r="E7066" s="81">
        <v>35</v>
      </c>
    </row>
    <row r="7067" spans="1:5" x14ac:dyDescent="0.2">
      <c r="A7067" s="80">
        <v>44223</v>
      </c>
      <c r="B7067" s="81">
        <v>44223</v>
      </c>
      <c r="C7067" s="81" t="s">
        <v>1119</v>
      </c>
      <c r="D7067" s="82">
        <f>VLOOKUP(Pag_Inicio_Corr_mas_casos[[#This Row],[Corregimiento]],Hoja3!$A$2:$D$676,4,0)</f>
        <v>40601</v>
      </c>
      <c r="E7067" s="81">
        <v>33</v>
      </c>
    </row>
    <row r="7068" spans="1:5" x14ac:dyDescent="0.2">
      <c r="A7068" s="80">
        <v>44223</v>
      </c>
      <c r="B7068" s="81">
        <v>44223</v>
      </c>
      <c r="C7068" s="81" t="s">
        <v>1071</v>
      </c>
      <c r="D7068" s="82">
        <f>VLOOKUP(Pag_Inicio_Corr_mas_casos[[#This Row],[Corregimiento]],Hoja3!$A$2:$D$676,4,0)</f>
        <v>80819</v>
      </c>
      <c r="E7068" s="81">
        <v>33</v>
      </c>
    </row>
    <row r="7069" spans="1:5" x14ac:dyDescent="0.2">
      <c r="A7069" s="80">
        <v>44223</v>
      </c>
      <c r="B7069" s="81">
        <v>44223</v>
      </c>
      <c r="C7069" s="81" t="s">
        <v>1018</v>
      </c>
      <c r="D7069" s="82">
        <f>VLOOKUP(Pag_Inicio_Corr_mas_casos[[#This Row],[Corregimiento]],Hoja3!$A$2:$D$676,4,0)</f>
        <v>130701</v>
      </c>
      <c r="E7069" s="81">
        <v>33</v>
      </c>
    </row>
    <row r="7070" spans="1:5" x14ac:dyDescent="0.2">
      <c r="A7070" s="80">
        <v>44223</v>
      </c>
      <c r="B7070" s="81">
        <v>44223</v>
      </c>
      <c r="C7070" s="81" t="s">
        <v>1081</v>
      </c>
      <c r="D7070" s="82">
        <f>VLOOKUP(Pag_Inicio_Corr_mas_casos[[#This Row],[Corregimiento]],Hoja3!$A$2:$D$676,4,0)</f>
        <v>91001</v>
      </c>
      <c r="E7070" s="81">
        <v>31</v>
      </c>
    </row>
    <row r="7071" spans="1:5" x14ac:dyDescent="0.2">
      <c r="A7071" s="80">
        <v>44223</v>
      </c>
      <c r="B7071" s="81">
        <v>44223</v>
      </c>
      <c r="C7071" s="81" t="s">
        <v>1015</v>
      </c>
      <c r="D7071" s="82">
        <f>VLOOKUP(Pag_Inicio_Corr_mas_casos[[#This Row],[Corregimiento]],Hoja3!$A$2:$D$676,4,0)</f>
        <v>80815</v>
      </c>
      <c r="E7071" s="81">
        <v>31</v>
      </c>
    </row>
    <row r="7072" spans="1:5" x14ac:dyDescent="0.2">
      <c r="A7072" s="80">
        <v>44223</v>
      </c>
      <c r="B7072" s="81">
        <v>44223</v>
      </c>
      <c r="C7072" s="81" t="s">
        <v>831</v>
      </c>
      <c r="D7072" s="82">
        <f>VLOOKUP(Pag_Inicio_Corr_mas_casos[[#This Row],[Corregimiento]],Hoja3!$A$2:$D$676,4,0)</f>
        <v>80821</v>
      </c>
      <c r="E7072" s="81">
        <v>28</v>
      </c>
    </row>
    <row r="7073" spans="1:5" x14ac:dyDescent="0.2">
      <c r="A7073" s="80">
        <v>44223</v>
      </c>
      <c r="B7073" s="81">
        <v>44223</v>
      </c>
      <c r="C7073" s="81" t="s">
        <v>1003</v>
      </c>
      <c r="D7073" s="82">
        <f>VLOOKUP(Pag_Inicio_Corr_mas_casos[[#This Row],[Corregimiento]],Hoja3!$A$2:$D$676,4,0)</f>
        <v>130708</v>
      </c>
      <c r="E7073" s="81">
        <v>27</v>
      </c>
    </row>
    <row r="7074" spans="1:5" x14ac:dyDescent="0.2">
      <c r="A7074" s="80">
        <v>44223</v>
      </c>
      <c r="B7074" s="81">
        <v>44223</v>
      </c>
      <c r="C7074" s="81" t="s">
        <v>999</v>
      </c>
      <c r="D7074" s="82">
        <f>VLOOKUP(Pag_Inicio_Corr_mas_casos[[#This Row],[Corregimiento]],Hoja3!$A$2:$D$676,4,0)</f>
        <v>80806</v>
      </c>
      <c r="E7074" s="81">
        <v>23</v>
      </c>
    </row>
    <row r="7075" spans="1:5" x14ac:dyDescent="0.2">
      <c r="A7075" s="80">
        <v>44223</v>
      </c>
      <c r="B7075" s="81">
        <v>44223</v>
      </c>
      <c r="C7075" s="81" t="s">
        <v>1078</v>
      </c>
      <c r="D7075" s="82">
        <f>VLOOKUP(Pag_Inicio_Corr_mas_casos[[#This Row],[Corregimiento]],Hoja3!$A$2:$D$676,4,0)</f>
        <v>81001</v>
      </c>
      <c r="E7075" s="81">
        <v>23</v>
      </c>
    </row>
    <row r="7076" spans="1:5" x14ac:dyDescent="0.2">
      <c r="A7076" s="80">
        <v>44223</v>
      </c>
      <c r="B7076" s="81">
        <v>44223</v>
      </c>
      <c r="C7076" s="81" t="s">
        <v>1113</v>
      </c>
      <c r="D7076" s="82">
        <f>VLOOKUP(Pag_Inicio_Corr_mas_casos[[#This Row],[Corregimiento]],Hoja3!$A$2:$D$676,4,0)</f>
        <v>130102</v>
      </c>
      <c r="E7076" s="81">
        <v>21</v>
      </c>
    </row>
    <row r="7077" spans="1:5" x14ac:dyDescent="0.2">
      <c r="A7077" s="80">
        <v>44223</v>
      </c>
      <c r="B7077" s="81">
        <v>44223</v>
      </c>
      <c r="C7077" s="81" t="s">
        <v>1070</v>
      </c>
      <c r="D7077" s="82">
        <f>VLOOKUP(Pag_Inicio_Corr_mas_casos[[#This Row],[Corregimiento]],Hoja3!$A$2:$D$676,4,0)</f>
        <v>80809</v>
      </c>
      <c r="E7077" s="81">
        <v>21</v>
      </c>
    </row>
    <row r="7078" spans="1:5" x14ac:dyDescent="0.2">
      <c r="A7078" s="80">
        <v>44223</v>
      </c>
      <c r="B7078" s="81">
        <v>44223</v>
      </c>
      <c r="C7078" s="81" t="s">
        <v>1079</v>
      </c>
      <c r="D7078" s="82">
        <f>VLOOKUP(Pag_Inicio_Corr_mas_casos[[#This Row],[Corregimiento]],Hoja3!$A$2:$D$676,4,0)</f>
        <v>81002</v>
      </c>
      <c r="E7078" s="81">
        <v>20</v>
      </c>
    </row>
    <row r="7079" spans="1:5" x14ac:dyDescent="0.2">
      <c r="A7079" s="80">
        <v>44223</v>
      </c>
      <c r="B7079" s="81">
        <v>44223</v>
      </c>
      <c r="C7079" s="81" t="s">
        <v>1074</v>
      </c>
      <c r="D7079" s="82">
        <f>VLOOKUP(Pag_Inicio_Corr_mas_casos[[#This Row],[Corregimiento]],Hoja3!$A$2:$D$676,4,0)</f>
        <v>130702</v>
      </c>
      <c r="E7079" s="81">
        <v>19</v>
      </c>
    </row>
    <row r="7080" spans="1:5" x14ac:dyDescent="0.2">
      <c r="A7080" s="80">
        <v>44223</v>
      </c>
      <c r="B7080" s="81">
        <v>44223</v>
      </c>
      <c r="C7080" s="81" t="s">
        <v>1105</v>
      </c>
      <c r="D7080" s="82">
        <f>VLOOKUP(Pag_Inicio_Corr_mas_casos[[#This Row],[Corregimiento]],Hoja3!$A$2:$D$676,4,0)</f>
        <v>80812</v>
      </c>
      <c r="E7080" s="81">
        <v>19</v>
      </c>
    </row>
    <row r="7081" spans="1:5" x14ac:dyDescent="0.2">
      <c r="A7081" s="80">
        <v>44223</v>
      </c>
      <c r="B7081" s="81">
        <v>44223</v>
      </c>
      <c r="C7081" s="81" t="s">
        <v>1002</v>
      </c>
      <c r="D7081" s="82">
        <f>VLOOKUP(Pag_Inicio_Corr_mas_casos[[#This Row],[Corregimiento]],Hoja3!$A$2:$D$676,4,0)</f>
        <v>80816</v>
      </c>
      <c r="E7081" s="81">
        <v>18</v>
      </c>
    </row>
    <row r="7082" spans="1:5" x14ac:dyDescent="0.2">
      <c r="A7082" s="80">
        <v>44223</v>
      </c>
      <c r="B7082" s="81">
        <v>44223</v>
      </c>
      <c r="C7082" s="81" t="s">
        <v>1114</v>
      </c>
      <c r="D7082" s="82">
        <f>VLOOKUP(Pag_Inicio_Corr_mas_casos[[#This Row],[Corregimiento]],Hoja3!$A$2:$D$676,4,0)</f>
        <v>90301</v>
      </c>
      <c r="E7082" s="81">
        <v>18</v>
      </c>
    </row>
    <row r="7083" spans="1:5" x14ac:dyDescent="0.2">
      <c r="A7083" s="53">
        <v>44224</v>
      </c>
      <c r="B7083" s="54">
        <v>44224</v>
      </c>
      <c r="C7083" s="54" t="s">
        <v>952</v>
      </c>
      <c r="D7083" s="55">
        <f>VLOOKUP(Pag_Inicio_Corr_mas_casos[[#This Row],[Corregimiento]],Hoja3!$A$2:$D$676,4,0)</f>
        <v>91001</v>
      </c>
      <c r="E7083" s="54">
        <v>39</v>
      </c>
    </row>
    <row r="7084" spans="1:5" x14ac:dyDescent="0.2">
      <c r="A7084" s="53">
        <v>44224</v>
      </c>
      <c r="B7084" s="54">
        <v>44224</v>
      </c>
      <c r="C7084" s="54" t="s">
        <v>831</v>
      </c>
      <c r="D7084" s="55">
        <f>VLOOKUP(Pag_Inicio_Corr_mas_casos[[#This Row],[Corregimiento]],Hoja3!$A$2:$D$676,4,0)</f>
        <v>80821</v>
      </c>
      <c r="E7084" s="54">
        <v>35</v>
      </c>
    </row>
    <row r="7085" spans="1:5" x14ac:dyDescent="0.2">
      <c r="A7085" s="53">
        <v>44224</v>
      </c>
      <c r="B7085" s="54">
        <v>44224</v>
      </c>
      <c r="C7085" s="54" t="s">
        <v>1119</v>
      </c>
      <c r="D7085" s="55">
        <f>VLOOKUP(Pag_Inicio_Corr_mas_casos[[#This Row],[Corregimiento]],Hoja3!$A$2:$D$676,4,0)</f>
        <v>40601</v>
      </c>
      <c r="E7085" s="54">
        <v>34</v>
      </c>
    </row>
    <row r="7086" spans="1:5" x14ac:dyDescent="0.2">
      <c r="A7086" s="53">
        <v>44224</v>
      </c>
      <c r="B7086" s="54">
        <v>44224</v>
      </c>
      <c r="C7086" s="54" t="s">
        <v>1071</v>
      </c>
      <c r="D7086" s="55">
        <f>VLOOKUP(Pag_Inicio_Corr_mas_casos[[#This Row],[Corregimiento]],Hoja3!$A$2:$D$676,4,0)</f>
        <v>80819</v>
      </c>
      <c r="E7086" s="54">
        <v>27</v>
      </c>
    </row>
    <row r="7087" spans="1:5" x14ac:dyDescent="0.2">
      <c r="A7087" s="53">
        <v>44224</v>
      </c>
      <c r="B7087" s="54">
        <v>44224</v>
      </c>
      <c r="C7087" s="54" t="s">
        <v>1018</v>
      </c>
      <c r="D7087" s="55">
        <f>VLOOKUP(Pag_Inicio_Corr_mas_casos[[#This Row],[Corregimiento]],Hoja3!$A$2:$D$676,4,0)</f>
        <v>130701</v>
      </c>
      <c r="E7087" s="54">
        <v>27</v>
      </c>
    </row>
    <row r="7088" spans="1:5" x14ac:dyDescent="0.2">
      <c r="A7088" s="53">
        <v>44224</v>
      </c>
      <c r="B7088" s="54">
        <v>44224</v>
      </c>
      <c r="C7088" s="54" t="s">
        <v>1105</v>
      </c>
      <c r="D7088" s="55">
        <f>VLOOKUP(Pag_Inicio_Corr_mas_casos[[#This Row],[Corregimiento]],Hoja3!$A$2:$D$676,4,0)</f>
        <v>80812</v>
      </c>
      <c r="E7088" s="54">
        <v>25</v>
      </c>
    </row>
    <row r="7089" spans="1:5" x14ac:dyDescent="0.2">
      <c r="A7089" s="53">
        <v>44224</v>
      </c>
      <c r="B7089" s="54">
        <v>44224</v>
      </c>
      <c r="C7089" s="54" t="s">
        <v>1070</v>
      </c>
      <c r="D7089" s="55">
        <f>VLOOKUP(Pag_Inicio_Corr_mas_casos[[#This Row],[Corregimiento]],Hoja3!$A$2:$D$676,4,0)</f>
        <v>80809</v>
      </c>
      <c r="E7089" s="54">
        <v>22</v>
      </c>
    </row>
    <row r="7090" spans="1:5" x14ac:dyDescent="0.2">
      <c r="A7090" s="53">
        <v>44224</v>
      </c>
      <c r="B7090" s="54">
        <v>44224</v>
      </c>
      <c r="C7090" s="54" t="s">
        <v>1113</v>
      </c>
      <c r="D7090" s="55">
        <f>VLOOKUP(Pag_Inicio_Corr_mas_casos[[#This Row],[Corregimiento]],Hoja3!$A$2:$D$676,4,0)</f>
        <v>130102</v>
      </c>
      <c r="E7090" s="54">
        <v>22</v>
      </c>
    </row>
    <row r="7091" spans="1:5" x14ac:dyDescent="0.2">
      <c r="A7091" s="53">
        <v>44224</v>
      </c>
      <c r="B7091" s="54">
        <v>44224</v>
      </c>
      <c r="C7091" s="54" t="s">
        <v>1013</v>
      </c>
      <c r="D7091" s="55">
        <f>VLOOKUP(Pag_Inicio_Corr_mas_casos[[#This Row],[Corregimiento]],Hoja3!$A$2:$D$676,4,0)</f>
        <v>80822</v>
      </c>
      <c r="E7091" s="54">
        <v>21</v>
      </c>
    </row>
    <row r="7092" spans="1:5" x14ac:dyDescent="0.2">
      <c r="A7092" s="53">
        <v>44224</v>
      </c>
      <c r="B7092" s="54">
        <v>44224</v>
      </c>
      <c r="C7092" s="54" t="s">
        <v>1011</v>
      </c>
      <c r="D7092" s="55">
        <f>VLOOKUP(Pag_Inicio_Corr_mas_casos[[#This Row],[Corregimiento]],Hoja3!$A$2:$D$676,4,0)</f>
        <v>80820</v>
      </c>
      <c r="E7092" s="54">
        <v>20</v>
      </c>
    </row>
    <row r="7093" spans="1:5" x14ac:dyDescent="0.2">
      <c r="A7093" s="53">
        <v>44224</v>
      </c>
      <c r="B7093" s="54">
        <v>44224</v>
      </c>
      <c r="C7093" s="54" t="s">
        <v>1078</v>
      </c>
      <c r="D7093" s="55">
        <f>VLOOKUP(Pag_Inicio_Corr_mas_casos[[#This Row],[Corregimiento]],Hoja3!$A$2:$D$676,4,0)</f>
        <v>81001</v>
      </c>
      <c r="E7093" s="54">
        <v>20</v>
      </c>
    </row>
    <row r="7094" spans="1:5" x14ac:dyDescent="0.2">
      <c r="A7094" s="53">
        <v>44224</v>
      </c>
      <c r="B7094" s="54">
        <v>44224</v>
      </c>
      <c r="C7094" s="54" t="s">
        <v>999</v>
      </c>
      <c r="D7094" s="55">
        <f>VLOOKUP(Pag_Inicio_Corr_mas_casos[[#This Row],[Corregimiento]],Hoja3!$A$2:$D$676,4,0)</f>
        <v>80806</v>
      </c>
      <c r="E7094" s="54">
        <v>18</v>
      </c>
    </row>
    <row r="7095" spans="1:5" x14ac:dyDescent="0.2">
      <c r="A7095" s="53">
        <v>44224</v>
      </c>
      <c r="B7095" s="54">
        <v>44224</v>
      </c>
      <c r="C7095" s="54" t="s">
        <v>1074</v>
      </c>
      <c r="D7095" s="55">
        <f>VLOOKUP(Pag_Inicio_Corr_mas_casos[[#This Row],[Corregimiento]],Hoja3!$A$2:$D$676,4,0)</f>
        <v>130702</v>
      </c>
      <c r="E7095" s="54">
        <v>18</v>
      </c>
    </row>
    <row r="7096" spans="1:5" x14ac:dyDescent="0.2">
      <c r="A7096" s="53">
        <v>44224</v>
      </c>
      <c r="B7096" s="54">
        <v>44224</v>
      </c>
      <c r="C7096" s="54" t="s">
        <v>1009</v>
      </c>
      <c r="D7096" s="55">
        <f>VLOOKUP(Pag_Inicio_Corr_mas_casos[[#This Row],[Corregimiento]],Hoja3!$A$2:$D$676,4,0)</f>
        <v>130107</v>
      </c>
      <c r="E7096" s="54">
        <v>18</v>
      </c>
    </row>
    <row r="7097" spans="1:5" x14ac:dyDescent="0.2">
      <c r="A7097" s="53">
        <v>44224</v>
      </c>
      <c r="B7097" s="54">
        <v>44224</v>
      </c>
      <c r="C7097" s="54" t="s">
        <v>1000</v>
      </c>
      <c r="D7097" s="55">
        <f>VLOOKUP(Pag_Inicio_Corr_mas_casos[[#This Row],[Corregimiento]],Hoja3!$A$2:$D$676,4,0)</f>
        <v>80823</v>
      </c>
      <c r="E7097" s="54">
        <v>18</v>
      </c>
    </row>
    <row r="7098" spans="1:5" x14ac:dyDescent="0.2">
      <c r="A7098" s="53">
        <v>44224</v>
      </c>
      <c r="B7098" s="54">
        <v>44224</v>
      </c>
      <c r="C7098" s="54" t="s">
        <v>1095</v>
      </c>
      <c r="D7098" s="55">
        <f>VLOOKUP(Pag_Inicio_Corr_mas_casos[[#This Row],[Corregimiento]],Hoja3!$A$2:$D$676,4,0)</f>
        <v>130106</v>
      </c>
      <c r="E7098" s="54">
        <v>17</v>
      </c>
    </row>
    <row r="7099" spans="1:5" x14ac:dyDescent="0.2">
      <c r="A7099" s="53">
        <v>44224</v>
      </c>
      <c r="B7099" s="54">
        <v>44224</v>
      </c>
      <c r="C7099" s="54" t="s">
        <v>1026</v>
      </c>
      <c r="D7099" s="55">
        <f>VLOOKUP(Pag_Inicio_Corr_mas_casos[[#This Row],[Corregimiento]],Hoja3!$A$2:$D$676,4,0)</f>
        <v>30107</v>
      </c>
      <c r="E7099" s="54">
        <v>17</v>
      </c>
    </row>
    <row r="7100" spans="1:5" x14ac:dyDescent="0.2">
      <c r="A7100" s="53">
        <v>44224</v>
      </c>
      <c r="B7100" s="54">
        <v>44224</v>
      </c>
      <c r="C7100" s="54" t="s">
        <v>1003</v>
      </c>
      <c r="D7100" s="55">
        <f>VLOOKUP(Pag_Inicio_Corr_mas_casos[[#This Row],[Corregimiento]],Hoja3!$A$2:$D$676,4,0)</f>
        <v>130708</v>
      </c>
      <c r="E7100" s="54">
        <v>17</v>
      </c>
    </row>
    <row r="7101" spans="1:5" x14ac:dyDescent="0.2">
      <c r="A7101" s="53">
        <v>44224</v>
      </c>
      <c r="B7101" s="54">
        <v>44224</v>
      </c>
      <c r="C7101" s="54" t="s">
        <v>1015</v>
      </c>
      <c r="D7101" s="55">
        <f>VLOOKUP(Pag_Inicio_Corr_mas_casos[[#This Row],[Corregimiento]],Hoja3!$A$2:$D$676,4,0)</f>
        <v>80815</v>
      </c>
      <c r="E7101" s="54">
        <v>15</v>
      </c>
    </row>
    <row r="7102" spans="1:5" x14ac:dyDescent="0.2">
      <c r="A7102" s="53">
        <v>44224</v>
      </c>
      <c r="B7102" s="54">
        <v>44224</v>
      </c>
      <c r="C7102" s="54" t="s">
        <v>1051</v>
      </c>
      <c r="D7102" s="55">
        <f>VLOOKUP(Pag_Inicio_Corr_mas_casos[[#This Row],[Corregimiento]],Hoja3!$A$2:$D$676,4,0)</f>
        <v>80808</v>
      </c>
      <c r="E7102" s="54">
        <v>15</v>
      </c>
    </row>
    <row r="7103" spans="1:5" x14ac:dyDescent="0.2">
      <c r="A7103" s="83">
        <v>44225</v>
      </c>
      <c r="B7103" s="84">
        <v>44225</v>
      </c>
      <c r="C7103" s="84" t="s">
        <v>831</v>
      </c>
      <c r="D7103" s="85">
        <f>VLOOKUP(Pag_Inicio_Corr_mas_casos[[#This Row],[Corregimiento]],Hoja3!$A$2:$D$676,4,0)</f>
        <v>80821</v>
      </c>
      <c r="E7103" s="84">
        <v>39</v>
      </c>
    </row>
    <row r="7104" spans="1:5" x14ac:dyDescent="0.2">
      <c r="A7104" s="83">
        <v>44225</v>
      </c>
      <c r="B7104" s="84">
        <v>44225</v>
      </c>
      <c r="C7104" s="84" t="s">
        <v>1119</v>
      </c>
      <c r="D7104" s="85">
        <f>VLOOKUP(Pag_Inicio_Corr_mas_casos[[#This Row],[Corregimiento]],Hoja3!$A$2:$D$676,4,0)</f>
        <v>40601</v>
      </c>
      <c r="E7104" s="84">
        <v>37</v>
      </c>
    </row>
    <row r="7105" spans="1:5" x14ac:dyDescent="0.2">
      <c r="A7105" s="83">
        <v>44225</v>
      </c>
      <c r="B7105" s="84">
        <v>44225</v>
      </c>
      <c r="C7105" s="84" t="s">
        <v>1000</v>
      </c>
      <c r="D7105" s="85">
        <f>VLOOKUP(Pag_Inicio_Corr_mas_casos[[#This Row],[Corregimiento]],Hoja3!$A$2:$D$676,4,0)</f>
        <v>80823</v>
      </c>
      <c r="E7105" s="84">
        <v>34</v>
      </c>
    </row>
    <row r="7106" spans="1:5" x14ac:dyDescent="0.2">
      <c r="A7106" s="83">
        <v>44225</v>
      </c>
      <c r="B7106" s="84">
        <v>44225</v>
      </c>
      <c r="C7106" s="84" t="s">
        <v>1095</v>
      </c>
      <c r="D7106" s="85">
        <f>VLOOKUP(Pag_Inicio_Corr_mas_casos[[#This Row],[Corregimiento]],Hoja3!$A$2:$D$676,4,0)</f>
        <v>130106</v>
      </c>
      <c r="E7106" s="84">
        <v>32</v>
      </c>
    </row>
    <row r="7107" spans="1:5" x14ac:dyDescent="0.2">
      <c r="A7107" s="83">
        <v>44225</v>
      </c>
      <c r="B7107" s="84">
        <v>44225</v>
      </c>
      <c r="C7107" s="84" t="s">
        <v>1015</v>
      </c>
      <c r="D7107" s="85">
        <f>VLOOKUP(Pag_Inicio_Corr_mas_casos[[#This Row],[Corregimiento]],Hoja3!$A$2:$D$676,4,0)</f>
        <v>80815</v>
      </c>
      <c r="E7107" s="84">
        <v>31</v>
      </c>
    </row>
    <row r="7108" spans="1:5" x14ac:dyDescent="0.2">
      <c r="A7108" s="83">
        <v>44225</v>
      </c>
      <c r="B7108" s="84">
        <v>44225</v>
      </c>
      <c r="C7108" s="84" t="s">
        <v>1013</v>
      </c>
      <c r="D7108" s="85">
        <f>VLOOKUP(Pag_Inicio_Corr_mas_casos[[#This Row],[Corregimiento]],Hoja3!$A$2:$D$676,4,0)</f>
        <v>80822</v>
      </c>
      <c r="E7108" s="84">
        <v>26</v>
      </c>
    </row>
    <row r="7109" spans="1:5" x14ac:dyDescent="0.2">
      <c r="A7109" s="83">
        <v>44225</v>
      </c>
      <c r="B7109" s="84">
        <v>44225</v>
      </c>
      <c r="C7109" s="84" t="s">
        <v>1002</v>
      </c>
      <c r="D7109" s="85">
        <f>VLOOKUP(Pag_Inicio_Corr_mas_casos[[#This Row],[Corregimiento]],Hoja3!$A$2:$D$676,4,0)</f>
        <v>80816</v>
      </c>
      <c r="E7109" s="84">
        <v>26</v>
      </c>
    </row>
    <row r="7110" spans="1:5" x14ac:dyDescent="0.2">
      <c r="A7110" s="83">
        <v>44225</v>
      </c>
      <c r="B7110" s="84">
        <v>44225</v>
      </c>
      <c r="C7110" s="84" t="s">
        <v>1113</v>
      </c>
      <c r="D7110" s="85">
        <f>VLOOKUP(Pag_Inicio_Corr_mas_casos[[#This Row],[Corregimiento]],Hoja3!$A$2:$D$676,4,0)</f>
        <v>130102</v>
      </c>
      <c r="E7110" s="84">
        <v>22</v>
      </c>
    </row>
    <row r="7111" spans="1:5" x14ac:dyDescent="0.2">
      <c r="A7111" s="83">
        <v>44225</v>
      </c>
      <c r="B7111" s="84">
        <v>44225</v>
      </c>
      <c r="C7111" s="84" t="s">
        <v>1012</v>
      </c>
      <c r="D7111" s="85">
        <f>VLOOKUP(Pag_Inicio_Corr_mas_casos[[#This Row],[Corregimiento]],Hoja3!$A$2:$D$676,4,0)</f>
        <v>80817</v>
      </c>
      <c r="E7111" s="84">
        <v>22</v>
      </c>
    </row>
    <row r="7112" spans="1:5" x14ac:dyDescent="0.2">
      <c r="A7112" s="83">
        <v>44225</v>
      </c>
      <c r="B7112" s="84">
        <v>44225</v>
      </c>
      <c r="C7112" s="84" t="s">
        <v>1071</v>
      </c>
      <c r="D7112" s="85">
        <f>VLOOKUP(Pag_Inicio_Corr_mas_casos[[#This Row],[Corregimiento]],Hoja3!$A$2:$D$676,4,0)</f>
        <v>80819</v>
      </c>
      <c r="E7112" s="84">
        <v>22</v>
      </c>
    </row>
    <row r="7113" spans="1:5" x14ac:dyDescent="0.2">
      <c r="A7113" s="83">
        <v>44225</v>
      </c>
      <c r="B7113" s="84">
        <v>44225</v>
      </c>
      <c r="C7113" s="84" t="s">
        <v>1119</v>
      </c>
      <c r="D7113" s="85">
        <f>VLOOKUP(Pag_Inicio_Corr_mas_casos[[#This Row],[Corregimiento]],Hoja3!$A$2:$D$676,4,0)</f>
        <v>40601</v>
      </c>
      <c r="E7113" s="84">
        <v>20</v>
      </c>
    </row>
    <row r="7114" spans="1:5" x14ac:dyDescent="0.2">
      <c r="A7114" s="83">
        <v>44225</v>
      </c>
      <c r="B7114" s="84">
        <v>44225</v>
      </c>
      <c r="C7114" s="84" t="s">
        <v>1026</v>
      </c>
      <c r="D7114" s="85">
        <f>VLOOKUP(Pag_Inicio_Corr_mas_casos[[#This Row],[Corregimiento]],Hoja3!$A$2:$D$676,4,0)</f>
        <v>30107</v>
      </c>
      <c r="E7114" s="84">
        <v>18</v>
      </c>
    </row>
    <row r="7115" spans="1:5" x14ac:dyDescent="0.2">
      <c r="A7115" s="83">
        <v>44225</v>
      </c>
      <c r="B7115" s="84">
        <v>44225</v>
      </c>
      <c r="C7115" s="84" t="s">
        <v>1074</v>
      </c>
      <c r="D7115" s="85">
        <f>VLOOKUP(Pag_Inicio_Corr_mas_casos[[#This Row],[Corregimiento]],Hoja3!$A$2:$D$676,4,0)</f>
        <v>130702</v>
      </c>
      <c r="E7115" s="84">
        <v>17</v>
      </c>
    </row>
    <row r="7116" spans="1:5" x14ac:dyDescent="0.2">
      <c r="A7116" s="83">
        <v>44225</v>
      </c>
      <c r="B7116" s="84">
        <v>44225</v>
      </c>
      <c r="C7116" s="84" t="s">
        <v>1066</v>
      </c>
      <c r="D7116" s="85">
        <f>VLOOKUP(Pag_Inicio_Corr_mas_casos[[#This Row],[Corregimiento]],Hoja3!$A$2:$D$676,4,0)</f>
        <v>40612</v>
      </c>
      <c r="E7116" s="84">
        <v>17</v>
      </c>
    </row>
    <row r="7117" spans="1:5" x14ac:dyDescent="0.2">
      <c r="A7117" s="83">
        <v>44225</v>
      </c>
      <c r="B7117" s="84">
        <v>44225</v>
      </c>
      <c r="C7117" s="84" t="s">
        <v>1105</v>
      </c>
      <c r="D7117" s="85">
        <f>VLOOKUP(Pag_Inicio_Corr_mas_casos[[#This Row],[Corregimiento]],Hoja3!$A$2:$D$676,4,0)</f>
        <v>80812</v>
      </c>
      <c r="E7117" s="84">
        <v>17</v>
      </c>
    </row>
    <row r="7118" spans="1:5" x14ac:dyDescent="0.2">
      <c r="A7118" s="83">
        <v>44225</v>
      </c>
      <c r="B7118" s="84">
        <v>44225</v>
      </c>
      <c r="C7118" s="84" t="s">
        <v>1070</v>
      </c>
      <c r="D7118" s="85">
        <f>VLOOKUP(Pag_Inicio_Corr_mas_casos[[#This Row],[Corregimiento]],Hoja3!$A$2:$D$676,4,0)</f>
        <v>80809</v>
      </c>
      <c r="E7118" s="84">
        <v>17</v>
      </c>
    </row>
    <row r="7119" spans="1:5" x14ac:dyDescent="0.2">
      <c r="A7119" s="83">
        <v>44225</v>
      </c>
      <c r="B7119" s="84">
        <v>44225</v>
      </c>
      <c r="C7119" s="84" t="s">
        <v>1003</v>
      </c>
      <c r="D7119" s="85">
        <f>VLOOKUP(Pag_Inicio_Corr_mas_casos[[#This Row],[Corregimiento]],Hoja3!$A$2:$D$676,4,0)</f>
        <v>130708</v>
      </c>
      <c r="E7119" s="84">
        <v>16</v>
      </c>
    </row>
    <row r="7120" spans="1:5" x14ac:dyDescent="0.2">
      <c r="A7120" s="83">
        <v>44225</v>
      </c>
      <c r="B7120" s="84">
        <v>44225</v>
      </c>
      <c r="C7120" s="84" t="s">
        <v>1011</v>
      </c>
      <c r="D7120" s="85">
        <f>VLOOKUP(Pag_Inicio_Corr_mas_casos[[#This Row],[Corregimiento]],Hoja3!$A$2:$D$676,4,0)</f>
        <v>80820</v>
      </c>
      <c r="E7120" s="84">
        <v>16</v>
      </c>
    </row>
    <row r="7121" spans="1:5" x14ac:dyDescent="0.2">
      <c r="A7121" s="83">
        <v>44225</v>
      </c>
      <c r="B7121" s="84">
        <v>44225</v>
      </c>
      <c r="C7121" s="84" t="s">
        <v>1028</v>
      </c>
      <c r="D7121" s="85">
        <f>VLOOKUP(Pag_Inicio_Corr_mas_casos[[#This Row],[Corregimiento]],Hoja3!$A$2:$D$676,4,0)</f>
        <v>130709</v>
      </c>
      <c r="E7121" s="84">
        <v>15</v>
      </c>
    </row>
    <row r="7122" spans="1:5" x14ac:dyDescent="0.2">
      <c r="A7122" s="83">
        <v>44225</v>
      </c>
      <c r="B7122" s="84">
        <v>44225</v>
      </c>
      <c r="C7122" s="84" t="s">
        <v>1018</v>
      </c>
      <c r="D7122" s="85">
        <f>VLOOKUP(Pag_Inicio_Corr_mas_casos[[#This Row],[Corregimiento]],Hoja3!$A$2:$D$676,4,0)</f>
        <v>130701</v>
      </c>
      <c r="E7122" s="84">
        <v>14</v>
      </c>
    </row>
    <row r="7123" spans="1:5" x14ac:dyDescent="0.2">
      <c r="A7123" s="59">
        <v>44226</v>
      </c>
      <c r="B7123" s="60">
        <v>44226</v>
      </c>
      <c r="C7123" s="60" t="s">
        <v>1199</v>
      </c>
      <c r="D7123" s="61">
        <f>VLOOKUP(Pag_Inicio_Corr_mas_casos[[#This Row],[Corregimiento]],Hoja3!$A$2:$D$676,4,0)</f>
        <v>40601</v>
      </c>
      <c r="E7123" s="60">
        <v>53</v>
      </c>
    </row>
    <row r="7124" spans="1:5" x14ac:dyDescent="0.2">
      <c r="A7124" s="59">
        <v>44226</v>
      </c>
      <c r="B7124" s="60">
        <v>44226</v>
      </c>
      <c r="C7124" s="60" t="s">
        <v>831</v>
      </c>
      <c r="D7124" s="61">
        <f>VLOOKUP(Pag_Inicio_Corr_mas_casos[[#This Row],[Corregimiento]],Hoja3!$A$2:$D$676,4,0)</f>
        <v>80821</v>
      </c>
      <c r="E7124" s="60">
        <v>33</v>
      </c>
    </row>
    <row r="7125" spans="1:5" x14ac:dyDescent="0.2">
      <c r="A7125" s="59">
        <v>44226</v>
      </c>
      <c r="B7125" s="60">
        <v>44226</v>
      </c>
      <c r="C7125" s="60" t="s">
        <v>1105</v>
      </c>
      <c r="D7125" s="61">
        <f>VLOOKUP(Pag_Inicio_Corr_mas_casos[[#This Row],[Corregimiento]],Hoja3!$A$2:$D$676,4,0)</f>
        <v>80812</v>
      </c>
      <c r="E7125" s="60">
        <v>27</v>
      </c>
    </row>
    <row r="7126" spans="1:5" x14ac:dyDescent="0.2">
      <c r="A7126" s="59">
        <v>44226</v>
      </c>
      <c r="B7126" s="60">
        <v>44226</v>
      </c>
      <c r="C7126" s="60" t="s">
        <v>1070</v>
      </c>
      <c r="D7126" s="61">
        <f>VLOOKUP(Pag_Inicio_Corr_mas_casos[[#This Row],[Corregimiento]],Hoja3!$A$2:$D$676,4,0)</f>
        <v>80809</v>
      </c>
      <c r="E7126" s="60">
        <v>25</v>
      </c>
    </row>
    <row r="7127" spans="1:5" x14ac:dyDescent="0.2">
      <c r="A7127" s="59">
        <v>44226</v>
      </c>
      <c r="B7127" s="60">
        <v>44226</v>
      </c>
      <c r="C7127" s="60" t="s">
        <v>1015</v>
      </c>
      <c r="D7127" s="61">
        <f>VLOOKUP(Pag_Inicio_Corr_mas_casos[[#This Row],[Corregimiento]],Hoja3!$A$2:$D$676,4,0)</f>
        <v>80815</v>
      </c>
      <c r="E7127" s="60">
        <v>21</v>
      </c>
    </row>
    <row r="7128" spans="1:5" x14ac:dyDescent="0.2">
      <c r="A7128" s="59">
        <v>44226</v>
      </c>
      <c r="B7128" s="60">
        <v>44226</v>
      </c>
      <c r="C7128" s="60" t="s">
        <v>1200</v>
      </c>
      <c r="D7128" s="61">
        <f>VLOOKUP(Pag_Inicio_Corr_mas_casos[[#This Row],[Corregimiento]],Hoja3!$A$2:$D$676,4,0)</f>
        <v>30207</v>
      </c>
      <c r="E7128" s="60">
        <v>21</v>
      </c>
    </row>
    <row r="7129" spans="1:5" x14ac:dyDescent="0.2">
      <c r="A7129" s="59">
        <v>44226</v>
      </c>
      <c r="B7129" s="60">
        <v>44226</v>
      </c>
      <c r="C7129" s="60" t="s">
        <v>1071</v>
      </c>
      <c r="D7129" s="61">
        <f>VLOOKUP(Pag_Inicio_Corr_mas_casos[[#This Row],[Corregimiento]],Hoja3!$A$2:$D$676,4,0)</f>
        <v>80819</v>
      </c>
      <c r="E7129" s="60">
        <v>21</v>
      </c>
    </row>
    <row r="7130" spans="1:5" x14ac:dyDescent="0.2">
      <c r="A7130" s="59">
        <v>44226</v>
      </c>
      <c r="B7130" s="60">
        <v>44226</v>
      </c>
      <c r="C7130" s="60" t="s">
        <v>1026</v>
      </c>
      <c r="D7130" s="61">
        <f>VLOOKUP(Pag_Inicio_Corr_mas_casos[[#This Row],[Corregimiento]],Hoja3!$A$2:$D$676,4,0)</f>
        <v>30107</v>
      </c>
      <c r="E7130" s="60">
        <v>20</v>
      </c>
    </row>
    <row r="7131" spans="1:5" x14ac:dyDescent="0.2">
      <c r="A7131" s="59">
        <v>44226</v>
      </c>
      <c r="B7131" s="60">
        <v>44226</v>
      </c>
      <c r="C7131" s="60" t="s">
        <v>1062</v>
      </c>
      <c r="D7131" s="61">
        <f>VLOOKUP(Pag_Inicio_Corr_mas_casos[[#This Row],[Corregimiento]],Hoja3!$A$2:$D$676,4,0)</f>
        <v>40611</v>
      </c>
      <c r="E7131" s="60">
        <v>20</v>
      </c>
    </row>
    <row r="7132" spans="1:5" x14ac:dyDescent="0.2">
      <c r="A7132" s="59">
        <v>44226</v>
      </c>
      <c r="B7132" s="60">
        <v>44226</v>
      </c>
      <c r="C7132" s="60" t="s">
        <v>1000</v>
      </c>
      <c r="D7132" s="61">
        <f>VLOOKUP(Pag_Inicio_Corr_mas_casos[[#This Row],[Corregimiento]],Hoja3!$A$2:$D$676,4,0)</f>
        <v>80823</v>
      </c>
      <c r="E7132" s="60">
        <v>20</v>
      </c>
    </row>
    <row r="7133" spans="1:5" x14ac:dyDescent="0.2">
      <c r="A7133" s="59">
        <v>44226</v>
      </c>
      <c r="B7133" s="60">
        <v>44226</v>
      </c>
      <c r="C7133" s="60" t="s">
        <v>1081</v>
      </c>
      <c r="D7133" s="61">
        <f>VLOOKUP(Pag_Inicio_Corr_mas_casos[[#This Row],[Corregimiento]],Hoja3!$A$2:$D$676,4,0)</f>
        <v>91001</v>
      </c>
      <c r="E7133" s="60">
        <v>20</v>
      </c>
    </row>
    <row r="7134" spans="1:5" x14ac:dyDescent="0.2">
      <c r="A7134" s="59">
        <v>44226</v>
      </c>
      <c r="B7134" s="60">
        <v>44226</v>
      </c>
      <c r="C7134" s="60" t="s">
        <v>1113</v>
      </c>
      <c r="D7134" s="61">
        <f>VLOOKUP(Pag_Inicio_Corr_mas_casos[[#This Row],[Corregimiento]],Hoja3!$A$2:$D$676,4,0)</f>
        <v>130102</v>
      </c>
      <c r="E7134" s="60">
        <v>19</v>
      </c>
    </row>
    <row r="7135" spans="1:5" x14ac:dyDescent="0.2">
      <c r="A7135" s="59">
        <v>44226</v>
      </c>
      <c r="B7135" s="60">
        <v>44226</v>
      </c>
      <c r="C7135" s="60" t="s">
        <v>1088</v>
      </c>
      <c r="D7135" s="61">
        <f>VLOOKUP(Pag_Inicio_Corr_mas_casos[[#This Row],[Corregimiento]],Hoja3!$A$2:$D$676,4,0)</f>
        <v>20609</v>
      </c>
      <c r="E7135" s="60">
        <v>19</v>
      </c>
    </row>
    <row r="7136" spans="1:5" x14ac:dyDescent="0.2">
      <c r="A7136" s="59">
        <v>44226</v>
      </c>
      <c r="B7136" s="60">
        <v>44226</v>
      </c>
      <c r="C7136" s="60" t="s">
        <v>1011</v>
      </c>
      <c r="D7136" s="61">
        <f>VLOOKUP(Pag_Inicio_Corr_mas_casos[[#This Row],[Corregimiento]],Hoja3!$A$2:$D$676,4,0)</f>
        <v>80820</v>
      </c>
      <c r="E7136" s="60">
        <v>18</v>
      </c>
    </row>
    <row r="7137" spans="1:5" x14ac:dyDescent="0.2">
      <c r="A7137" s="59">
        <v>44226</v>
      </c>
      <c r="B7137" s="60">
        <v>44226</v>
      </c>
      <c r="C7137" s="60" t="s">
        <v>1010</v>
      </c>
      <c r="D7137" s="61">
        <f>VLOOKUP(Pag_Inicio_Corr_mas_casos[[#This Row],[Corregimiento]],Hoja3!$A$2:$D$676,4,0)</f>
        <v>80813</v>
      </c>
      <c r="E7137" s="60">
        <v>16</v>
      </c>
    </row>
    <row r="7138" spans="1:5" x14ac:dyDescent="0.2">
      <c r="A7138" s="59">
        <v>44226</v>
      </c>
      <c r="B7138" s="60">
        <v>44226</v>
      </c>
      <c r="C7138" s="60" t="s">
        <v>997</v>
      </c>
      <c r="D7138" s="61">
        <f>VLOOKUP(Pag_Inicio_Corr_mas_casos[[#This Row],[Corregimiento]],Hoja3!$A$2:$D$676,4,0)</f>
        <v>130717</v>
      </c>
      <c r="E7138" s="60">
        <v>16</v>
      </c>
    </row>
    <row r="7139" spans="1:5" x14ac:dyDescent="0.2">
      <c r="A7139" s="59">
        <v>44226</v>
      </c>
      <c r="B7139" s="60">
        <v>44226</v>
      </c>
      <c r="C7139" s="60" t="s">
        <v>1013</v>
      </c>
      <c r="D7139" s="61">
        <f>VLOOKUP(Pag_Inicio_Corr_mas_casos[[#This Row],[Corregimiento]],Hoja3!$A$2:$D$676,4,0)</f>
        <v>80822</v>
      </c>
      <c r="E7139" s="60">
        <v>15</v>
      </c>
    </row>
    <row r="7140" spans="1:5" x14ac:dyDescent="0.2">
      <c r="A7140" s="59">
        <v>44226</v>
      </c>
      <c r="B7140" s="60">
        <v>44226</v>
      </c>
      <c r="C7140" s="60" t="s">
        <v>1118</v>
      </c>
      <c r="D7140" s="61">
        <f>VLOOKUP(Pag_Inicio_Corr_mas_casos[[#This Row],[Corregimiento]],Hoja3!$A$2:$D$676,4,0)</f>
        <v>91007</v>
      </c>
      <c r="E7140" s="60">
        <v>15</v>
      </c>
    </row>
    <row r="7141" spans="1:5" x14ac:dyDescent="0.2">
      <c r="A7141" s="59">
        <v>44226</v>
      </c>
      <c r="B7141" s="60">
        <v>44226</v>
      </c>
      <c r="C7141" s="60" t="s">
        <v>1066</v>
      </c>
      <c r="D7141" s="61">
        <f>VLOOKUP(Pag_Inicio_Corr_mas_casos[[#This Row],[Corregimiento]],Hoja3!$A$2:$D$676,4,0)</f>
        <v>40612</v>
      </c>
      <c r="E7141" s="60">
        <v>15</v>
      </c>
    </row>
    <row r="7142" spans="1:5" x14ac:dyDescent="0.2">
      <c r="A7142" s="59">
        <v>44226</v>
      </c>
      <c r="B7142" s="60">
        <v>44226</v>
      </c>
      <c r="C7142" s="60" t="s">
        <v>1002</v>
      </c>
      <c r="D7142" s="61">
        <f>VLOOKUP(Pag_Inicio_Corr_mas_casos[[#This Row],[Corregimiento]],Hoja3!$A$2:$D$676,4,0)</f>
        <v>80816</v>
      </c>
      <c r="E7142" s="60">
        <v>15</v>
      </c>
    </row>
    <row r="7143" spans="1:5" x14ac:dyDescent="0.2">
      <c r="A7143" s="74">
        <v>44227</v>
      </c>
      <c r="B7143" s="75">
        <v>44227</v>
      </c>
      <c r="C7143" s="75" t="s">
        <v>1119</v>
      </c>
      <c r="D7143" s="76">
        <f>VLOOKUP(Pag_Inicio_Corr_mas_casos[[#This Row],[Corregimiento]],Hoja3!$A$2:$D$676,4,0)</f>
        <v>40601</v>
      </c>
      <c r="E7143" s="75">
        <v>42</v>
      </c>
    </row>
    <row r="7144" spans="1:5" x14ac:dyDescent="0.2">
      <c r="A7144" s="74">
        <v>44227</v>
      </c>
      <c r="B7144" s="75">
        <v>44227</v>
      </c>
      <c r="C7144" s="75" t="s">
        <v>1000</v>
      </c>
      <c r="D7144" s="76">
        <f>VLOOKUP(Pag_Inicio_Corr_mas_casos[[#This Row],[Corregimiento]],Hoja3!$A$2:$D$676,4,0)</f>
        <v>80823</v>
      </c>
      <c r="E7144" s="75">
        <v>34</v>
      </c>
    </row>
    <row r="7145" spans="1:5" x14ac:dyDescent="0.2">
      <c r="A7145" s="74">
        <v>44227</v>
      </c>
      <c r="B7145" s="75">
        <v>44227</v>
      </c>
      <c r="C7145" s="75" t="s">
        <v>1013</v>
      </c>
      <c r="D7145" s="76">
        <f>VLOOKUP(Pag_Inicio_Corr_mas_casos[[#This Row],[Corregimiento]],Hoja3!$A$2:$D$676,4,0)</f>
        <v>80822</v>
      </c>
      <c r="E7145" s="75">
        <v>31</v>
      </c>
    </row>
    <row r="7146" spans="1:5" x14ac:dyDescent="0.2">
      <c r="A7146" s="74">
        <v>44227</v>
      </c>
      <c r="B7146" s="75">
        <v>44227</v>
      </c>
      <c r="C7146" s="75" t="s">
        <v>1002</v>
      </c>
      <c r="D7146" s="76">
        <f>VLOOKUP(Pag_Inicio_Corr_mas_casos[[#This Row],[Corregimiento]],Hoja3!$A$2:$D$676,4,0)</f>
        <v>80816</v>
      </c>
      <c r="E7146" s="75">
        <v>22</v>
      </c>
    </row>
    <row r="7147" spans="1:5" x14ac:dyDescent="0.2">
      <c r="A7147" s="74">
        <v>44227</v>
      </c>
      <c r="B7147" s="75">
        <v>44227</v>
      </c>
      <c r="C7147" s="75" t="s">
        <v>1015</v>
      </c>
      <c r="D7147" s="76">
        <f>VLOOKUP(Pag_Inicio_Corr_mas_casos[[#This Row],[Corregimiento]],Hoja3!$A$2:$D$676,4,0)</f>
        <v>80815</v>
      </c>
      <c r="E7147" s="75">
        <v>20</v>
      </c>
    </row>
    <row r="7148" spans="1:5" x14ac:dyDescent="0.2">
      <c r="A7148" s="74">
        <v>44227</v>
      </c>
      <c r="B7148" s="75">
        <v>44227</v>
      </c>
      <c r="C7148" s="75" t="s">
        <v>1201</v>
      </c>
      <c r="D7148" s="76">
        <f>VLOOKUP(Pag_Inicio_Corr_mas_casos[[#This Row],[Corregimiento]],Hoja3!$A$2:$D$676,4,0)</f>
        <v>40104</v>
      </c>
      <c r="E7148" s="75">
        <v>17</v>
      </c>
    </row>
    <row r="7149" spans="1:5" x14ac:dyDescent="0.2">
      <c r="A7149" s="74">
        <v>44227</v>
      </c>
      <c r="B7149" s="75">
        <v>44227</v>
      </c>
      <c r="C7149" s="75" t="s">
        <v>1077</v>
      </c>
      <c r="D7149" s="76">
        <f>VLOOKUP(Pag_Inicio_Corr_mas_casos[[#This Row],[Corregimiento]],Hoja3!$A$2:$D$676,4,0)</f>
        <v>81008</v>
      </c>
      <c r="E7149" s="75">
        <v>17</v>
      </c>
    </row>
    <row r="7150" spans="1:5" x14ac:dyDescent="0.2">
      <c r="A7150" s="74">
        <v>44227</v>
      </c>
      <c r="B7150" s="75">
        <v>44227</v>
      </c>
      <c r="C7150" s="75" t="s">
        <v>1010</v>
      </c>
      <c r="D7150" s="76">
        <f>VLOOKUP(Pag_Inicio_Corr_mas_casos[[#This Row],[Corregimiento]],Hoja3!$A$2:$D$676,4,0)</f>
        <v>80813</v>
      </c>
      <c r="E7150" s="75">
        <v>17</v>
      </c>
    </row>
    <row r="7151" spans="1:5" x14ac:dyDescent="0.2">
      <c r="A7151" s="74">
        <v>44227</v>
      </c>
      <c r="B7151" s="75">
        <v>44227</v>
      </c>
      <c r="C7151" s="75" t="s">
        <v>1026</v>
      </c>
      <c r="D7151" s="76">
        <f>VLOOKUP(Pag_Inicio_Corr_mas_casos[[#This Row],[Corregimiento]],Hoja3!$A$2:$D$676,4,0)</f>
        <v>30107</v>
      </c>
      <c r="E7151" s="75">
        <v>16</v>
      </c>
    </row>
    <row r="7152" spans="1:5" x14ac:dyDescent="0.2">
      <c r="A7152" s="74">
        <v>44227</v>
      </c>
      <c r="B7152" s="75">
        <v>44227</v>
      </c>
      <c r="C7152" s="75" t="s">
        <v>1012</v>
      </c>
      <c r="D7152" s="76">
        <f>VLOOKUP(Pag_Inicio_Corr_mas_casos[[#This Row],[Corregimiento]],Hoja3!$A$2:$D$676,4,0)</f>
        <v>80817</v>
      </c>
      <c r="E7152" s="75">
        <v>16</v>
      </c>
    </row>
    <row r="7153" spans="1:6" x14ac:dyDescent="0.2">
      <c r="A7153" s="74">
        <v>44227</v>
      </c>
      <c r="B7153" s="75">
        <v>44227</v>
      </c>
      <c r="C7153" s="75" t="s">
        <v>1071</v>
      </c>
      <c r="D7153" s="76">
        <f>VLOOKUP(Pag_Inicio_Corr_mas_casos[[#This Row],[Corregimiento]],Hoja3!$A$2:$D$676,4,0)</f>
        <v>80819</v>
      </c>
      <c r="E7153" s="75">
        <v>15</v>
      </c>
    </row>
    <row r="7154" spans="1:6" x14ac:dyDescent="0.2">
      <c r="A7154" s="74">
        <v>44227</v>
      </c>
      <c r="B7154" s="75">
        <v>44227</v>
      </c>
      <c r="C7154" s="75" t="s">
        <v>1015</v>
      </c>
      <c r="D7154" s="76">
        <f>VLOOKUP(Pag_Inicio_Corr_mas_casos[[#This Row],[Corregimiento]],Hoja3!$A$2:$D$676,4,0)</f>
        <v>80815</v>
      </c>
      <c r="E7154" s="75">
        <v>14</v>
      </c>
    </row>
    <row r="7155" spans="1:6" x14ac:dyDescent="0.2">
      <c r="A7155" s="74">
        <v>44227</v>
      </c>
      <c r="B7155" s="75">
        <v>44227</v>
      </c>
      <c r="C7155" s="75" t="s">
        <v>1011</v>
      </c>
      <c r="D7155" s="76">
        <f>VLOOKUP(Pag_Inicio_Corr_mas_casos[[#This Row],[Corregimiento]],Hoja3!$A$2:$D$676,4,0)</f>
        <v>80820</v>
      </c>
      <c r="E7155" s="75">
        <v>13</v>
      </c>
    </row>
    <row r="7156" spans="1:6" x14ac:dyDescent="0.2">
      <c r="A7156" s="74">
        <v>44227</v>
      </c>
      <c r="B7156" s="75">
        <v>44227</v>
      </c>
      <c r="C7156" s="75" t="s">
        <v>831</v>
      </c>
      <c r="D7156" s="76">
        <f>VLOOKUP(Pag_Inicio_Corr_mas_casos[[#This Row],[Corregimiento]],Hoja3!$A$2:$D$676,4,0)</f>
        <v>80821</v>
      </c>
      <c r="E7156" s="75">
        <v>12</v>
      </c>
    </row>
    <row r="7157" spans="1:6" x14ac:dyDescent="0.2">
      <c r="A7157" s="74">
        <v>44227</v>
      </c>
      <c r="B7157" s="75">
        <v>44227</v>
      </c>
      <c r="C7157" s="75" t="s">
        <v>1004</v>
      </c>
      <c r="D7157" s="76">
        <f>VLOOKUP(Pag_Inicio_Corr_mas_casos[[#This Row],[Corregimiento]],Hoja3!$A$2:$D$676,4,0)</f>
        <v>81007</v>
      </c>
      <c r="E7157" s="75">
        <v>12</v>
      </c>
    </row>
    <row r="7158" spans="1:6" x14ac:dyDescent="0.2">
      <c r="A7158" s="74">
        <v>44227</v>
      </c>
      <c r="B7158" s="75">
        <v>44227</v>
      </c>
      <c r="C7158" s="75" t="s">
        <v>999</v>
      </c>
      <c r="D7158" s="76">
        <f>VLOOKUP(Pag_Inicio_Corr_mas_casos[[#This Row],[Corregimiento]],Hoja3!$A$2:$D$676,4,0)</f>
        <v>80806</v>
      </c>
      <c r="E7158" s="75">
        <v>12</v>
      </c>
    </row>
    <row r="7159" spans="1:6" x14ac:dyDescent="0.2">
      <c r="A7159" s="74">
        <v>44227</v>
      </c>
      <c r="B7159" s="75">
        <v>44227</v>
      </c>
      <c r="C7159" s="75" t="s">
        <v>1086</v>
      </c>
      <c r="D7159" s="76">
        <f>VLOOKUP(Pag_Inicio_Corr_mas_casos[[#This Row],[Corregimiento]],Hoja3!$A$2:$D$676,4,0)</f>
        <v>30103</v>
      </c>
      <c r="E7159" s="75">
        <v>11</v>
      </c>
    </row>
    <row r="7160" spans="1:6" x14ac:dyDescent="0.2">
      <c r="A7160" s="74">
        <v>44227</v>
      </c>
      <c r="B7160" s="75">
        <v>44227</v>
      </c>
      <c r="C7160" s="75" t="s">
        <v>1092</v>
      </c>
      <c r="D7160" s="76">
        <f>VLOOKUP(Pag_Inicio_Corr_mas_casos[[#This Row],[Corregimiento]],Hoja3!$A$2:$D$676,4,0)</f>
        <v>91008</v>
      </c>
      <c r="E7160" s="75">
        <v>11</v>
      </c>
    </row>
    <row r="7161" spans="1:6" x14ac:dyDescent="0.2">
      <c r="A7161" s="74">
        <v>44227</v>
      </c>
      <c r="B7161" s="75">
        <v>44227</v>
      </c>
      <c r="C7161" s="75" t="s">
        <v>1097</v>
      </c>
      <c r="D7161" s="76">
        <f>VLOOKUP(Pag_Inicio_Corr_mas_casos[[#This Row],[Corregimiento]],Hoja3!$A$2:$D$676,4,0)</f>
        <v>130108</v>
      </c>
      <c r="E7161" s="75">
        <v>10</v>
      </c>
    </row>
    <row r="7162" spans="1:6" x14ac:dyDescent="0.2">
      <c r="A7162" s="74">
        <v>44227</v>
      </c>
      <c r="B7162" s="75">
        <v>44227</v>
      </c>
      <c r="C7162" s="75" t="s">
        <v>1200</v>
      </c>
      <c r="D7162" s="76">
        <f>VLOOKUP(Pag_Inicio_Corr_mas_casos[[#This Row],[Corregimiento]],Hoja3!$A$2:$D$676,4,0)</f>
        <v>30207</v>
      </c>
      <c r="E7162" s="75">
        <v>10</v>
      </c>
    </row>
    <row r="7163" spans="1:6" x14ac:dyDescent="0.2">
      <c r="A7163" s="99">
        <v>44228</v>
      </c>
      <c r="B7163" s="100">
        <v>44228</v>
      </c>
      <c r="C7163" s="100" t="s">
        <v>1119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 x14ac:dyDescent="0.2">
      <c r="A7164" s="99">
        <v>44228</v>
      </c>
      <c r="B7164" s="100">
        <v>44228</v>
      </c>
      <c r="C7164" s="100" t="s">
        <v>1081</v>
      </c>
      <c r="D7164" s="101">
        <f>VLOOKUP(Pag_Inicio_Corr_mas_casos[[#This Row],[Corregimiento]],Hoja3!$A$2:$D$676,4,0)</f>
        <v>91001</v>
      </c>
      <c r="E7164" s="100">
        <v>31</v>
      </c>
    </row>
    <row r="7165" spans="1:6" x14ac:dyDescent="0.2">
      <c r="A7165" s="99">
        <v>44228</v>
      </c>
      <c r="B7165" s="100">
        <v>44228</v>
      </c>
      <c r="C7165" s="100" t="s">
        <v>1029</v>
      </c>
      <c r="D7165" s="101">
        <f>VLOOKUP(Pag_Inicio_Corr_mas_casos[[#This Row],[Corregimiento]],Hoja3!$A$2:$D$676,4,0)</f>
        <v>40606</v>
      </c>
      <c r="E7165" s="100">
        <v>27</v>
      </c>
    </row>
    <row r="7166" spans="1:6" x14ac:dyDescent="0.2">
      <c r="A7166" s="99">
        <v>44228</v>
      </c>
      <c r="B7166" s="100">
        <v>44228</v>
      </c>
      <c r="C7166" s="100" t="s">
        <v>1071</v>
      </c>
      <c r="D7166" s="101">
        <f>VLOOKUP(Pag_Inicio_Corr_mas_casos[[#This Row],[Corregimiento]],Hoja3!$A$2:$D$676,4,0)</f>
        <v>80819</v>
      </c>
      <c r="E7166" s="100">
        <v>25</v>
      </c>
    </row>
    <row r="7167" spans="1:6" x14ac:dyDescent="0.2">
      <c r="A7167" s="99">
        <v>44228</v>
      </c>
      <c r="B7167" s="100">
        <v>44228</v>
      </c>
      <c r="C7167" s="100" t="s">
        <v>1062</v>
      </c>
      <c r="D7167" s="101">
        <f>VLOOKUP(Pag_Inicio_Corr_mas_casos[[#This Row],[Corregimiento]],Hoja3!$A$2:$D$676,4,0)</f>
        <v>40611</v>
      </c>
      <c r="E7167" s="100">
        <v>22</v>
      </c>
    </row>
    <row r="7168" spans="1:6" x14ac:dyDescent="0.2">
      <c r="A7168" s="99">
        <v>44228</v>
      </c>
      <c r="B7168" s="100">
        <v>44228</v>
      </c>
      <c r="C7168" s="100" t="s">
        <v>1060</v>
      </c>
      <c r="D7168" s="101">
        <f>VLOOKUP(Pag_Inicio_Corr_mas_casos[[#This Row],[Corregimiento]],Hoja3!$A$2:$D$676,4,0)</f>
        <v>40501</v>
      </c>
      <c r="E7168" s="100">
        <v>19</v>
      </c>
    </row>
    <row r="7169" spans="1:5" x14ac:dyDescent="0.2">
      <c r="A7169" s="99">
        <v>44228</v>
      </c>
      <c r="B7169" s="100">
        <v>44228</v>
      </c>
      <c r="C7169" s="100" t="s">
        <v>1011</v>
      </c>
      <c r="D7169" s="101">
        <f>VLOOKUP(Pag_Inicio_Corr_mas_casos[[#This Row],[Corregimiento]],Hoja3!$A$2:$D$676,4,0)</f>
        <v>80820</v>
      </c>
      <c r="E7169" s="100">
        <v>18</v>
      </c>
    </row>
    <row r="7170" spans="1:5" x14ac:dyDescent="0.2">
      <c r="A7170" s="99">
        <v>44228</v>
      </c>
      <c r="B7170" s="100">
        <v>44228</v>
      </c>
      <c r="C7170" s="100" t="s">
        <v>1013</v>
      </c>
      <c r="D7170" s="101">
        <f>VLOOKUP(Pag_Inicio_Corr_mas_casos[[#This Row],[Corregimiento]],Hoja3!$A$2:$D$676,4,0)</f>
        <v>80822</v>
      </c>
      <c r="E7170" s="100">
        <v>16</v>
      </c>
    </row>
    <row r="7171" spans="1:5" x14ac:dyDescent="0.2">
      <c r="A7171" s="99">
        <v>44228</v>
      </c>
      <c r="B7171" s="100">
        <v>44228</v>
      </c>
      <c r="C7171" s="100" t="s">
        <v>1015</v>
      </c>
      <c r="D7171" s="101">
        <f>VLOOKUP(Pag_Inicio_Corr_mas_casos[[#This Row],[Corregimiento]],Hoja3!$A$2:$D$676,4,0)</f>
        <v>80815</v>
      </c>
      <c r="E7171" s="100">
        <v>15</v>
      </c>
    </row>
    <row r="7172" spans="1:5" x14ac:dyDescent="0.2">
      <c r="A7172" s="99">
        <v>44228</v>
      </c>
      <c r="B7172" s="100">
        <v>44228</v>
      </c>
      <c r="C7172" s="100" t="s">
        <v>1202</v>
      </c>
      <c r="D7172" s="101">
        <f>VLOOKUP(Pag_Inicio_Corr_mas_casos[[#This Row],[Corregimiento]],Hoja3!$A$2:$D$676,4,0)</f>
        <v>20610</v>
      </c>
      <c r="E7172" s="100">
        <v>13</v>
      </c>
    </row>
    <row r="7173" spans="1:5" x14ac:dyDescent="0.2">
      <c r="A7173" s="99">
        <v>44228</v>
      </c>
      <c r="B7173" s="100">
        <v>44228</v>
      </c>
      <c r="C7173" s="100" t="s">
        <v>1010</v>
      </c>
      <c r="D7173" s="101">
        <f>VLOOKUP(Pag_Inicio_Corr_mas_casos[[#This Row],[Corregimiento]],Hoja3!$A$2:$D$676,4,0)</f>
        <v>80813</v>
      </c>
      <c r="E7173" s="100">
        <v>13</v>
      </c>
    </row>
    <row r="7174" spans="1:5" x14ac:dyDescent="0.2">
      <c r="A7174" s="99">
        <v>44228</v>
      </c>
      <c r="B7174" s="100">
        <v>44228</v>
      </c>
      <c r="C7174" s="100" t="s">
        <v>1000</v>
      </c>
      <c r="D7174" s="101">
        <f>VLOOKUP(Pag_Inicio_Corr_mas_casos[[#This Row],[Corregimiento]],Hoja3!$A$2:$D$676,4,0)</f>
        <v>80823</v>
      </c>
      <c r="E7174" s="100">
        <v>11</v>
      </c>
    </row>
    <row r="7175" spans="1:5" x14ac:dyDescent="0.2">
      <c r="A7175" s="53">
        <v>44229</v>
      </c>
      <c r="B7175" s="54">
        <v>44229</v>
      </c>
      <c r="C7175" s="54" t="s">
        <v>1026</v>
      </c>
      <c r="D7175" s="55">
        <f>VLOOKUP(Pag_Inicio_Corr_mas_casos[[#This Row],[Corregimiento]],Hoja3!$A$2:$D$676,4,0)</f>
        <v>30107</v>
      </c>
      <c r="E7175" s="54">
        <v>60</v>
      </c>
    </row>
    <row r="7176" spans="1:5" x14ac:dyDescent="0.2">
      <c r="A7176" s="53">
        <v>44229</v>
      </c>
      <c r="B7176" s="54">
        <v>44229</v>
      </c>
      <c r="C7176" s="54" t="s">
        <v>1081</v>
      </c>
      <c r="D7176" s="55">
        <f>VLOOKUP(Pag_Inicio_Corr_mas_casos[[#This Row],[Corregimiento]],Hoja3!$A$2:$D$676,4,0)</f>
        <v>91001</v>
      </c>
      <c r="E7176" s="54">
        <v>36</v>
      </c>
    </row>
    <row r="7177" spans="1:5" x14ac:dyDescent="0.2">
      <c r="A7177" s="53">
        <v>44229</v>
      </c>
      <c r="B7177" s="54">
        <v>44229</v>
      </c>
      <c r="C7177" s="54" t="s">
        <v>1119</v>
      </c>
      <c r="D7177" s="55">
        <f>VLOOKUP(Pag_Inicio_Corr_mas_casos[[#This Row],[Corregimiento]],Hoja3!$A$2:$D$676,4,0)</f>
        <v>40601</v>
      </c>
      <c r="E7177" s="54">
        <v>34</v>
      </c>
    </row>
    <row r="7178" spans="1:5" x14ac:dyDescent="0.2">
      <c r="A7178" s="53">
        <v>44229</v>
      </c>
      <c r="B7178" s="54">
        <v>44229</v>
      </c>
      <c r="C7178" s="54" t="s">
        <v>1095</v>
      </c>
      <c r="D7178" s="55">
        <f>VLOOKUP(Pag_Inicio_Corr_mas_casos[[#This Row],[Corregimiento]],Hoja3!$A$2:$D$676,4,0)</f>
        <v>130106</v>
      </c>
      <c r="E7178" s="54">
        <v>30</v>
      </c>
    </row>
    <row r="7179" spans="1:5" x14ac:dyDescent="0.2">
      <c r="A7179" s="53">
        <v>44229</v>
      </c>
      <c r="B7179" s="54">
        <v>44229</v>
      </c>
      <c r="C7179" s="54" t="s">
        <v>1015</v>
      </c>
      <c r="D7179" s="55">
        <f>VLOOKUP(Pag_Inicio_Corr_mas_casos[[#This Row],[Corregimiento]],Hoja3!$A$2:$D$676,4,0)</f>
        <v>80815</v>
      </c>
      <c r="E7179" s="54">
        <v>23</v>
      </c>
    </row>
    <row r="7180" spans="1:5" x14ac:dyDescent="0.2">
      <c r="A7180" s="53">
        <v>44229</v>
      </c>
      <c r="B7180" s="54">
        <v>44229</v>
      </c>
      <c r="C7180" s="54" t="s">
        <v>1010</v>
      </c>
      <c r="D7180" s="55">
        <f>VLOOKUP(Pag_Inicio_Corr_mas_casos[[#This Row],[Corregimiento]],Hoja3!$A$2:$D$676,4,0)</f>
        <v>80813</v>
      </c>
      <c r="E7180" s="54">
        <v>21</v>
      </c>
    </row>
    <row r="7181" spans="1:5" x14ac:dyDescent="0.2">
      <c r="A7181" s="53">
        <v>44229</v>
      </c>
      <c r="B7181" s="54">
        <v>44229</v>
      </c>
      <c r="C7181" s="54" t="s">
        <v>1071</v>
      </c>
      <c r="D7181" s="55">
        <f>VLOOKUP(Pag_Inicio_Corr_mas_casos[[#This Row],[Corregimiento]],Hoja3!$A$2:$D$676,4,0)</f>
        <v>80819</v>
      </c>
      <c r="E7181" s="54">
        <v>20</v>
      </c>
    </row>
    <row r="7182" spans="1:5" x14ac:dyDescent="0.2">
      <c r="A7182" s="53">
        <v>44229</v>
      </c>
      <c r="B7182" s="54">
        <v>44229</v>
      </c>
      <c r="C7182" s="54" t="s">
        <v>1113</v>
      </c>
      <c r="D7182" s="55">
        <f>VLOOKUP(Pag_Inicio_Corr_mas_casos[[#This Row],[Corregimiento]],Hoja3!$A$2:$D$676,4,0)</f>
        <v>130102</v>
      </c>
      <c r="E7182" s="54">
        <v>19</v>
      </c>
    </row>
    <row r="7183" spans="1:5" x14ac:dyDescent="0.2">
      <c r="A7183" s="53">
        <v>44229</v>
      </c>
      <c r="B7183" s="54">
        <v>44229</v>
      </c>
      <c r="C7183" s="54" t="s">
        <v>1074</v>
      </c>
      <c r="D7183" s="55">
        <f>VLOOKUP(Pag_Inicio_Corr_mas_casos[[#This Row],[Corregimiento]],Hoja3!$A$2:$D$676,4,0)</f>
        <v>130702</v>
      </c>
      <c r="E7183" s="54">
        <v>18</v>
      </c>
    </row>
    <row r="7184" spans="1:5" x14ac:dyDescent="0.2">
      <c r="A7184" s="53">
        <v>44229</v>
      </c>
      <c r="B7184" s="54">
        <v>44229</v>
      </c>
      <c r="C7184" s="54" t="s">
        <v>1118</v>
      </c>
      <c r="D7184" s="55">
        <f>VLOOKUP(Pag_Inicio_Corr_mas_casos[[#This Row],[Corregimiento]],Hoja3!$A$2:$D$676,4,0)</f>
        <v>91007</v>
      </c>
      <c r="E7184" s="54">
        <v>17</v>
      </c>
    </row>
    <row r="7185" spans="1:5" x14ac:dyDescent="0.2">
      <c r="A7185" s="53">
        <v>44229</v>
      </c>
      <c r="B7185" s="54">
        <v>44229</v>
      </c>
      <c r="C7185" s="54" t="s">
        <v>1127</v>
      </c>
      <c r="D7185" s="55">
        <f>VLOOKUP(Pag_Inicio_Corr_mas_casos[[#This Row],[Corregimiento]],Hoja3!$A$2:$D$676,4,0)</f>
        <v>130101</v>
      </c>
      <c r="E7185" s="54">
        <v>17</v>
      </c>
    </row>
    <row r="7186" spans="1:5" x14ac:dyDescent="0.2">
      <c r="A7186" s="53">
        <v>44229</v>
      </c>
      <c r="B7186" s="54">
        <v>44229</v>
      </c>
      <c r="C7186" s="54" t="s">
        <v>1070</v>
      </c>
      <c r="D7186" s="55">
        <f>VLOOKUP(Pag_Inicio_Corr_mas_casos[[#This Row],[Corregimiento]],Hoja3!$A$2:$D$676,4,0)</f>
        <v>80809</v>
      </c>
      <c r="E7186" s="54">
        <v>16</v>
      </c>
    </row>
    <row r="7187" spans="1:5" x14ac:dyDescent="0.2">
      <c r="A7187" s="53">
        <v>44229</v>
      </c>
      <c r="B7187" s="54">
        <v>44229</v>
      </c>
      <c r="C7187" s="54" t="s">
        <v>1066</v>
      </c>
      <c r="D7187" s="55">
        <f>VLOOKUP(Pag_Inicio_Corr_mas_casos[[#This Row],[Corregimiento]],Hoja3!$A$2:$D$676,4,0)</f>
        <v>40612</v>
      </c>
      <c r="E7187" s="54">
        <v>16</v>
      </c>
    </row>
    <row r="7188" spans="1:5" x14ac:dyDescent="0.2">
      <c r="A7188" s="53">
        <v>44229</v>
      </c>
      <c r="B7188" s="54">
        <v>44229</v>
      </c>
      <c r="C7188" s="54" t="s">
        <v>1012</v>
      </c>
      <c r="D7188" s="55">
        <f>VLOOKUP(Pag_Inicio_Corr_mas_casos[[#This Row],[Corregimiento]],Hoja3!$A$2:$D$676,4,0)</f>
        <v>80817</v>
      </c>
      <c r="E7188" s="54">
        <v>14</v>
      </c>
    </row>
    <row r="7189" spans="1:5" x14ac:dyDescent="0.2">
      <c r="A7189" s="53">
        <v>44229</v>
      </c>
      <c r="B7189" s="54">
        <v>44229</v>
      </c>
      <c r="C7189" s="54" t="s">
        <v>831</v>
      </c>
      <c r="D7189" s="55">
        <f>VLOOKUP(Pag_Inicio_Corr_mas_casos[[#This Row],[Corregimiento]],Hoja3!$A$2:$D$676,4,0)</f>
        <v>80821</v>
      </c>
      <c r="E7189" s="54">
        <v>14</v>
      </c>
    </row>
    <row r="7190" spans="1:5" x14ac:dyDescent="0.2">
      <c r="A7190" s="53">
        <v>44229</v>
      </c>
      <c r="B7190" s="54">
        <v>44229</v>
      </c>
      <c r="C7190" s="54" t="s">
        <v>1105</v>
      </c>
      <c r="D7190" s="55">
        <f>VLOOKUP(Pag_Inicio_Corr_mas_casos[[#This Row],[Corregimiento]],Hoja3!$A$2:$D$676,4,0)</f>
        <v>80812</v>
      </c>
      <c r="E7190" s="54">
        <v>14</v>
      </c>
    </row>
    <row r="7191" spans="1:5" x14ac:dyDescent="0.2">
      <c r="A7191" s="53">
        <v>44229</v>
      </c>
      <c r="B7191" s="54">
        <v>44229</v>
      </c>
      <c r="C7191" s="54" t="s">
        <v>1013</v>
      </c>
      <c r="D7191" s="55">
        <f>VLOOKUP(Pag_Inicio_Corr_mas_casos[[#This Row],[Corregimiento]],Hoja3!$A$2:$D$676,4,0)</f>
        <v>80822</v>
      </c>
      <c r="E7191" s="54">
        <v>13</v>
      </c>
    </row>
    <row r="7192" spans="1:5" x14ac:dyDescent="0.2">
      <c r="A7192" s="53">
        <v>44229</v>
      </c>
      <c r="B7192" s="54">
        <v>44229</v>
      </c>
      <c r="C7192" s="54" t="s">
        <v>1003</v>
      </c>
      <c r="D7192" s="55">
        <f>VLOOKUP(Pag_Inicio_Corr_mas_casos[[#This Row],[Corregimiento]],Hoja3!$A$2:$D$676,4,0)</f>
        <v>130708</v>
      </c>
      <c r="E7192" s="54">
        <v>13</v>
      </c>
    </row>
    <row r="7193" spans="1:5" x14ac:dyDescent="0.2">
      <c r="A7193" s="53">
        <v>44229</v>
      </c>
      <c r="B7193" s="54">
        <v>44229</v>
      </c>
      <c r="C7193" s="54" t="s">
        <v>1020</v>
      </c>
      <c r="D7193" s="55">
        <f>VLOOKUP(Pag_Inicio_Corr_mas_casos[[#This Row],[Corregimiento]],Hoja3!$A$2:$D$676,4,0)</f>
        <v>20601</v>
      </c>
      <c r="E7193" s="54">
        <v>13</v>
      </c>
    </row>
    <row r="7194" spans="1:5" x14ac:dyDescent="0.2">
      <c r="A7194" s="53">
        <v>44229</v>
      </c>
      <c r="B7194" s="54">
        <v>44229</v>
      </c>
      <c r="C7194" s="54" t="s">
        <v>1111</v>
      </c>
      <c r="D7194" s="55">
        <f>VLOOKUP(Pag_Inicio_Corr_mas_casos[[#This Row],[Corregimiento]],Hoja3!$A$2:$D$676,4,0)</f>
        <v>40201</v>
      </c>
      <c r="E7194" s="54">
        <v>13</v>
      </c>
    </row>
    <row r="7195" spans="1:5" x14ac:dyDescent="0.2">
      <c r="A7195" s="83">
        <v>44230</v>
      </c>
      <c r="B7195" s="84">
        <v>44230</v>
      </c>
      <c r="C7195" s="84" t="s">
        <v>1071</v>
      </c>
      <c r="D7195" s="85">
        <f>VLOOKUP(Pag_Inicio_Corr_mas_casos[[#This Row],[Corregimiento]],Hoja3!$A$2:$D$676,4,0)</f>
        <v>80819</v>
      </c>
      <c r="E7195" s="84">
        <v>36</v>
      </c>
    </row>
    <row r="7196" spans="1:5" x14ac:dyDescent="0.2">
      <c r="A7196" s="83">
        <v>44230</v>
      </c>
      <c r="B7196" s="84">
        <v>44230</v>
      </c>
      <c r="C7196" s="84" t="s">
        <v>1119</v>
      </c>
      <c r="D7196" s="85">
        <f>VLOOKUP(Pag_Inicio_Corr_mas_casos[[#This Row],[Corregimiento]],Hoja3!$A$2:$D$676,4,0)</f>
        <v>40601</v>
      </c>
      <c r="E7196" s="84">
        <v>34</v>
      </c>
    </row>
    <row r="7197" spans="1:5" x14ac:dyDescent="0.2">
      <c r="A7197" s="83">
        <v>44230</v>
      </c>
      <c r="B7197" s="84">
        <v>44230</v>
      </c>
      <c r="C7197" s="84" t="s">
        <v>1081</v>
      </c>
      <c r="D7197" s="85">
        <f>VLOOKUP(Pag_Inicio_Corr_mas_casos[[#This Row],[Corregimiento]],Hoja3!$A$2:$D$676,4,0)</f>
        <v>91001</v>
      </c>
      <c r="E7197" s="84">
        <v>33</v>
      </c>
    </row>
    <row r="7198" spans="1:5" x14ac:dyDescent="0.2">
      <c r="A7198" s="83">
        <v>44230</v>
      </c>
      <c r="B7198" s="84">
        <v>44230</v>
      </c>
      <c r="C7198" s="84" t="s">
        <v>1026</v>
      </c>
      <c r="D7198" s="85">
        <f>VLOOKUP(Pag_Inicio_Corr_mas_casos[[#This Row],[Corregimiento]],Hoja3!$A$2:$D$676,4,0)</f>
        <v>30107</v>
      </c>
      <c r="E7198" s="84">
        <v>29</v>
      </c>
    </row>
    <row r="7199" spans="1:5" x14ac:dyDescent="0.2">
      <c r="A7199" s="83">
        <v>44230</v>
      </c>
      <c r="B7199" s="84">
        <v>44230</v>
      </c>
      <c r="C7199" s="84" t="s">
        <v>1015</v>
      </c>
      <c r="D7199" s="85">
        <f>VLOOKUP(Pag_Inicio_Corr_mas_casos[[#This Row],[Corregimiento]],Hoja3!$A$2:$D$676,4,0)</f>
        <v>80815</v>
      </c>
      <c r="E7199" s="84">
        <v>24</v>
      </c>
    </row>
    <row r="7200" spans="1:5" x14ac:dyDescent="0.2">
      <c r="A7200" s="83">
        <v>44230</v>
      </c>
      <c r="B7200" s="84">
        <v>44230</v>
      </c>
      <c r="C7200" s="84" t="s">
        <v>831</v>
      </c>
      <c r="D7200" s="85">
        <f>VLOOKUP(Pag_Inicio_Corr_mas_casos[[#This Row],[Corregimiento]],Hoja3!$A$2:$D$676,4,0)</f>
        <v>80821</v>
      </c>
      <c r="E7200" s="84">
        <v>24</v>
      </c>
    </row>
    <row r="7201" spans="1:5" x14ac:dyDescent="0.2">
      <c r="A7201" s="83">
        <v>44230</v>
      </c>
      <c r="B7201" s="84">
        <v>44230</v>
      </c>
      <c r="C7201" s="84" t="s">
        <v>1105</v>
      </c>
      <c r="D7201" s="85">
        <f>VLOOKUP(Pag_Inicio_Corr_mas_casos[[#This Row],[Corregimiento]],Hoja3!$A$2:$D$676,4,0)</f>
        <v>80812</v>
      </c>
      <c r="E7201" s="84">
        <v>21</v>
      </c>
    </row>
    <row r="7202" spans="1:5" x14ac:dyDescent="0.2">
      <c r="A7202" s="83">
        <v>44230</v>
      </c>
      <c r="B7202" s="84">
        <v>44230</v>
      </c>
      <c r="C7202" s="84" t="s">
        <v>1127</v>
      </c>
      <c r="D7202" s="85">
        <f>VLOOKUP(Pag_Inicio_Corr_mas_casos[[#This Row],[Corregimiento]],Hoja3!$A$2:$D$676,4,0)</f>
        <v>130101</v>
      </c>
      <c r="E7202" s="84">
        <v>19</v>
      </c>
    </row>
    <row r="7203" spans="1:5" x14ac:dyDescent="0.2">
      <c r="A7203" s="83">
        <v>44230</v>
      </c>
      <c r="B7203" s="84">
        <v>44230</v>
      </c>
      <c r="C7203" s="84" t="s">
        <v>1114</v>
      </c>
      <c r="D7203" s="85">
        <f>VLOOKUP(Pag_Inicio_Corr_mas_casos[[#This Row],[Corregimiento]],Hoja3!$A$2:$D$676,4,0)</f>
        <v>90301</v>
      </c>
      <c r="E7203" s="84">
        <v>18</v>
      </c>
    </row>
    <row r="7204" spans="1:5" x14ac:dyDescent="0.2">
      <c r="A7204" s="83">
        <v>44230</v>
      </c>
      <c r="B7204" s="84">
        <v>44230</v>
      </c>
      <c r="C7204" s="84" t="s">
        <v>1002</v>
      </c>
      <c r="D7204" s="85">
        <f>VLOOKUP(Pag_Inicio_Corr_mas_casos[[#This Row],[Corregimiento]],Hoja3!$A$2:$D$676,4,0)</f>
        <v>80816</v>
      </c>
      <c r="E7204" s="84">
        <v>18</v>
      </c>
    </row>
    <row r="7205" spans="1:5" x14ac:dyDescent="0.2">
      <c r="A7205" s="83">
        <v>44230</v>
      </c>
      <c r="B7205" s="84">
        <v>44230</v>
      </c>
      <c r="C7205" s="84" t="s">
        <v>1012</v>
      </c>
      <c r="D7205" s="85">
        <f>VLOOKUP(Pag_Inicio_Corr_mas_casos[[#This Row],[Corregimiento]],Hoja3!$A$2:$D$676,4,0)</f>
        <v>80817</v>
      </c>
      <c r="E7205" s="84">
        <v>18</v>
      </c>
    </row>
    <row r="7206" spans="1:5" x14ac:dyDescent="0.2">
      <c r="A7206" s="83">
        <v>44230</v>
      </c>
      <c r="B7206" s="84">
        <v>44230</v>
      </c>
      <c r="C7206" s="84" t="s">
        <v>1062</v>
      </c>
      <c r="D7206" s="85">
        <f>VLOOKUP(Pag_Inicio_Corr_mas_casos[[#This Row],[Corregimiento]],Hoja3!$A$2:$D$676,4,0)</f>
        <v>40611</v>
      </c>
      <c r="E7206" s="84">
        <v>17</v>
      </c>
    </row>
    <row r="7207" spans="1:5" x14ac:dyDescent="0.2">
      <c r="A7207" s="83">
        <v>44230</v>
      </c>
      <c r="B7207" s="84">
        <v>44230</v>
      </c>
      <c r="C7207" s="84" t="s">
        <v>1003</v>
      </c>
      <c r="D7207" s="85">
        <f>VLOOKUP(Pag_Inicio_Corr_mas_casos[[#This Row],[Corregimiento]],Hoja3!$A$2:$D$676,4,0)</f>
        <v>130708</v>
      </c>
      <c r="E7207" s="84">
        <v>17</v>
      </c>
    </row>
    <row r="7208" spans="1:5" x14ac:dyDescent="0.2">
      <c r="A7208" s="83">
        <v>44230</v>
      </c>
      <c r="B7208" s="84">
        <v>44230</v>
      </c>
      <c r="C7208" s="84" t="s">
        <v>1070</v>
      </c>
      <c r="D7208" s="85">
        <f>VLOOKUP(Pag_Inicio_Corr_mas_casos[[#This Row],[Corregimiento]],Hoja3!$A$2:$D$676,4,0)</f>
        <v>80809</v>
      </c>
      <c r="E7208" s="84">
        <v>16</v>
      </c>
    </row>
    <row r="7209" spans="1:5" x14ac:dyDescent="0.2">
      <c r="A7209" s="83">
        <v>44230</v>
      </c>
      <c r="B7209" s="84">
        <v>44230</v>
      </c>
      <c r="C7209" s="84" t="s">
        <v>1095</v>
      </c>
      <c r="D7209" s="85">
        <f>VLOOKUP(Pag_Inicio_Corr_mas_casos[[#This Row],[Corregimiento]],Hoja3!$A$2:$D$676,4,0)</f>
        <v>130106</v>
      </c>
      <c r="E7209" s="84">
        <v>16</v>
      </c>
    </row>
    <row r="7210" spans="1:5" x14ac:dyDescent="0.2">
      <c r="A7210" s="83">
        <v>44230</v>
      </c>
      <c r="B7210" s="84">
        <v>44230</v>
      </c>
      <c r="C7210" s="84" t="s">
        <v>1006</v>
      </c>
      <c r="D7210" s="85">
        <f>VLOOKUP(Pag_Inicio_Corr_mas_casos[[#This Row],[Corregimiento]],Hoja3!$A$2:$D$676,4,0)</f>
        <v>80826</v>
      </c>
      <c r="E7210" s="84">
        <v>16</v>
      </c>
    </row>
    <row r="7211" spans="1:5" x14ac:dyDescent="0.2">
      <c r="A7211" s="83">
        <v>44230</v>
      </c>
      <c r="B7211" s="84">
        <v>44230</v>
      </c>
      <c r="C7211" s="84" t="s">
        <v>1013</v>
      </c>
      <c r="D7211" s="85">
        <f>VLOOKUP(Pag_Inicio_Corr_mas_casos[[#This Row],[Corregimiento]],Hoja3!$A$2:$D$676,4,0)</f>
        <v>80822</v>
      </c>
      <c r="E7211" s="84">
        <v>16</v>
      </c>
    </row>
    <row r="7212" spans="1:5" x14ac:dyDescent="0.2">
      <c r="A7212" s="83">
        <v>44230</v>
      </c>
      <c r="B7212" s="84">
        <v>44230</v>
      </c>
      <c r="C7212" s="84" t="s">
        <v>1117</v>
      </c>
      <c r="D7212" s="85">
        <f>VLOOKUP(Pag_Inicio_Corr_mas_casos[[#This Row],[Corregimiento]],Hoja3!$A$2:$D$676,4,0)</f>
        <v>40501</v>
      </c>
      <c r="E7212" s="84">
        <v>16</v>
      </c>
    </row>
    <row r="7213" spans="1:5" x14ac:dyDescent="0.2">
      <c r="A7213" s="83">
        <v>44230</v>
      </c>
      <c r="B7213" s="84">
        <v>44230</v>
      </c>
      <c r="C7213" s="84" t="s">
        <v>1020</v>
      </c>
      <c r="D7213" s="85">
        <f>VLOOKUP(Pag_Inicio_Corr_mas_casos[[#This Row],[Corregimiento]],Hoja3!$A$2:$D$676,4,0)</f>
        <v>20601</v>
      </c>
      <c r="E7213" s="84">
        <v>15</v>
      </c>
    </row>
    <row r="7214" spans="1:5" x14ac:dyDescent="0.2">
      <c r="A7214" s="83">
        <v>44230</v>
      </c>
      <c r="B7214" s="84">
        <v>44230</v>
      </c>
      <c r="C7214" s="84" t="s">
        <v>1011</v>
      </c>
      <c r="D7214" s="85">
        <f>VLOOKUP(Pag_Inicio_Corr_mas_casos[[#This Row],[Corregimiento]],Hoja3!$A$2:$D$676,4,0)</f>
        <v>80820</v>
      </c>
      <c r="E7214" s="84">
        <v>15</v>
      </c>
    </row>
    <row r="7215" spans="1:5" x14ac:dyDescent="0.2">
      <c r="A7215" s="59">
        <v>44231</v>
      </c>
      <c r="B7215" s="60">
        <v>44231</v>
      </c>
      <c r="C7215" s="60" t="s">
        <v>1081</v>
      </c>
      <c r="D7215" s="61">
        <f>VLOOKUP(Pag_Inicio_Corr_mas_casos[[#This Row],[Corregimiento]],Hoja3!$A$2:$D$676,4,0)</f>
        <v>91001</v>
      </c>
      <c r="E7215" s="60">
        <v>39</v>
      </c>
    </row>
    <row r="7216" spans="1:5" x14ac:dyDescent="0.2">
      <c r="A7216" s="59">
        <v>44231</v>
      </c>
      <c r="B7216" s="60">
        <v>44231</v>
      </c>
      <c r="C7216" s="60" t="s">
        <v>1119</v>
      </c>
      <c r="D7216" s="61">
        <f>VLOOKUP(Pag_Inicio_Corr_mas_casos[[#This Row],[Corregimiento]],Hoja3!$A$2:$D$676,4,0)</f>
        <v>40601</v>
      </c>
      <c r="E7216" s="60">
        <v>37</v>
      </c>
    </row>
    <row r="7217" spans="1:5" x14ac:dyDescent="0.2">
      <c r="A7217" s="59">
        <v>44231</v>
      </c>
      <c r="B7217" s="60">
        <v>44231</v>
      </c>
      <c r="C7217" s="60" t="s">
        <v>1071</v>
      </c>
      <c r="D7217" s="61">
        <f>VLOOKUP(Pag_Inicio_Corr_mas_casos[[#This Row],[Corregimiento]],Hoja3!$A$2:$D$676,4,0)</f>
        <v>80819</v>
      </c>
      <c r="E7217" s="60">
        <v>32</v>
      </c>
    </row>
    <row r="7218" spans="1:5" x14ac:dyDescent="0.2">
      <c r="A7218" s="59">
        <v>44231</v>
      </c>
      <c r="B7218" s="60">
        <v>44231</v>
      </c>
      <c r="C7218" s="60" t="s">
        <v>1050</v>
      </c>
      <c r="D7218" s="61">
        <f>VLOOKUP(Pag_Inicio_Corr_mas_casos[[#This Row],[Corregimiento]],Hoja3!$A$2:$D$676,4,0)</f>
        <v>130706</v>
      </c>
      <c r="E7218" s="60">
        <v>27</v>
      </c>
    </row>
    <row r="7219" spans="1:5" x14ac:dyDescent="0.2">
      <c r="A7219" s="59">
        <v>44231</v>
      </c>
      <c r="B7219" s="60">
        <v>44231</v>
      </c>
      <c r="C7219" s="60" t="s">
        <v>1026</v>
      </c>
      <c r="D7219" s="61">
        <f>VLOOKUP(Pag_Inicio_Corr_mas_casos[[#This Row],[Corregimiento]],Hoja3!$A$2:$D$676,4,0)</f>
        <v>30107</v>
      </c>
      <c r="E7219" s="60">
        <v>22</v>
      </c>
    </row>
    <row r="7220" spans="1:5" x14ac:dyDescent="0.2">
      <c r="A7220" s="59">
        <v>44231</v>
      </c>
      <c r="B7220" s="60">
        <v>44231</v>
      </c>
      <c r="C7220" s="60" t="s">
        <v>1015</v>
      </c>
      <c r="D7220" s="61">
        <f>VLOOKUP(Pag_Inicio_Corr_mas_casos[[#This Row],[Corregimiento]],Hoja3!$A$2:$D$676,4,0)</f>
        <v>80815</v>
      </c>
      <c r="E7220" s="60">
        <v>22</v>
      </c>
    </row>
    <row r="7221" spans="1:5" x14ac:dyDescent="0.2">
      <c r="A7221" s="59">
        <v>44231</v>
      </c>
      <c r="B7221" s="60">
        <v>44231</v>
      </c>
      <c r="C7221" s="60" t="s">
        <v>1062</v>
      </c>
      <c r="D7221" s="61">
        <f>VLOOKUP(Pag_Inicio_Corr_mas_casos[[#This Row],[Corregimiento]],Hoja3!$A$2:$D$676,4,0)</f>
        <v>40611</v>
      </c>
      <c r="E7221" s="60">
        <v>21</v>
      </c>
    </row>
    <row r="7222" spans="1:5" x14ac:dyDescent="0.2">
      <c r="A7222" s="59">
        <v>44231</v>
      </c>
      <c r="B7222" s="60">
        <v>44231</v>
      </c>
      <c r="C7222" s="60" t="s">
        <v>1020</v>
      </c>
      <c r="D7222" s="61">
        <f>VLOOKUP(Pag_Inicio_Corr_mas_casos[[#This Row],[Corregimiento]],Hoja3!$A$2:$D$676,4,0)</f>
        <v>20601</v>
      </c>
      <c r="E7222" s="60">
        <v>21</v>
      </c>
    </row>
    <row r="7223" spans="1:5" x14ac:dyDescent="0.2">
      <c r="A7223" s="59">
        <v>44231</v>
      </c>
      <c r="B7223" s="60">
        <v>44231</v>
      </c>
      <c r="C7223" s="60" t="s">
        <v>1000</v>
      </c>
      <c r="D7223" s="61">
        <f>VLOOKUP(Pag_Inicio_Corr_mas_casos[[#This Row],[Corregimiento]],Hoja3!$A$2:$D$676,4,0)</f>
        <v>80823</v>
      </c>
      <c r="E7223" s="60">
        <v>19</v>
      </c>
    </row>
    <row r="7224" spans="1:5" x14ac:dyDescent="0.2">
      <c r="A7224" s="59">
        <v>44231</v>
      </c>
      <c r="B7224" s="60">
        <v>44231</v>
      </c>
      <c r="C7224" s="60" t="s">
        <v>1117</v>
      </c>
      <c r="D7224" s="61">
        <f>VLOOKUP(Pag_Inicio_Corr_mas_casos[[#This Row],[Corregimiento]],Hoja3!$A$2:$D$676,4,0)</f>
        <v>40501</v>
      </c>
      <c r="E7224" s="60">
        <v>19</v>
      </c>
    </row>
    <row r="7225" spans="1:5" x14ac:dyDescent="0.2">
      <c r="A7225" s="59">
        <v>44231</v>
      </c>
      <c r="B7225" s="60">
        <v>44231</v>
      </c>
      <c r="C7225" s="60" t="s">
        <v>999</v>
      </c>
      <c r="D7225" s="61">
        <f>VLOOKUP(Pag_Inicio_Corr_mas_casos[[#This Row],[Corregimiento]],Hoja3!$A$2:$D$676,4,0)</f>
        <v>80806</v>
      </c>
      <c r="E7225" s="60">
        <v>17</v>
      </c>
    </row>
    <row r="7226" spans="1:5" x14ac:dyDescent="0.2">
      <c r="A7226" s="59">
        <v>44231</v>
      </c>
      <c r="B7226" s="60">
        <v>44231</v>
      </c>
      <c r="C7226" s="60" t="s">
        <v>1010</v>
      </c>
      <c r="D7226" s="61">
        <f>VLOOKUP(Pag_Inicio_Corr_mas_casos[[#This Row],[Corregimiento]],Hoja3!$A$2:$D$676,4,0)</f>
        <v>80813</v>
      </c>
      <c r="E7226" s="60">
        <v>17</v>
      </c>
    </row>
    <row r="7227" spans="1:5" x14ac:dyDescent="0.2">
      <c r="A7227" s="59">
        <v>44231</v>
      </c>
      <c r="B7227" s="60">
        <v>44231</v>
      </c>
      <c r="C7227" s="60" t="s">
        <v>1129</v>
      </c>
      <c r="D7227" s="61">
        <f>VLOOKUP(Pag_Inicio_Corr_mas_casos[[#This Row],[Corregimiento]],Hoja3!$A$2:$D$676,4,0)</f>
        <v>91011</v>
      </c>
      <c r="E7227" s="60">
        <v>15</v>
      </c>
    </row>
    <row r="7228" spans="1:5" x14ac:dyDescent="0.2">
      <c r="A7228" s="59">
        <v>44231</v>
      </c>
      <c r="B7228" s="60">
        <v>44231</v>
      </c>
      <c r="C7228" s="60" t="s">
        <v>831</v>
      </c>
      <c r="D7228" s="61">
        <f>VLOOKUP(Pag_Inicio_Corr_mas_casos[[#This Row],[Corregimiento]],Hoja3!$A$2:$D$676,4,0)</f>
        <v>80821</v>
      </c>
      <c r="E7228" s="60">
        <v>15</v>
      </c>
    </row>
    <row r="7229" spans="1:5" x14ac:dyDescent="0.2">
      <c r="A7229" s="59">
        <v>44231</v>
      </c>
      <c r="B7229" s="60">
        <v>44231</v>
      </c>
      <c r="C7229" s="60" t="s">
        <v>1178</v>
      </c>
      <c r="D7229" s="61">
        <f>VLOOKUP(Pag_Inicio_Corr_mas_casos[[#This Row],[Corregimiento]],Hoja3!$A$2:$D$676,4,0)</f>
        <v>90105</v>
      </c>
      <c r="E7229" s="60">
        <v>14</v>
      </c>
    </row>
    <row r="7230" spans="1:5" x14ac:dyDescent="0.2">
      <c r="A7230" s="59">
        <v>44231</v>
      </c>
      <c r="B7230" s="60">
        <v>44231</v>
      </c>
      <c r="C7230" s="60" t="s">
        <v>1001</v>
      </c>
      <c r="D7230" s="61">
        <f>VLOOKUP(Pag_Inicio_Corr_mas_casos[[#This Row],[Corregimiento]],Hoja3!$A$2:$D$676,4,0)</f>
        <v>80807</v>
      </c>
      <c r="E7230" s="60">
        <v>14</v>
      </c>
    </row>
    <row r="7231" spans="1:5" x14ac:dyDescent="0.2">
      <c r="A7231" s="59">
        <v>44231</v>
      </c>
      <c r="B7231" s="60">
        <v>44231</v>
      </c>
      <c r="C7231" s="60" t="s">
        <v>1095</v>
      </c>
      <c r="D7231" s="61">
        <f>VLOOKUP(Pag_Inicio_Corr_mas_casos[[#This Row],[Corregimiento]],Hoja3!$A$2:$D$676,4,0)</f>
        <v>130106</v>
      </c>
      <c r="E7231" s="60">
        <v>14</v>
      </c>
    </row>
    <row r="7232" spans="1:5" x14ac:dyDescent="0.2">
      <c r="A7232" s="59">
        <v>44231</v>
      </c>
      <c r="B7232" s="60">
        <v>44231</v>
      </c>
      <c r="C7232" s="60" t="s">
        <v>1012</v>
      </c>
      <c r="D7232" s="61">
        <f>VLOOKUP(Pag_Inicio_Corr_mas_casos[[#This Row],[Corregimiento]],Hoja3!$A$2:$D$676,4,0)</f>
        <v>80817</v>
      </c>
      <c r="E7232" s="60">
        <v>14</v>
      </c>
    </row>
    <row r="7233" spans="1:5" x14ac:dyDescent="0.2">
      <c r="A7233" s="59">
        <v>44231</v>
      </c>
      <c r="B7233" s="60">
        <v>44231</v>
      </c>
      <c r="C7233" s="60" t="s">
        <v>1007</v>
      </c>
      <c r="D7233" s="61">
        <f>VLOOKUP(Pag_Inicio_Corr_mas_casos[[#This Row],[Corregimiento]],Hoja3!$A$2:$D$676,4,0)</f>
        <v>80811</v>
      </c>
      <c r="E7233" s="60">
        <v>13</v>
      </c>
    </row>
    <row r="7234" spans="1:5" x14ac:dyDescent="0.2">
      <c r="A7234" s="59">
        <v>44231</v>
      </c>
      <c r="B7234" s="60">
        <v>44231</v>
      </c>
      <c r="C7234" s="60" t="s">
        <v>1171</v>
      </c>
      <c r="D7234" s="61">
        <f>VLOOKUP(Pag_Inicio_Corr_mas_casos[[#This Row],[Corregimiento]],Hoja3!$A$2:$D$676,4,0)</f>
        <v>40801</v>
      </c>
      <c r="E7234" s="60">
        <v>13</v>
      </c>
    </row>
    <row r="7235" spans="1:5" x14ac:dyDescent="0.2">
      <c r="A7235" s="77">
        <v>44232</v>
      </c>
      <c r="B7235" s="78">
        <v>44232</v>
      </c>
      <c r="C7235" s="78" t="s">
        <v>1119</v>
      </c>
      <c r="D7235" s="79">
        <f>VLOOKUP(Pag_Inicio_Corr_mas_casos[[#This Row],[Corregimiento]],Hoja3!$A$2:$D$676,4,0)</f>
        <v>40601</v>
      </c>
      <c r="E7235" s="78">
        <v>40</v>
      </c>
    </row>
    <row r="7236" spans="1:5" x14ac:dyDescent="0.2">
      <c r="A7236" s="77">
        <v>44232</v>
      </c>
      <c r="B7236" s="78">
        <v>44232</v>
      </c>
      <c r="C7236" s="78" t="s">
        <v>1203</v>
      </c>
      <c r="D7236" s="79">
        <f>VLOOKUP(Pag_Inicio_Corr_mas_casos[[#This Row],[Corregimiento]],Hoja3!$A$2:$D$676,4,0)</f>
        <v>40805</v>
      </c>
      <c r="E7236" s="78">
        <v>21</v>
      </c>
    </row>
    <row r="7237" spans="1:5" x14ac:dyDescent="0.2">
      <c r="A7237" s="77">
        <v>44232</v>
      </c>
      <c r="B7237" s="78">
        <v>44232</v>
      </c>
      <c r="C7237" s="78" t="s">
        <v>1127</v>
      </c>
      <c r="D7237" s="79">
        <f>VLOOKUP(Pag_Inicio_Corr_mas_casos[[#This Row],[Corregimiento]],Hoja3!$A$2:$D$676,4,0)</f>
        <v>130101</v>
      </c>
      <c r="E7237" s="78">
        <v>20</v>
      </c>
    </row>
    <row r="7238" spans="1:5" x14ac:dyDescent="0.2">
      <c r="A7238" s="77">
        <v>44232</v>
      </c>
      <c r="B7238" s="78">
        <v>44232</v>
      </c>
      <c r="C7238" s="78" t="s">
        <v>1011</v>
      </c>
      <c r="D7238" s="79">
        <f>VLOOKUP(Pag_Inicio_Corr_mas_casos[[#This Row],[Corregimiento]],Hoja3!$A$2:$D$676,4,0)</f>
        <v>80820</v>
      </c>
      <c r="E7238" s="78">
        <v>20</v>
      </c>
    </row>
    <row r="7239" spans="1:5" x14ac:dyDescent="0.2">
      <c r="A7239" s="77">
        <v>44232</v>
      </c>
      <c r="B7239" s="78">
        <v>44232</v>
      </c>
      <c r="C7239" s="78" t="s">
        <v>1081</v>
      </c>
      <c r="D7239" s="79">
        <f>VLOOKUP(Pag_Inicio_Corr_mas_casos[[#This Row],[Corregimiento]],Hoja3!$A$2:$D$676,4,0)</f>
        <v>91001</v>
      </c>
      <c r="E7239" s="78">
        <v>20</v>
      </c>
    </row>
    <row r="7240" spans="1:5" x14ac:dyDescent="0.2">
      <c r="A7240" s="77">
        <v>44232</v>
      </c>
      <c r="B7240" s="78">
        <v>44232</v>
      </c>
      <c r="C7240" s="78" t="s">
        <v>1113</v>
      </c>
      <c r="D7240" s="79">
        <f>VLOOKUP(Pag_Inicio_Corr_mas_casos[[#This Row],[Corregimiento]],Hoja3!$A$2:$D$676,4,0)</f>
        <v>130102</v>
      </c>
      <c r="E7240" s="78">
        <v>18</v>
      </c>
    </row>
    <row r="7241" spans="1:5" x14ac:dyDescent="0.2">
      <c r="A7241" s="77">
        <v>44232</v>
      </c>
      <c r="B7241" s="78">
        <v>44232</v>
      </c>
      <c r="C7241" s="78" t="s">
        <v>1062</v>
      </c>
      <c r="D7241" s="79">
        <f>VLOOKUP(Pag_Inicio_Corr_mas_casos[[#This Row],[Corregimiento]],Hoja3!$A$2:$D$676,4,0)</f>
        <v>40611</v>
      </c>
      <c r="E7241" s="78">
        <v>17</v>
      </c>
    </row>
    <row r="7242" spans="1:5" x14ac:dyDescent="0.2">
      <c r="A7242" s="77">
        <v>44232</v>
      </c>
      <c r="B7242" s="78">
        <v>44232</v>
      </c>
      <c r="C7242" s="78" t="s">
        <v>1071</v>
      </c>
      <c r="D7242" s="79">
        <f>VLOOKUP(Pag_Inicio_Corr_mas_casos[[#This Row],[Corregimiento]],Hoja3!$A$2:$D$676,4,0)</f>
        <v>80819</v>
      </c>
      <c r="E7242" s="78">
        <v>16</v>
      </c>
    </row>
    <row r="7243" spans="1:5" x14ac:dyDescent="0.2">
      <c r="A7243" s="77">
        <v>44232</v>
      </c>
      <c r="B7243" s="78">
        <v>44232</v>
      </c>
      <c r="C7243" s="78" t="s">
        <v>1018</v>
      </c>
      <c r="D7243" s="79">
        <f>VLOOKUP(Pag_Inicio_Corr_mas_casos[[#This Row],[Corregimiento]],Hoja3!$A$2:$D$676,4,0)</f>
        <v>130701</v>
      </c>
      <c r="E7243" s="78">
        <v>15</v>
      </c>
    </row>
    <row r="7244" spans="1:5" x14ac:dyDescent="0.2">
      <c r="A7244" s="77">
        <v>44232</v>
      </c>
      <c r="B7244" s="78">
        <v>44232</v>
      </c>
      <c r="C7244" s="78" t="s">
        <v>1012</v>
      </c>
      <c r="D7244" s="79">
        <f>VLOOKUP(Pag_Inicio_Corr_mas_casos[[#This Row],[Corregimiento]],Hoja3!$A$2:$D$676,4,0)</f>
        <v>80817</v>
      </c>
      <c r="E7244" s="78">
        <v>15</v>
      </c>
    </row>
    <row r="7245" spans="1:5" x14ac:dyDescent="0.2">
      <c r="A7245" s="77">
        <v>44232</v>
      </c>
      <c r="B7245" s="78">
        <v>44232</v>
      </c>
      <c r="C7245" s="78" t="s">
        <v>1095</v>
      </c>
      <c r="D7245" s="79">
        <f>VLOOKUP(Pag_Inicio_Corr_mas_casos[[#This Row],[Corregimiento]],Hoja3!$A$2:$D$676,4,0)</f>
        <v>130106</v>
      </c>
      <c r="E7245" s="78">
        <v>15</v>
      </c>
    </row>
    <row r="7246" spans="1:5" x14ac:dyDescent="0.2">
      <c r="A7246" s="77">
        <v>44232</v>
      </c>
      <c r="B7246" s="78">
        <v>44232</v>
      </c>
      <c r="C7246" s="78" t="s">
        <v>831</v>
      </c>
      <c r="D7246" s="79">
        <f>VLOOKUP(Pag_Inicio_Corr_mas_casos[[#This Row],[Corregimiento]],Hoja3!$A$2:$D$676,4,0)</f>
        <v>80821</v>
      </c>
      <c r="E7246" s="78">
        <v>14</v>
      </c>
    </row>
    <row r="7247" spans="1:5" x14ac:dyDescent="0.2">
      <c r="A7247" s="77">
        <v>44232</v>
      </c>
      <c r="B7247" s="78">
        <v>44232</v>
      </c>
      <c r="C7247" s="78" t="s">
        <v>1066</v>
      </c>
      <c r="D7247" s="79">
        <f>VLOOKUP(Pag_Inicio_Corr_mas_casos[[#This Row],[Corregimiento]],Hoja3!$A$2:$D$676,4,0)</f>
        <v>40612</v>
      </c>
      <c r="E7247" s="78">
        <v>13</v>
      </c>
    </row>
    <row r="7248" spans="1:5" x14ac:dyDescent="0.2">
      <c r="A7248" s="77">
        <v>44232</v>
      </c>
      <c r="B7248" s="78">
        <v>44232</v>
      </c>
      <c r="C7248" s="78" t="s">
        <v>1165</v>
      </c>
      <c r="D7248" s="79">
        <f>VLOOKUP(Pag_Inicio_Corr_mas_casos[[#This Row],[Corregimiento]],Hoja3!$A$2:$D$676,4,0)</f>
        <v>50307</v>
      </c>
      <c r="E7248" s="78">
        <v>13</v>
      </c>
    </row>
    <row r="7249" spans="1:5" x14ac:dyDescent="0.2">
      <c r="A7249" s="77">
        <v>44232</v>
      </c>
      <c r="B7249" s="78">
        <v>44232</v>
      </c>
      <c r="C7249" s="78" t="s">
        <v>1074</v>
      </c>
      <c r="D7249" s="79">
        <f>VLOOKUP(Pag_Inicio_Corr_mas_casos[[#This Row],[Corregimiento]],Hoja3!$A$2:$D$676,4,0)</f>
        <v>130702</v>
      </c>
      <c r="E7249" s="78">
        <v>12</v>
      </c>
    </row>
    <row r="7250" spans="1:5" x14ac:dyDescent="0.2">
      <c r="A7250" s="77">
        <v>44232</v>
      </c>
      <c r="B7250" s="78">
        <v>44232</v>
      </c>
      <c r="C7250" s="78" t="s">
        <v>1114</v>
      </c>
      <c r="D7250" s="79">
        <f>VLOOKUP(Pag_Inicio_Corr_mas_casos[[#This Row],[Corregimiento]],Hoja3!$A$2:$D$676,4,0)</f>
        <v>90301</v>
      </c>
      <c r="E7250" s="78">
        <v>12</v>
      </c>
    </row>
    <row r="7251" spans="1:5" x14ac:dyDescent="0.2">
      <c r="A7251" s="77">
        <v>44232</v>
      </c>
      <c r="B7251" s="78">
        <v>44232</v>
      </c>
      <c r="C7251" s="78" t="s">
        <v>1117</v>
      </c>
      <c r="D7251" s="79">
        <f>VLOOKUP(Pag_Inicio_Corr_mas_casos[[#This Row],[Corregimiento]],Hoja3!$A$2:$D$676,4,0)</f>
        <v>40501</v>
      </c>
      <c r="E7251" s="78">
        <v>12</v>
      </c>
    </row>
    <row r="7252" spans="1:5" x14ac:dyDescent="0.2">
      <c r="A7252" s="77">
        <v>44232</v>
      </c>
      <c r="B7252" s="78">
        <v>44232</v>
      </c>
      <c r="C7252" s="78" t="s">
        <v>1013</v>
      </c>
      <c r="D7252" s="79">
        <f>VLOOKUP(Pag_Inicio_Corr_mas_casos[[#This Row],[Corregimiento]],Hoja3!$A$2:$D$676,4,0)</f>
        <v>80822</v>
      </c>
      <c r="E7252" s="78">
        <v>12</v>
      </c>
    </row>
    <row r="7253" spans="1:5" x14ac:dyDescent="0.2">
      <c r="A7253" s="77">
        <v>44232</v>
      </c>
      <c r="B7253" s="78">
        <v>44232</v>
      </c>
      <c r="C7253" s="78" t="s">
        <v>1010</v>
      </c>
      <c r="D7253" s="79">
        <f>VLOOKUP(Pag_Inicio_Corr_mas_casos[[#This Row],[Corregimiento]],Hoja3!$A$2:$D$676,4,0)</f>
        <v>80813</v>
      </c>
      <c r="E7253" s="78">
        <v>11</v>
      </c>
    </row>
    <row r="7254" spans="1:5" x14ac:dyDescent="0.2">
      <c r="A7254" s="77">
        <v>44232</v>
      </c>
      <c r="B7254" s="78">
        <v>44232</v>
      </c>
      <c r="C7254" s="78" t="s">
        <v>1033</v>
      </c>
      <c r="D7254" s="79">
        <f>VLOOKUP(Pag_Inicio_Corr_mas_casos[[#This Row],[Corregimiento]],Hoja3!$A$2:$D$676,4,0)</f>
        <v>40203</v>
      </c>
      <c r="E7254" s="78">
        <v>11</v>
      </c>
    </row>
    <row r="7255" spans="1:5" x14ac:dyDescent="0.2">
      <c r="A7255" s="50">
        <v>44233</v>
      </c>
      <c r="B7255" s="51">
        <v>44233</v>
      </c>
      <c r="C7255" s="51" t="s">
        <v>952</v>
      </c>
      <c r="D7255" s="52">
        <f>VLOOKUP(Pag_Inicio_Corr_mas_casos[[#This Row],[Corregimiento]],Hoja3!$A$2:$D$676,4,0)</f>
        <v>91001</v>
      </c>
      <c r="E7255" s="51">
        <v>45</v>
      </c>
    </row>
    <row r="7256" spans="1:5" x14ac:dyDescent="0.2">
      <c r="A7256" s="50">
        <v>44233</v>
      </c>
      <c r="B7256" s="51">
        <v>44233</v>
      </c>
      <c r="C7256" s="51" t="s">
        <v>1119</v>
      </c>
      <c r="D7256" s="52">
        <f>VLOOKUP(Pag_Inicio_Corr_mas_casos[[#This Row],[Corregimiento]],Hoja3!$A$2:$D$676,4,0)</f>
        <v>40601</v>
      </c>
      <c r="E7256" s="51">
        <v>43</v>
      </c>
    </row>
    <row r="7257" spans="1:5" x14ac:dyDescent="0.2">
      <c r="A7257" s="50">
        <v>44233</v>
      </c>
      <c r="B7257" s="51">
        <v>44233</v>
      </c>
      <c r="C7257" s="51" t="s">
        <v>1015</v>
      </c>
      <c r="D7257" s="52">
        <f>VLOOKUP(Pag_Inicio_Corr_mas_casos[[#This Row],[Corregimiento]],Hoja3!$A$2:$D$676,4,0)</f>
        <v>80815</v>
      </c>
      <c r="E7257" s="51">
        <v>20</v>
      </c>
    </row>
    <row r="7258" spans="1:5" x14ac:dyDescent="0.2">
      <c r="A7258" s="50">
        <v>44233</v>
      </c>
      <c r="B7258" s="51">
        <v>44233</v>
      </c>
      <c r="C7258" s="51" t="s">
        <v>1026</v>
      </c>
      <c r="D7258" s="52">
        <f>VLOOKUP(Pag_Inicio_Corr_mas_casos[[#This Row],[Corregimiento]],Hoja3!$A$2:$D$676,4,0)</f>
        <v>30107</v>
      </c>
      <c r="E7258" s="51">
        <v>20</v>
      </c>
    </row>
    <row r="7259" spans="1:5" x14ac:dyDescent="0.2">
      <c r="A7259" s="50">
        <v>44233</v>
      </c>
      <c r="B7259" s="51">
        <v>44233</v>
      </c>
      <c r="C7259" s="51" t="s">
        <v>996</v>
      </c>
      <c r="D7259" s="52">
        <f>VLOOKUP(Pag_Inicio_Corr_mas_casos[[#This Row],[Corregimiento]],Hoja3!$A$2:$D$676,4,0)</f>
        <v>80810</v>
      </c>
      <c r="E7259" s="51">
        <v>18</v>
      </c>
    </row>
    <row r="7260" spans="1:5" x14ac:dyDescent="0.2">
      <c r="A7260" s="50">
        <v>44233</v>
      </c>
      <c r="B7260" s="51">
        <v>44233</v>
      </c>
      <c r="C7260" s="51" t="s">
        <v>1066</v>
      </c>
      <c r="D7260" s="52">
        <f>VLOOKUP(Pag_Inicio_Corr_mas_casos[[#This Row],[Corregimiento]],Hoja3!$A$2:$D$676,4,0)</f>
        <v>40612</v>
      </c>
      <c r="E7260" s="51">
        <v>17</v>
      </c>
    </row>
    <row r="7261" spans="1:5" x14ac:dyDescent="0.2">
      <c r="A7261" s="50">
        <v>44233</v>
      </c>
      <c r="B7261" s="51">
        <v>44233</v>
      </c>
      <c r="C7261" s="51" t="s">
        <v>1004</v>
      </c>
      <c r="D7261" s="52">
        <f>VLOOKUP(Pag_Inicio_Corr_mas_casos[[#This Row],[Corregimiento]],Hoja3!$A$2:$D$676,4,0)</f>
        <v>81007</v>
      </c>
      <c r="E7261" s="51">
        <v>17</v>
      </c>
    </row>
    <row r="7262" spans="1:5" x14ac:dyDescent="0.2">
      <c r="A7262" s="50">
        <v>44233</v>
      </c>
      <c r="B7262" s="51">
        <v>44233</v>
      </c>
      <c r="C7262" s="51" t="s">
        <v>1105</v>
      </c>
      <c r="D7262" s="52">
        <f>VLOOKUP(Pag_Inicio_Corr_mas_casos[[#This Row],[Corregimiento]],Hoja3!$A$2:$D$676,4,0)</f>
        <v>80812</v>
      </c>
      <c r="E7262" s="51">
        <v>17</v>
      </c>
    </row>
    <row r="7263" spans="1:5" x14ac:dyDescent="0.2">
      <c r="A7263" s="50">
        <v>44233</v>
      </c>
      <c r="B7263" s="51">
        <v>44233</v>
      </c>
      <c r="C7263" s="51" t="s">
        <v>831</v>
      </c>
      <c r="D7263" s="52">
        <f>VLOOKUP(Pag_Inicio_Corr_mas_casos[[#This Row],[Corregimiento]],Hoja3!$A$2:$D$676,4,0)</f>
        <v>80821</v>
      </c>
      <c r="E7263" s="51">
        <v>15</v>
      </c>
    </row>
    <row r="7264" spans="1:5" x14ac:dyDescent="0.2">
      <c r="A7264" s="50">
        <v>44233</v>
      </c>
      <c r="B7264" s="51">
        <v>44233</v>
      </c>
      <c r="C7264" s="51" t="s">
        <v>1071</v>
      </c>
      <c r="D7264" s="52">
        <f>VLOOKUP(Pag_Inicio_Corr_mas_casos[[#This Row],[Corregimiento]],Hoja3!$A$2:$D$676,4,0)</f>
        <v>80819</v>
      </c>
      <c r="E7264" s="51">
        <v>15</v>
      </c>
    </row>
    <row r="7265" spans="1:5" x14ac:dyDescent="0.2">
      <c r="A7265" s="50">
        <v>44233</v>
      </c>
      <c r="B7265" s="51">
        <v>44233</v>
      </c>
      <c r="C7265" s="51" t="s">
        <v>1111</v>
      </c>
      <c r="D7265" s="52">
        <f>VLOOKUP(Pag_Inicio_Corr_mas_casos[[#This Row],[Corregimiento]],Hoja3!$A$2:$D$676,4,0)</f>
        <v>40201</v>
      </c>
      <c r="E7265" s="51">
        <v>15</v>
      </c>
    </row>
    <row r="7266" spans="1:5" x14ac:dyDescent="0.2">
      <c r="A7266" s="50">
        <v>44233</v>
      </c>
      <c r="B7266" s="51">
        <v>44233</v>
      </c>
      <c r="C7266" s="51" t="s">
        <v>998</v>
      </c>
      <c r="D7266" s="52">
        <f>VLOOKUP(Pag_Inicio_Corr_mas_casos[[#This Row],[Corregimiento]],Hoja3!$A$2:$D$676,4,0)</f>
        <v>81009</v>
      </c>
      <c r="E7266" s="51">
        <v>14</v>
      </c>
    </row>
    <row r="7267" spans="1:5" x14ac:dyDescent="0.2">
      <c r="A7267" s="50">
        <v>44233</v>
      </c>
      <c r="B7267" s="51">
        <v>44233</v>
      </c>
      <c r="C7267" s="51" t="s">
        <v>1070</v>
      </c>
      <c r="D7267" s="52">
        <f>VLOOKUP(Pag_Inicio_Corr_mas_casos[[#This Row],[Corregimiento]],Hoja3!$A$2:$D$676,4,0)</f>
        <v>80809</v>
      </c>
      <c r="E7267" s="51">
        <v>13</v>
      </c>
    </row>
    <row r="7268" spans="1:5" x14ac:dyDescent="0.2">
      <c r="A7268" s="50">
        <v>44233</v>
      </c>
      <c r="B7268" s="51">
        <v>44233</v>
      </c>
      <c r="C7268" s="51" t="s">
        <v>999</v>
      </c>
      <c r="D7268" s="52">
        <f>VLOOKUP(Pag_Inicio_Corr_mas_casos[[#This Row],[Corregimiento]],Hoja3!$A$2:$D$676,4,0)</f>
        <v>80806</v>
      </c>
      <c r="E7268" s="51">
        <v>13</v>
      </c>
    </row>
    <row r="7269" spans="1:5" x14ac:dyDescent="0.2">
      <c r="A7269" s="50">
        <v>44233</v>
      </c>
      <c r="B7269" s="51">
        <v>44233</v>
      </c>
      <c r="C7269" s="51" t="s">
        <v>892</v>
      </c>
      <c r="D7269" s="52">
        <f>VLOOKUP(Pag_Inicio_Corr_mas_casos[[#This Row],[Corregimiento]],Hoja3!$A$2:$D$676,4,0)</f>
        <v>40205</v>
      </c>
      <c r="E7269" s="51">
        <v>12</v>
      </c>
    </row>
    <row r="7270" spans="1:5" x14ac:dyDescent="0.2">
      <c r="A7270" s="50">
        <v>44233</v>
      </c>
      <c r="B7270" s="51">
        <v>44233</v>
      </c>
      <c r="C7270" s="51" t="s">
        <v>1033</v>
      </c>
      <c r="D7270" s="52">
        <f>VLOOKUP(Pag_Inicio_Corr_mas_casos[[#This Row],[Corregimiento]],Hoja3!$A$2:$D$676,4,0)</f>
        <v>40203</v>
      </c>
      <c r="E7270" s="51">
        <v>12</v>
      </c>
    </row>
    <row r="7271" spans="1:5" x14ac:dyDescent="0.2">
      <c r="A7271" s="50">
        <v>44233</v>
      </c>
      <c r="B7271" s="51">
        <v>44233</v>
      </c>
      <c r="C7271" s="51" t="s">
        <v>1050</v>
      </c>
      <c r="D7271" s="52">
        <f>VLOOKUP(Pag_Inicio_Corr_mas_casos[[#This Row],[Corregimiento]],Hoja3!$A$2:$D$676,4,0)</f>
        <v>130706</v>
      </c>
      <c r="E7271" s="51">
        <v>11</v>
      </c>
    </row>
    <row r="7272" spans="1:5" x14ac:dyDescent="0.2">
      <c r="A7272" s="50">
        <v>44233</v>
      </c>
      <c r="B7272" s="51">
        <v>44233</v>
      </c>
      <c r="C7272" s="51" t="s">
        <v>1077</v>
      </c>
      <c r="D7272" s="52">
        <f>VLOOKUP(Pag_Inicio_Corr_mas_casos[[#This Row],[Corregimiento]],Hoja3!$A$2:$D$676,4,0)</f>
        <v>81008</v>
      </c>
      <c r="E7272" s="51">
        <v>11</v>
      </c>
    </row>
    <row r="7273" spans="1:5" x14ac:dyDescent="0.2">
      <c r="A7273" s="50">
        <v>44233</v>
      </c>
      <c r="B7273" s="51">
        <v>44233</v>
      </c>
      <c r="C7273" s="51" t="s">
        <v>1029</v>
      </c>
      <c r="D7273" s="52">
        <f>VLOOKUP(Pag_Inicio_Corr_mas_casos[[#This Row],[Corregimiento]],Hoja3!$A$2:$D$676,4,0)</f>
        <v>40606</v>
      </c>
      <c r="E7273" s="51">
        <v>11</v>
      </c>
    </row>
    <row r="7274" spans="1:5" x14ac:dyDescent="0.2">
      <c r="A7274" s="50">
        <v>44233</v>
      </c>
      <c r="B7274" s="51">
        <v>44233</v>
      </c>
      <c r="C7274" s="51" t="s">
        <v>1062</v>
      </c>
      <c r="D7274" s="52">
        <f>VLOOKUP(Pag_Inicio_Corr_mas_casos[[#This Row],[Corregimiento]],Hoja3!$A$2:$D$676,4,0)</f>
        <v>40611</v>
      </c>
      <c r="E7274" s="51">
        <v>11</v>
      </c>
    </row>
    <row r="7275" spans="1:5" x14ac:dyDescent="0.2">
      <c r="A7275" s="53">
        <v>44234</v>
      </c>
      <c r="B7275" s="54">
        <v>44234</v>
      </c>
      <c r="C7275" s="54" t="s">
        <v>1119</v>
      </c>
      <c r="D7275" s="55">
        <f>VLOOKUP(Pag_Inicio_Corr_mas_casos[[#This Row],[Corregimiento]],Hoja3!$A$2:$D$676,4,0)</f>
        <v>40601</v>
      </c>
      <c r="E7275" s="54">
        <v>32</v>
      </c>
    </row>
    <row r="7276" spans="1:5" x14ac:dyDescent="0.2">
      <c r="A7276" s="53">
        <v>44234</v>
      </c>
      <c r="B7276" s="54">
        <v>44234</v>
      </c>
      <c r="C7276" s="54" t="s">
        <v>1081</v>
      </c>
      <c r="D7276" s="55">
        <f>VLOOKUP(Pag_Inicio_Corr_mas_casos[[#This Row],[Corregimiento]],Hoja3!$A$2:$D$676,4,0)</f>
        <v>91001</v>
      </c>
      <c r="E7276" s="54">
        <v>27</v>
      </c>
    </row>
    <row r="7277" spans="1:5" x14ac:dyDescent="0.2">
      <c r="A7277" s="53">
        <v>44234</v>
      </c>
      <c r="B7277" s="54">
        <v>44234</v>
      </c>
      <c r="C7277" s="54" t="s">
        <v>1013</v>
      </c>
      <c r="D7277" s="55">
        <f>VLOOKUP(Pag_Inicio_Corr_mas_casos[[#This Row],[Corregimiento]],Hoja3!$A$2:$D$676,4,0)</f>
        <v>80822</v>
      </c>
      <c r="E7277" s="54">
        <v>18</v>
      </c>
    </row>
    <row r="7278" spans="1:5" x14ac:dyDescent="0.2">
      <c r="A7278" s="53">
        <v>44234</v>
      </c>
      <c r="B7278" s="54">
        <v>44234</v>
      </c>
      <c r="C7278" s="54" t="s">
        <v>1066</v>
      </c>
      <c r="D7278" s="55">
        <f>VLOOKUP(Pag_Inicio_Corr_mas_casos[[#This Row],[Corregimiento]],Hoja3!$A$2:$D$676,4,0)</f>
        <v>40612</v>
      </c>
      <c r="E7278" s="54">
        <v>16</v>
      </c>
    </row>
    <row r="7279" spans="1:5" x14ac:dyDescent="0.2">
      <c r="A7279" s="53">
        <v>44234</v>
      </c>
      <c r="B7279" s="54">
        <v>44234</v>
      </c>
      <c r="C7279" s="54" t="s">
        <v>831</v>
      </c>
      <c r="D7279" s="55">
        <f>VLOOKUP(Pag_Inicio_Corr_mas_casos[[#This Row],[Corregimiento]],Hoja3!$A$2:$D$676,4,0)</f>
        <v>80821</v>
      </c>
      <c r="E7279" s="54">
        <v>14</v>
      </c>
    </row>
    <row r="7280" spans="1:5" x14ac:dyDescent="0.2">
      <c r="A7280" s="53">
        <v>44234</v>
      </c>
      <c r="B7280" s="54">
        <v>44234</v>
      </c>
      <c r="C7280" s="54" t="s">
        <v>1105</v>
      </c>
      <c r="D7280" s="55">
        <f>VLOOKUP(Pag_Inicio_Corr_mas_casos[[#This Row],[Corregimiento]],Hoja3!$A$2:$D$676,4,0)</f>
        <v>80812</v>
      </c>
      <c r="E7280" s="54">
        <v>13</v>
      </c>
    </row>
    <row r="7281" spans="1:5" x14ac:dyDescent="0.2">
      <c r="A7281" s="53">
        <v>44234</v>
      </c>
      <c r="B7281" s="54">
        <v>44234</v>
      </c>
      <c r="C7281" s="54" t="s">
        <v>1077</v>
      </c>
      <c r="D7281" s="55">
        <f>VLOOKUP(Pag_Inicio_Corr_mas_casos[[#This Row],[Corregimiento]],Hoja3!$A$2:$D$676,4,0)</f>
        <v>81008</v>
      </c>
      <c r="E7281" s="54">
        <v>11</v>
      </c>
    </row>
    <row r="7282" spans="1:5" x14ac:dyDescent="0.2">
      <c r="A7282" s="53">
        <v>44234</v>
      </c>
      <c r="B7282" s="54">
        <v>44234</v>
      </c>
      <c r="C7282" s="54" t="s">
        <v>998</v>
      </c>
      <c r="D7282" s="55">
        <f>VLOOKUP(Pag_Inicio_Corr_mas_casos[[#This Row],[Corregimiento]],Hoja3!$A$2:$D$676,4,0)</f>
        <v>81009</v>
      </c>
      <c r="E7282" s="54">
        <v>10</v>
      </c>
    </row>
    <row r="7283" spans="1:5" x14ac:dyDescent="0.2">
      <c r="A7283" s="53">
        <v>44234</v>
      </c>
      <c r="B7283" s="54">
        <v>44234</v>
      </c>
      <c r="C7283" s="54" t="s">
        <v>1029</v>
      </c>
      <c r="D7283" s="55">
        <f>VLOOKUP(Pag_Inicio_Corr_mas_casos[[#This Row],[Corregimiento]],Hoja3!$A$2:$D$676,4,0)</f>
        <v>40606</v>
      </c>
      <c r="E7283" s="54">
        <v>10</v>
      </c>
    </row>
    <row r="7284" spans="1:5" x14ac:dyDescent="0.2">
      <c r="A7284" s="53">
        <v>44234</v>
      </c>
      <c r="B7284" s="54">
        <v>44234</v>
      </c>
      <c r="C7284" s="54" t="s">
        <v>1011</v>
      </c>
      <c r="D7284" s="55">
        <f>VLOOKUP(Pag_Inicio_Corr_mas_casos[[#This Row],[Corregimiento]],Hoja3!$A$2:$D$676,4,0)</f>
        <v>80820</v>
      </c>
      <c r="E7284" s="54">
        <v>8</v>
      </c>
    </row>
    <row r="7285" spans="1:5" x14ac:dyDescent="0.2">
      <c r="A7285" s="53">
        <v>44234</v>
      </c>
      <c r="B7285" s="54">
        <v>44234</v>
      </c>
      <c r="C7285" s="54" t="s">
        <v>1062</v>
      </c>
      <c r="D7285" s="55">
        <f>VLOOKUP(Pag_Inicio_Corr_mas_casos[[#This Row],[Corregimiento]],Hoja3!$A$2:$D$676,4,0)</f>
        <v>40611</v>
      </c>
      <c r="E7285" s="54">
        <v>8</v>
      </c>
    </row>
    <row r="7286" spans="1:5" x14ac:dyDescent="0.2">
      <c r="A7286" s="53">
        <v>44234</v>
      </c>
      <c r="B7286" s="54">
        <v>44234</v>
      </c>
      <c r="C7286" s="54" t="s">
        <v>1204</v>
      </c>
      <c r="D7286" s="55">
        <f>VLOOKUP(Pag_Inicio_Corr_mas_casos[[#This Row],[Corregimiento]],Hoja3!$A$2:$D$676,4,0)</f>
        <v>40506</v>
      </c>
      <c r="E7286" s="54">
        <v>8</v>
      </c>
    </row>
    <row r="7287" spans="1:5" x14ac:dyDescent="0.2">
      <c r="A7287" s="53">
        <v>44234</v>
      </c>
      <c r="B7287" s="54">
        <v>44234</v>
      </c>
      <c r="C7287" s="54" t="s">
        <v>999</v>
      </c>
      <c r="D7287" s="55">
        <f>VLOOKUP(Pag_Inicio_Corr_mas_casos[[#This Row],[Corregimiento]],Hoja3!$A$2:$D$676,4,0)</f>
        <v>80806</v>
      </c>
      <c r="E7287" s="54">
        <v>8</v>
      </c>
    </row>
    <row r="7288" spans="1:5" x14ac:dyDescent="0.2">
      <c r="A7288" s="53">
        <v>44234</v>
      </c>
      <c r="B7288" s="54">
        <v>44234</v>
      </c>
      <c r="C7288" s="54" t="s">
        <v>1071</v>
      </c>
      <c r="D7288" s="55">
        <f>VLOOKUP(Pag_Inicio_Corr_mas_casos[[#This Row],[Corregimiento]],Hoja3!$A$2:$D$676,4,0)</f>
        <v>80819</v>
      </c>
      <c r="E7288" s="54">
        <v>8</v>
      </c>
    </row>
    <row r="7289" spans="1:5" x14ac:dyDescent="0.2">
      <c r="A7289" s="53">
        <v>44234</v>
      </c>
      <c r="B7289" s="54">
        <v>44234</v>
      </c>
      <c r="C7289" s="54" t="s">
        <v>1097</v>
      </c>
      <c r="D7289" s="55">
        <f>VLOOKUP(Pag_Inicio_Corr_mas_casos[[#This Row],[Corregimiento]],Hoja3!$A$2:$D$676,4,0)</f>
        <v>130108</v>
      </c>
      <c r="E7289" s="54">
        <v>8</v>
      </c>
    </row>
    <row r="7290" spans="1:5" x14ac:dyDescent="0.2">
      <c r="A7290" s="53">
        <v>44234</v>
      </c>
      <c r="B7290" s="54">
        <v>44234</v>
      </c>
      <c r="C7290" s="54" t="s">
        <v>1205</v>
      </c>
      <c r="D7290" s="55">
        <f>VLOOKUP(Pag_Inicio_Corr_mas_casos[[#This Row],[Corregimiento]],Hoja3!$A$2:$D$676,4,0)</f>
        <v>90903</v>
      </c>
      <c r="E7290" s="54">
        <v>8</v>
      </c>
    </row>
    <row r="7291" spans="1:5" x14ac:dyDescent="0.2">
      <c r="A7291" s="53">
        <v>44234</v>
      </c>
      <c r="B7291" s="54">
        <v>44234</v>
      </c>
      <c r="C7291" s="54" t="s">
        <v>1095</v>
      </c>
      <c r="D7291" s="55">
        <f>VLOOKUP(Pag_Inicio_Corr_mas_casos[[#This Row],[Corregimiento]],Hoja3!$A$2:$D$676,4,0)</f>
        <v>130106</v>
      </c>
      <c r="E7291" s="54">
        <v>7</v>
      </c>
    </row>
    <row r="7292" spans="1:5" x14ac:dyDescent="0.2">
      <c r="A7292" s="53">
        <v>44234</v>
      </c>
      <c r="B7292" s="54">
        <v>44234</v>
      </c>
      <c r="C7292" s="54" t="s">
        <v>1088</v>
      </c>
      <c r="D7292" s="55">
        <f>VLOOKUP(Pag_Inicio_Corr_mas_casos[[#This Row],[Corregimiento]],Hoja3!$A$2:$D$676,4,0)</f>
        <v>20609</v>
      </c>
      <c r="E7292" s="54">
        <v>7</v>
      </c>
    </row>
    <row r="7293" spans="1:5" x14ac:dyDescent="0.2">
      <c r="A7293" s="53">
        <v>44234</v>
      </c>
      <c r="B7293" s="54">
        <v>44234</v>
      </c>
      <c r="C7293" s="54" t="s">
        <v>1206</v>
      </c>
      <c r="D7293" s="55">
        <f>VLOOKUP(Pag_Inicio_Corr_mas_casos[[#This Row],[Corregimiento]],Hoja3!$A$2:$D$676,4,0)</f>
        <v>20301</v>
      </c>
      <c r="E7293" s="54">
        <v>7</v>
      </c>
    </row>
    <row r="7294" spans="1:5" x14ac:dyDescent="0.2">
      <c r="A7294" s="53">
        <v>44234</v>
      </c>
      <c r="B7294" s="54">
        <v>44234</v>
      </c>
      <c r="C7294" s="54" t="s">
        <v>1010</v>
      </c>
      <c r="D7294" s="55">
        <f>VLOOKUP(Pag_Inicio_Corr_mas_casos[[#This Row],[Corregimiento]],Hoja3!$A$2:$D$676,4,0)</f>
        <v>80813</v>
      </c>
      <c r="E7294" s="54">
        <v>6</v>
      </c>
    </row>
    <row r="7295" spans="1:5" x14ac:dyDescent="0.2">
      <c r="A7295" s="62">
        <v>44235</v>
      </c>
      <c r="B7295" s="63">
        <v>44235</v>
      </c>
      <c r="C7295" s="63" t="s">
        <v>1119</v>
      </c>
      <c r="D7295" s="64">
        <f>VLOOKUP(Pag_Inicio_Corr_mas_casos[[#This Row],[Corregimiento]],Hoja3!$A$2:$D$676,4,0)</f>
        <v>40601</v>
      </c>
      <c r="E7295" s="63">
        <v>26</v>
      </c>
    </row>
    <row r="7296" spans="1:5" x14ac:dyDescent="0.2">
      <c r="A7296" s="62">
        <v>44235</v>
      </c>
      <c r="B7296" s="63">
        <v>44235</v>
      </c>
      <c r="C7296" s="63" t="s">
        <v>1117</v>
      </c>
      <c r="D7296" s="64">
        <f>VLOOKUP(Pag_Inicio_Corr_mas_casos[[#This Row],[Corregimiento]],Hoja3!$A$2:$D$676,4,0)</f>
        <v>40501</v>
      </c>
      <c r="E7296" s="63">
        <v>17</v>
      </c>
    </row>
    <row r="7297" spans="1:5" x14ac:dyDescent="0.2">
      <c r="A7297" s="62">
        <v>44235</v>
      </c>
      <c r="B7297" s="63">
        <v>44235</v>
      </c>
      <c r="C7297" s="63" t="s">
        <v>1081</v>
      </c>
      <c r="D7297" s="64">
        <f>VLOOKUP(Pag_Inicio_Corr_mas_casos[[#This Row],[Corregimiento]],Hoja3!$A$2:$D$676,4,0)</f>
        <v>91001</v>
      </c>
      <c r="E7297" s="63">
        <v>13</v>
      </c>
    </row>
    <row r="7298" spans="1:5" x14ac:dyDescent="0.2">
      <c r="A7298" s="62">
        <v>44235</v>
      </c>
      <c r="B7298" s="63">
        <v>44235</v>
      </c>
      <c r="C7298" s="63" t="s">
        <v>1013</v>
      </c>
      <c r="D7298" s="64">
        <f>VLOOKUP(Pag_Inicio_Corr_mas_casos[[#This Row],[Corregimiento]],Hoja3!$A$2:$D$676,4,0)</f>
        <v>80822</v>
      </c>
      <c r="E7298" s="63">
        <v>12</v>
      </c>
    </row>
    <row r="7299" spans="1:5" x14ac:dyDescent="0.2">
      <c r="A7299" s="62">
        <v>44235</v>
      </c>
      <c r="B7299" s="63">
        <v>44235</v>
      </c>
      <c r="C7299" s="63" t="s">
        <v>1105</v>
      </c>
      <c r="D7299" s="64">
        <f>VLOOKUP(Pag_Inicio_Corr_mas_casos[[#This Row],[Corregimiento]],Hoja3!$A$2:$D$676,4,0)</f>
        <v>80812</v>
      </c>
      <c r="E7299" s="63">
        <v>11</v>
      </c>
    </row>
    <row r="7300" spans="1:5" x14ac:dyDescent="0.2">
      <c r="A7300" s="62">
        <v>44235</v>
      </c>
      <c r="B7300" s="63">
        <v>44235</v>
      </c>
      <c r="C7300" s="63" t="s">
        <v>1066</v>
      </c>
      <c r="D7300" s="64">
        <f>VLOOKUP(Pag_Inicio_Corr_mas_casos[[#This Row],[Corregimiento]],Hoja3!$A$2:$D$676,4,0)</f>
        <v>40612</v>
      </c>
      <c r="E7300" s="63">
        <v>9</v>
      </c>
    </row>
    <row r="7301" spans="1:5" x14ac:dyDescent="0.2">
      <c r="A7301" s="62">
        <v>44235</v>
      </c>
      <c r="B7301" s="63">
        <v>44235</v>
      </c>
      <c r="C7301" s="63" t="s">
        <v>1029</v>
      </c>
      <c r="D7301" s="64">
        <f>VLOOKUP(Pag_Inicio_Corr_mas_casos[[#This Row],[Corregimiento]],Hoja3!$A$2:$D$676,4,0)</f>
        <v>40606</v>
      </c>
      <c r="E7301" s="63">
        <v>9</v>
      </c>
    </row>
    <row r="7302" spans="1:5" x14ac:dyDescent="0.2">
      <c r="A7302" s="62">
        <v>44235</v>
      </c>
      <c r="B7302" s="63">
        <v>44235</v>
      </c>
      <c r="C7302" s="63" t="s">
        <v>1071</v>
      </c>
      <c r="D7302" s="64">
        <f>VLOOKUP(Pag_Inicio_Corr_mas_casos[[#This Row],[Corregimiento]],Hoja3!$A$2:$D$676,4,0)</f>
        <v>80819</v>
      </c>
      <c r="E7302" s="63">
        <v>9</v>
      </c>
    </row>
    <row r="7303" spans="1:5" x14ac:dyDescent="0.2">
      <c r="A7303" s="62">
        <v>44235</v>
      </c>
      <c r="B7303" s="63">
        <v>44235</v>
      </c>
      <c r="C7303" s="63" t="s">
        <v>1207</v>
      </c>
      <c r="D7303" s="64">
        <f>VLOOKUP(Pag_Inicio_Corr_mas_casos[[#This Row],[Corregimiento]],Hoja3!$A$2:$D$676,4,0)</f>
        <v>40205</v>
      </c>
      <c r="E7303" s="63">
        <v>8</v>
      </c>
    </row>
    <row r="7304" spans="1:5" x14ac:dyDescent="0.2">
      <c r="A7304" s="62">
        <v>44235</v>
      </c>
      <c r="B7304" s="63">
        <v>44235</v>
      </c>
      <c r="C7304" s="63" t="s">
        <v>1012</v>
      </c>
      <c r="D7304" s="64">
        <f>VLOOKUP(Pag_Inicio_Corr_mas_casos[[#This Row],[Corregimiento]],Hoja3!$A$2:$D$676,4,0)</f>
        <v>80817</v>
      </c>
      <c r="E7304" s="63">
        <v>8</v>
      </c>
    </row>
    <row r="7305" spans="1:5" x14ac:dyDescent="0.2">
      <c r="A7305" s="62">
        <v>44235</v>
      </c>
      <c r="B7305" s="63">
        <v>44235</v>
      </c>
      <c r="C7305" s="63" t="s">
        <v>1208</v>
      </c>
      <c r="D7305" s="64">
        <f>VLOOKUP(Pag_Inicio_Corr_mas_casos[[#This Row],[Corregimiento]],Hoja3!$A$2:$D$676,4,0)</f>
        <v>91202</v>
      </c>
      <c r="E7305" s="63">
        <v>8</v>
      </c>
    </row>
    <row r="7306" spans="1:5" x14ac:dyDescent="0.2">
      <c r="A7306" s="62">
        <v>44235</v>
      </c>
      <c r="B7306" s="63">
        <v>44235</v>
      </c>
      <c r="C7306" s="63" t="s">
        <v>1168</v>
      </c>
      <c r="D7306" s="64">
        <f>VLOOKUP(Pag_Inicio_Corr_mas_casos[[#This Row],[Corregimiento]],Hoja3!$A$2:$D$676,4,0)</f>
        <v>40301</v>
      </c>
      <c r="E7306" s="63">
        <v>8</v>
      </c>
    </row>
    <row r="7307" spans="1:5" x14ac:dyDescent="0.2">
      <c r="A7307" s="62">
        <v>44235</v>
      </c>
      <c r="B7307" s="63">
        <v>44235</v>
      </c>
      <c r="C7307" s="63" t="s">
        <v>1111</v>
      </c>
      <c r="D7307" s="64">
        <f>VLOOKUP(Pag_Inicio_Corr_mas_casos[[#This Row],[Corregimiento]],Hoja3!$A$2:$D$676,4,0)</f>
        <v>40201</v>
      </c>
      <c r="E7307" s="63">
        <v>8</v>
      </c>
    </row>
    <row r="7308" spans="1:5" x14ac:dyDescent="0.2">
      <c r="A7308" s="62">
        <v>44235</v>
      </c>
      <c r="B7308" s="63">
        <v>44235</v>
      </c>
      <c r="C7308" s="63" t="s">
        <v>1103</v>
      </c>
      <c r="D7308" s="64">
        <f>VLOOKUP(Pag_Inicio_Corr_mas_casos[[#This Row],[Corregimiento]],Hoja3!$A$2:$D$676,4,0)</f>
        <v>90301</v>
      </c>
      <c r="E7308" s="63">
        <v>8</v>
      </c>
    </row>
    <row r="7309" spans="1:5" x14ac:dyDescent="0.2">
      <c r="A7309" s="62">
        <v>44235</v>
      </c>
      <c r="B7309" s="63">
        <v>44235</v>
      </c>
      <c r="C7309" s="63" t="s">
        <v>1209</v>
      </c>
      <c r="D7309" s="64">
        <f>VLOOKUP(Pag_Inicio_Corr_mas_casos[[#This Row],[Corregimiento]],Hoja3!$A$2:$D$676,4,0)</f>
        <v>10206</v>
      </c>
      <c r="E7309" s="63">
        <v>8</v>
      </c>
    </row>
    <row r="7310" spans="1:5" x14ac:dyDescent="0.2">
      <c r="A7310" s="62">
        <v>44235</v>
      </c>
      <c r="B7310" s="63">
        <v>44235</v>
      </c>
      <c r="C7310" s="63" t="s">
        <v>1070</v>
      </c>
      <c r="D7310" s="64">
        <f>VLOOKUP(Pag_Inicio_Corr_mas_casos[[#This Row],[Corregimiento]],Hoja3!$A$2:$D$676,4,0)</f>
        <v>80809</v>
      </c>
      <c r="E7310" s="63">
        <v>8</v>
      </c>
    </row>
    <row r="7311" spans="1:5" x14ac:dyDescent="0.2">
      <c r="A7311" s="62">
        <v>44235</v>
      </c>
      <c r="B7311" s="63">
        <v>44235</v>
      </c>
      <c r="C7311" s="63" t="s">
        <v>1010</v>
      </c>
      <c r="D7311" s="64">
        <f>VLOOKUP(Pag_Inicio_Corr_mas_casos[[#This Row],[Corregimiento]],Hoja3!$A$2:$D$676,4,0)</f>
        <v>80813</v>
      </c>
      <c r="E7311" s="63">
        <v>7</v>
      </c>
    </row>
    <row r="7312" spans="1:5" x14ac:dyDescent="0.2">
      <c r="A7312" s="62">
        <v>44235</v>
      </c>
      <c r="B7312" s="63">
        <v>44235</v>
      </c>
      <c r="C7312" s="63" t="s">
        <v>1062</v>
      </c>
      <c r="D7312" s="64">
        <f>VLOOKUP(Pag_Inicio_Corr_mas_casos[[#This Row],[Corregimiento]],Hoja3!$A$2:$D$676,4,0)</f>
        <v>40611</v>
      </c>
      <c r="E7312" s="63">
        <v>7</v>
      </c>
    </row>
    <row r="7313" spans="1:5" x14ac:dyDescent="0.2">
      <c r="A7313" s="62">
        <v>44235</v>
      </c>
      <c r="B7313" s="63">
        <v>44235</v>
      </c>
      <c r="C7313" s="63" t="s">
        <v>998</v>
      </c>
      <c r="D7313" s="64">
        <f>VLOOKUP(Pag_Inicio_Corr_mas_casos[[#This Row],[Corregimiento]],Hoja3!$A$2:$D$676,4,0)</f>
        <v>81009</v>
      </c>
      <c r="E7313" s="63">
        <v>7</v>
      </c>
    </row>
    <row r="7314" spans="1:5" x14ac:dyDescent="0.2">
      <c r="A7314" s="62">
        <v>44235</v>
      </c>
      <c r="B7314" s="63">
        <v>44235</v>
      </c>
      <c r="C7314" s="63" t="s">
        <v>1074</v>
      </c>
      <c r="D7314" s="64">
        <f>VLOOKUP(Pag_Inicio_Corr_mas_casos[[#This Row],[Corregimiento]],Hoja3!$A$2:$D$676,4,0)</f>
        <v>130702</v>
      </c>
      <c r="E7314" s="63">
        <v>7</v>
      </c>
    </row>
    <row r="7315" spans="1:5" x14ac:dyDescent="0.2">
      <c r="A7315" s="43">
        <v>44236</v>
      </c>
      <c r="B7315" s="41">
        <v>44236</v>
      </c>
      <c r="C7315" s="41" t="s">
        <v>1119</v>
      </c>
      <c r="D7315" s="42">
        <f>VLOOKUP(Pag_Inicio_Corr_mas_casos[[#This Row],[Corregimiento]],Hoja3!$A$2:$D$676,4,0)</f>
        <v>40601</v>
      </c>
      <c r="E7315" s="41">
        <v>31</v>
      </c>
    </row>
    <row r="7316" spans="1:5" x14ac:dyDescent="0.2">
      <c r="A7316" s="43">
        <v>44236</v>
      </c>
      <c r="B7316" s="41">
        <v>44236</v>
      </c>
      <c r="C7316" s="41" t="s">
        <v>952</v>
      </c>
      <c r="D7316" s="42">
        <f>VLOOKUP(Pag_Inicio_Corr_mas_casos[[#This Row],[Corregimiento]],Hoja3!$A$2:$D$676,4,0)</f>
        <v>91001</v>
      </c>
      <c r="E7316" s="41">
        <v>25</v>
      </c>
    </row>
    <row r="7317" spans="1:5" x14ac:dyDescent="0.2">
      <c r="A7317" s="43">
        <v>44236</v>
      </c>
      <c r="B7317" s="41">
        <v>44236</v>
      </c>
      <c r="C7317" s="41" t="s">
        <v>856</v>
      </c>
      <c r="D7317" s="42">
        <f>VLOOKUP(Pag_Inicio_Corr_mas_casos[[#This Row],[Corregimiento]],Hoja3!$A$2:$D$676,4,0)</f>
        <v>40612</v>
      </c>
      <c r="E7317" s="41">
        <v>18</v>
      </c>
    </row>
    <row r="7318" spans="1:5" x14ac:dyDescent="0.2">
      <c r="A7318" s="43">
        <v>44236</v>
      </c>
      <c r="B7318" s="41">
        <v>44236</v>
      </c>
      <c r="C7318" s="41" t="s">
        <v>1071</v>
      </c>
      <c r="D7318" s="42">
        <f>VLOOKUP(Pag_Inicio_Corr_mas_casos[[#This Row],[Corregimiento]],Hoja3!$A$2:$D$676,4,0)</f>
        <v>80819</v>
      </c>
      <c r="E7318" s="41">
        <v>16</v>
      </c>
    </row>
    <row r="7319" spans="1:5" x14ac:dyDescent="0.2">
      <c r="A7319" s="43">
        <v>44236</v>
      </c>
      <c r="B7319" s="41">
        <v>44236</v>
      </c>
      <c r="C7319" s="41" t="s">
        <v>1012</v>
      </c>
      <c r="D7319" s="42">
        <f>VLOOKUP(Pag_Inicio_Corr_mas_casos[[#This Row],[Corregimiento]],Hoja3!$A$2:$D$676,4,0)</f>
        <v>80817</v>
      </c>
      <c r="E7319" s="41">
        <v>15</v>
      </c>
    </row>
    <row r="7320" spans="1:5" x14ac:dyDescent="0.2">
      <c r="A7320" s="43">
        <v>44236</v>
      </c>
      <c r="B7320" s="41">
        <v>44236</v>
      </c>
      <c r="C7320" s="41" t="s">
        <v>1013</v>
      </c>
      <c r="D7320" s="42">
        <f>VLOOKUP(Pag_Inicio_Corr_mas_casos[[#This Row],[Corregimiento]],Hoja3!$A$2:$D$676,4,0)</f>
        <v>80822</v>
      </c>
      <c r="E7320" s="41">
        <v>15</v>
      </c>
    </row>
    <row r="7321" spans="1:5" x14ac:dyDescent="0.2">
      <c r="A7321" s="43">
        <v>44236</v>
      </c>
      <c r="B7321" s="41">
        <v>44236</v>
      </c>
      <c r="C7321" s="41" t="s">
        <v>1127</v>
      </c>
      <c r="D7321" s="42">
        <f>VLOOKUP(Pag_Inicio_Corr_mas_casos[[#This Row],[Corregimiento]],Hoja3!$A$2:$D$676,4,0)</f>
        <v>130101</v>
      </c>
      <c r="E7321" s="41">
        <v>14</v>
      </c>
    </row>
    <row r="7322" spans="1:5" x14ac:dyDescent="0.2">
      <c r="A7322" s="43">
        <v>44236</v>
      </c>
      <c r="B7322" s="41">
        <v>44236</v>
      </c>
      <c r="C7322" s="41" t="s">
        <v>999</v>
      </c>
      <c r="D7322" s="42">
        <f>VLOOKUP(Pag_Inicio_Corr_mas_casos[[#This Row],[Corregimiento]],Hoja3!$A$2:$D$676,4,0)</f>
        <v>80806</v>
      </c>
      <c r="E7322" s="41">
        <v>14</v>
      </c>
    </row>
    <row r="7323" spans="1:5" x14ac:dyDescent="0.2">
      <c r="A7323" s="43">
        <v>44236</v>
      </c>
      <c r="B7323" s="41">
        <v>44236</v>
      </c>
      <c r="C7323" s="41" t="s">
        <v>1002</v>
      </c>
      <c r="D7323" s="42">
        <f>VLOOKUP(Pag_Inicio_Corr_mas_casos[[#This Row],[Corregimiento]],Hoja3!$A$2:$D$676,4,0)</f>
        <v>80816</v>
      </c>
      <c r="E7323" s="41">
        <v>13</v>
      </c>
    </row>
    <row r="7324" spans="1:5" x14ac:dyDescent="0.2">
      <c r="A7324" s="43">
        <v>44236</v>
      </c>
      <c r="B7324" s="41">
        <v>44236</v>
      </c>
      <c r="C7324" s="41" t="s">
        <v>1032</v>
      </c>
      <c r="D7324" s="42">
        <f>VLOOKUP(Pag_Inicio_Corr_mas_casos[[#This Row],[Corregimiento]],Hoja3!$A$2:$D$676,4,0)</f>
        <v>20606</v>
      </c>
      <c r="E7324" s="41">
        <v>12</v>
      </c>
    </row>
    <row r="7325" spans="1:5" x14ac:dyDescent="0.2">
      <c r="A7325" s="43">
        <v>44236</v>
      </c>
      <c r="B7325" s="41">
        <v>44236</v>
      </c>
      <c r="C7325" s="41" t="s">
        <v>1062</v>
      </c>
      <c r="D7325" s="42">
        <f>VLOOKUP(Pag_Inicio_Corr_mas_casos[[#This Row],[Corregimiento]],Hoja3!$A$2:$D$676,4,0)</f>
        <v>40611</v>
      </c>
      <c r="E7325" s="41">
        <v>12</v>
      </c>
    </row>
    <row r="7326" spans="1:5" x14ac:dyDescent="0.2">
      <c r="A7326" s="43">
        <v>44236</v>
      </c>
      <c r="B7326" s="41">
        <v>44236</v>
      </c>
      <c r="C7326" s="41" t="s">
        <v>1204</v>
      </c>
      <c r="D7326" s="42">
        <f>VLOOKUP(Pag_Inicio_Corr_mas_casos[[#This Row],[Corregimiento]],Hoja3!$A$2:$D$676,4,0)</f>
        <v>40506</v>
      </c>
      <c r="E7326" s="41">
        <v>12</v>
      </c>
    </row>
    <row r="7327" spans="1:5" x14ac:dyDescent="0.2">
      <c r="A7327" s="43">
        <v>44236</v>
      </c>
      <c r="B7327" s="41">
        <v>44236</v>
      </c>
      <c r="C7327" s="41" t="s">
        <v>997</v>
      </c>
      <c r="D7327" s="42">
        <f>VLOOKUP(Pag_Inicio_Corr_mas_casos[[#This Row],[Corregimiento]],Hoja3!$A$2:$D$676,4,0)</f>
        <v>130717</v>
      </c>
      <c r="E7327" s="41">
        <v>11</v>
      </c>
    </row>
    <row r="7328" spans="1:5" x14ac:dyDescent="0.2">
      <c r="A7328" s="43">
        <v>44236</v>
      </c>
      <c r="B7328" s="41">
        <v>44236</v>
      </c>
      <c r="C7328" s="41" t="s">
        <v>1010</v>
      </c>
      <c r="D7328" s="42">
        <f>VLOOKUP(Pag_Inicio_Corr_mas_casos[[#This Row],[Corregimiento]],Hoja3!$A$2:$D$676,4,0)</f>
        <v>80813</v>
      </c>
      <c r="E7328" s="41">
        <v>11</v>
      </c>
    </row>
    <row r="7329" spans="1:5" x14ac:dyDescent="0.2">
      <c r="A7329" s="43">
        <v>44236</v>
      </c>
      <c r="B7329" s="41">
        <v>44236</v>
      </c>
      <c r="C7329" s="41" t="s">
        <v>1000</v>
      </c>
      <c r="D7329" s="42">
        <f>VLOOKUP(Pag_Inicio_Corr_mas_casos[[#This Row],[Corregimiento]],Hoja3!$A$2:$D$676,4,0)</f>
        <v>80823</v>
      </c>
      <c r="E7329" s="41">
        <v>10</v>
      </c>
    </row>
    <row r="7330" spans="1:5" x14ac:dyDescent="0.2">
      <c r="A7330" s="43">
        <v>44236</v>
      </c>
      <c r="B7330" s="41">
        <v>44236</v>
      </c>
      <c r="C7330" s="41" t="s">
        <v>1210</v>
      </c>
      <c r="D7330" s="42">
        <f>VLOOKUP(Pag_Inicio_Corr_mas_casos[[#This Row],[Corregimiento]],Hoja3!$A$2:$D$676,4,0)</f>
        <v>41001</v>
      </c>
      <c r="E7330" s="41">
        <v>10</v>
      </c>
    </row>
    <row r="7331" spans="1:5" x14ac:dyDescent="0.2">
      <c r="A7331" s="43">
        <v>44236</v>
      </c>
      <c r="B7331" s="41">
        <v>44236</v>
      </c>
      <c r="C7331" s="41" t="s">
        <v>1074</v>
      </c>
      <c r="D7331" s="42">
        <f>VLOOKUP(Pag_Inicio_Corr_mas_casos[[#This Row],[Corregimiento]],Hoja3!$A$2:$D$676,4,0)</f>
        <v>130702</v>
      </c>
      <c r="E7331" s="41">
        <v>10</v>
      </c>
    </row>
    <row r="7332" spans="1:5" x14ac:dyDescent="0.2">
      <c r="A7332" s="43">
        <v>44236</v>
      </c>
      <c r="B7332" s="41">
        <v>44236</v>
      </c>
      <c r="C7332" s="41" t="s">
        <v>1003</v>
      </c>
      <c r="D7332" s="42">
        <f>VLOOKUP(Pag_Inicio_Corr_mas_casos[[#This Row],[Corregimiento]],Hoja3!$A$2:$D$676,4,0)</f>
        <v>130708</v>
      </c>
      <c r="E7332" s="41">
        <v>9</v>
      </c>
    </row>
    <row r="7333" spans="1:5" x14ac:dyDescent="0.2">
      <c r="A7333" s="43">
        <v>44236</v>
      </c>
      <c r="B7333" s="41">
        <v>44236</v>
      </c>
      <c r="C7333" s="41" t="s">
        <v>1050</v>
      </c>
      <c r="D7333" s="42">
        <f>VLOOKUP(Pag_Inicio_Corr_mas_casos[[#This Row],[Corregimiento]],Hoja3!$A$2:$D$676,4,0)</f>
        <v>130706</v>
      </c>
      <c r="E7333" s="41">
        <v>9</v>
      </c>
    </row>
    <row r="7334" spans="1:5" x14ac:dyDescent="0.2">
      <c r="A7334" s="43">
        <v>44236</v>
      </c>
      <c r="B7334" s="41">
        <v>44236</v>
      </c>
      <c r="C7334" s="41" t="s">
        <v>1001</v>
      </c>
      <c r="D7334" s="42">
        <f>VLOOKUP(Pag_Inicio_Corr_mas_casos[[#This Row],[Corregimiento]],Hoja3!$A$2:$D$676,4,0)</f>
        <v>80807</v>
      </c>
      <c r="E7334" s="41">
        <v>9</v>
      </c>
    </row>
    <row r="7335" spans="1:5" x14ac:dyDescent="0.2">
      <c r="A7335" s="86">
        <v>44237</v>
      </c>
      <c r="B7335" s="87">
        <v>44237</v>
      </c>
      <c r="C7335" s="87" t="s">
        <v>1119</v>
      </c>
      <c r="D7335" s="88">
        <f>VLOOKUP(Pag_Inicio_Corr_mas_casos[[#This Row],[Corregimiento]],Hoja3!$A$2:$D$676,4,0)</f>
        <v>40601</v>
      </c>
      <c r="E7335" s="87">
        <v>40</v>
      </c>
    </row>
    <row r="7336" spans="1:5" x14ac:dyDescent="0.2">
      <c r="A7336" s="86">
        <v>44237</v>
      </c>
      <c r="B7336" s="87">
        <v>44237</v>
      </c>
      <c r="C7336" s="87" t="s">
        <v>1211</v>
      </c>
      <c r="D7336" s="88">
        <f>VLOOKUP(Pag_Inicio_Corr_mas_casos[[#This Row],[Corregimiento]],Hoja3!$A$2:$D$676,4,0)</f>
        <v>80602</v>
      </c>
      <c r="E7336" s="87">
        <v>19</v>
      </c>
    </row>
    <row r="7337" spans="1:5" x14ac:dyDescent="0.2">
      <c r="A7337" s="86">
        <v>44237</v>
      </c>
      <c r="B7337" s="87">
        <v>44237</v>
      </c>
      <c r="C7337" s="87" t="s">
        <v>1114</v>
      </c>
      <c r="D7337" s="88">
        <f>VLOOKUP(Pag_Inicio_Corr_mas_casos[[#This Row],[Corregimiento]],Hoja3!$A$2:$D$676,4,0)</f>
        <v>90301</v>
      </c>
      <c r="E7337" s="87">
        <v>18</v>
      </c>
    </row>
    <row r="7338" spans="1:5" x14ac:dyDescent="0.2">
      <c r="A7338" s="86">
        <v>44237</v>
      </c>
      <c r="B7338" s="87">
        <v>44237</v>
      </c>
      <c r="C7338" s="87" t="s">
        <v>1071</v>
      </c>
      <c r="D7338" s="88">
        <f>VLOOKUP(Pag_Inicio_Corr_mas_casos[[#This Row],[Corregimiento]],Hoja3!$A$2:$D$676,4,0)</f>
        <v>80819</v>
      </c>
      <c r="E7338" s="87">
        <v>17</v>
      </c>
    </row>
    <row r="7339" spans="1:5" x14ac:dyDescent="0.2">
      <c r="A7339" s="86">
        <v>44237</v>
      </c>
      <c r="B7339" s="87">
        <v>44237</v>
      </c>
      <c r="C7339" s="87" t="s">
        <v>1157</v>
      </c>
      <c r="D7339" s="88">
        <f>VLOOKUP(Pag_Inicio_Corr_mas_casos[[#This Row],[Corregimiento]],Hoja3!$A$2:$D$676,4,0)</f>
        <v>40205</v>
      </c>
      <c r="E7339" s="87">
        <v>16</v>
      </c>
    </row>
    <row r="7340" spans="1:5" x14ac:dyDescent="0.2">
      <c r="A7340" s="86">
        <v>44237</v>
      </c>
      <c r="B7340" s="87">
        <v>44237</v>
      </c>
      <c r="C7340" s="87" t="s">
        <v>1026</v>
      </c>
      <c r="D7340" s="88">
        <f>VLOOKUP(Pag_Inicio_Corr_mas_casos[[#This Row],[Corregimiento]],Hoja3!$A$2:$D$676,4,0)</f>
        <v>30107</v>
      </c>
      <c r="E7340" s="87">
        <v>16</v>
      </c>
    </row>
    <row r="7341" spans="1:5" x14ac:dyDescent="0.2">
      <c r="A7341" s="86">
        <v>44237</v>
      </c>
      <c r="B7341" s="87">
        <v>44237</v>
      </c>
      <c r="C7341" s="87" t="s">
        <v>1113</v>
      </c>
      <c r="D7341" s="88">
        <f>VLOOKUP(Pag_Inicio_Corr_mas_casos[[#This Row],[Corregimiento]],Hoja3!$A$2:$D$676,4,0)</f>
        <v>130102</v>
      </c>
      <c r="E7341" s="87">
        <v>16</v>
      </c>
    </row>
    <row r="7342" spans="1:5" x14ac:dyDescent="0.2">
      <c r="A7342" s="86">
        <v>44237</v>
      </c>
      <c r="B7342" s="87">
        <v>44237</v>
      </c>
      <c r="C7342" s="87" t="s">
        <v>1137</v>
      </c>
      <c r="D7342" s="88">
        <f>VLOOKUP(Pag_Inicio_Corr_mas_casos[[#This Row],[Corregimiento]],Hoja3!$A$2:$D$676,4,0)</f>
        <v>40503</v>
      </c>
      <c r="E7342" s="87">
        <v>15</v>
      </c>
    </row>
    <row r="7343" spans="1:5" x14ac:dyDescent="0.2">
      <c r="A7343" s="86">
        <v>44237</v>
      </c>
      <c r="B7343" s="87">
        <v>44237</v>
      </c>
      <c r="C7343" s="87" t="s">
        <v>831</v>
      </c>
      <c r="D7343" s="88">
        <f>VLOOKUP(Pag_Inicio_Corr_mas_casos[[#This Row],[Corregimiento]],Hoja3!$A$2:$D$676,4,0)</f>
        <v>80821</v>
      </c>
      <c r="E7343" s="87">
        <v>15</v>
      </c>
    </row>
    <row r="7344" spans="1:5" x14ac:dyDescent="0.2">
      <c r="A7344" s="86">
        <v>44237</v>
      </c>
      <c r="B7344" s="87">
        <v>44237</v>
      </c>
      <c r="C7344" s="87" t="s">
        <v>1129</v>
      </c>
      <c r="D7344" s="88">
        <f>VLOOKUP(Pag_Inicio_Corr_mas_casos[[#This Row],[Corregimiento]],Hoja3!$A$2:$D$676,4,0)</f>
        <v>91011</v>
      </c>
      <c r="E7344" s="87">
        <v>14</v>
      </c>
    </row>
    <row r="7345" spans="1:5" x14ac:dyDescent="0.2">
      <c r="A7345" s="86">
        <v>44237</v>
      </c>
      <c r="B7345" s="87">
        <v>44237</v>
      </c>
      <c r="C7345" s="87" t="s">
        <v>1168</v>
      </c>
      <c r="D7345" s="88">
        <f>VLOOKUP(Pag_Inicio_Corr_mas_casos[[#This Row],[Corregimiento]],Hoja3!$A$2:$D$676,4,0)</f>
        <v>40301</v>
      </c>
      <c r="E7345" s="87">
        <v>13</v>
      </c>
    </row>
    <row r="7346" spans="1:5" x14ac:dyDescent="0.2">
      <c r="A7346" s="86">
        <v>44237</v>
      </c>
      <c r="B7346" s="87">
        <v>44237</v>
      </c>
      <c r="C7346" s="87" t="s">
        <v>1012</v>
      </c>
      <c r="D7346" s="88">
        <f>VLOOKUP(Pag_Inicio_Corr_mas_casos[[#This Row],[Corregimiento]],Hoja3!$A$2:$D$676,4,0)</f>
        <v>80817</v>
      </c>
      <c r="E7346" s="87">
        <v>13</v>
      </c>
    </row>
    <row r="7347" spans="1:5" x14ac:dyDescent="0.2">
      <c r="A7347" s="86">
        <v>44237</v>
      </c>
      <c r="B7347" s="87">
        <v>44237</v>
      </c>
      <c r="C7347" s="87" t="s">
        <v>1081</v>
      </c>
      <c r="D7347" s="88">
        <f>VLOOKUP(Pag_Inicio_Corr_mas_casos[[#This Row],[Corregimiento]],Hoja3!$A$2:$D$676,4,0)</f>
        <v>91001</v>
      </c>
      <c r="E7347" s="87">
        <v>12</v>
      </c>
    </row>
    <row r="7348" spans="1:5" x14ac:dyDescent="0.2">
      <c r="A7348" s="86">
        <v>44237</v>
      </c>
      <c r="B7348" s="87">
        <v>44237</v>
      </c>
      <c r="C7348" s="87" t="s">
        <v>1077</v>
      </c>
      <c r="D7348" s="88">
        <f>VLOOKUP(Pag_Inicio_Corr_mas_casos[[#This Row],[Corregimiento]],Hoja3!$A$2:$D$676,4,0)</f>
        <v>81008</v>
      </c>
      <c r="E7348" s="87">
        <v>12</v>
      </c>
    </row>
    <row r="7349" spans="1:5" x14ac:dyDescent="0.2">
      <c r="A7349" s="86">
        <v>44237</v>
      </c>
      <c r="B7349" s="87">
        <v>44237</v>
      </c>
      <c r="C7349" s="87" t="s">
        <v>1095</v>
      </c>
      <c r="D7349" s="88">
        <f>VLOOKUP(Pag_Inicio_Corr_mas_casos[[#This Row],[Corregimiento]],Hoja3!$A$2:$D$676,4,0)</f>
        <v>130106</v>
      </c>
      <c r="E7349" s="87">
        <v>11</v>
      </c>
    </row>
    <row r="7350" spans="1:5" x14ac:dyDescent="0.2">
      <c r="A7350" s="86">
        <v>44237</v>
      </c>
      <c r="B7350" s="87">
        <v>44237</v>
      </c>
      <c r="C7350" s="87" t="s">
        <v>1082</v>
      </c>
      <c r="D7350" s="88">
        <f>VLOOKUP(Pag_Inicio_Corr_mas_casos[[#This Row],[Corregimiento]],Hoja3!$A$2:$D$676,4,0)</f>
        <v>30111</v>
      </c>
      <c r="E7350" s="87">
        <v>11</v>
      </c>
    </row>
    <row r="7351" spans="1:5" x14ac:dyDescent="0.2">
      <c r="A7351" s="86">
        <v>44237</v>
      </c>
      <c r="B7351" s="87">
        <v>44237</v>
      </c>
      <c r="C7351" s="87" t="s">
        <v>1074</v>
      </c>
      <c r="D7351" s="88">
        <f>VLOOKUP(Pag_Inicio_Corr_mas_casos[[#This Row],[Corregimiento]],Hoja3!$A$2:$D$676,4,0)</f>
        <v>130702</v>
      </c>
      <c r="E7351" s="87">
        <v>11</v>
      </c>
    </row>
    <row r="7352" spans="1:5" x14ac:dyDescent="0.2">
      <c r="A7352" s="86">
        <v>44237</v>
      </c>
      <c r="B7352" s="87">
        <v>44237</v>
      </c>
      <c r="C7352" s="87" t="s">
        <v>1133</v>
      </c>
      <c r="D7352" s="88">
        <f>VLOOKUP(Pag_Inicio_Corr_mas_casos[[#This Row],[Corregimiento]],Hoja3!$A$2:$D$676,4,0)</f>
        <v>90101</v>
      </c>
      <c r="E7352" s="87">
        <v>11</v>
      </c>
    </row>
    <row r="7353" spans="1:5" x14ac:dyDescent="0.2">
      <c r="A7353" s="86">
        <v>44237</v>
      </c>
      <c r="B7353" s="87">
        <v>44237</v>
      </c>
      <c r="C7353" s="87" t="s">
        <v>1000</v>
      </c>
      <c r="D7353" s="88">
        <f>VLOOKUP(Pag_Inicio_Corr_mas_casos[[#This Row],[Corregimiento]],Hoja3!$A$2:$D$676,4,0)</f>
        <v>80823</v>
      </c>
      <c r="E7353" s="87">
        <v>11</v>
      </c>
    </row>
    <row r="7354" spans="1:5" x14ac:dyDescent="0.2">
      <c r="A7354" s="86">
        <v>44237</v>
      </c>
      <c r="B7354" s="87">
        <v>44237</v>
      </c>
      <c r="C7354" s="87" t="s">
        <v>996</v>
      </c>
      <c r="D7354" s="88">
        <f>VLOOKUP(Pag_Inicio_Corr_mas_casos[[#This Row],[Corregimiento]],Hoja3!$A$2:$D$676,4,0)</f>
        <v>80810</v>
      </c>
      <c r="E7354" s="87">
        <v>11</v>
      </c>
    </row>
    <row r="7355" spans="1:5" x14ac:dyDescent="0.2">
      <c r="A7355" s="124">
        <v>44238</v>
      </c>
      <c r="B7355" s="125">
        <v>44238</v>
      </c>
      <c r="C7355" s="125" t="s">
        <v>1119</v>
      </c>
      <c r="D7355" s="126">
        <f>VLOOKUP(Pag_Inicio_Corr_mas_casos[[#This Row],[Corregimiento]],Hoja3!$A$2:$D$676,4,0)</f>
        <v>40601</v>
      </c>
      <c r="E7355" s="125">
        <v>28</v>
      </c>
    </row>
    <row r="7356" spans="1:5" x14ac:dyDescent="0.2">
      <c r="A7356" s="124">
        <v>44238</v>
      </c>
      <c r="B7356" s="125">
        <v>44238</v>
      </c>
      <c r="C7356" s="125" t="s">
        <v>1081</v>
      </c>
      <c r="D7356" s="126">
        <f>VLOOKUP(Pag_Inicio_Corr_mas_casos[[#This Row],[Corregimiento]],Hoja3!$A$2:$D$676,4,0)</f>
        <v>91001</v>
      </c>
      <c r="E7356" s="125">
        <v>25</v>
      </c>
    </row>
    <row r="7357" spans="1:5" x14ac:dyDescent="0.2">
      <c r="A7357" s="124">
        <v>44238</v>
      </c>
      <c r="B7357" s="125">
        <v>44238</v>
      </c>
      <c r="C7357" s="125" t="s">
        <v>1111</v>
      </c>
      <c r="D7357" s="126">
        <f>VLOOKUP(Pag_Inicio_Corr_mas_casos[[#This Row],[Corregimiento]],Hoja3!$A$2:$D$676,4,0)</f>
        <v>40201</v>
      </c>
      <c r="E7357" s="125">
        <v>19</v>
      </c>
    </row>
    <row r="7358" spans="1:5" x14ac:dyDescent="0.2">
      <c r="A7358" s="124">
        <v>44238</v>
      </c>
      <c r="B7358" s="125">
        <v>44238</v>
      </c>
      <c r="C7358" s="125" t="s">
        <v>1212</v>
      </c>
      <c r="D7358" s="126">
        <f>VLOOKUP(Pag_Inicio_Corr_mas_casos[[#This Row],[Corregimiento]],Hoja3!$A$2:$D$676,4,0)</f>
        <v>20601</v>
      </c>
      <c r="E7358" s="125">
        <v>15</v>
      </c>
    </row>
    <row r="7359" spans="1:5" x14ac:dyDescent="0.2">
      <c r="A7359" s="124">
        <v>44238</v>
      </c>
      <c r="B7359" s="125">
        <v>44238</v>
      </c>
      <c r="C7359" s="125" t="s">
        <v>1103</v>
      </c>
      <c r="D7359" s="126">
        <f>VLOOKUP(Pag_Inicio_Corr_mas_casos[[#This Row],[Corregimiento]],Hoja3!$A$2:$D$676,4,0)</f>
        <v>90301</v>
      </c>
      <c r="E7359" s="125">
        <v>15</v>
      </c>
    </row>
    <row r="7360" spans="1:5" x14ac:dyDescent="0.2">
      <c r="A7360" s="124">
        <v>44238</v>
      </c>
      <c r="B7360" s="125">
        <v>44238</v>
      </c>
      <c r="C7360" s="125" t="s">
        <v>1213</v>
      </c>
      <c r="D7360" s="126">
        <f>VLOOKUP(Pag_Inicio_Corr_mas_casos[[#This Row],[Corregimiento]],Hoja3!$A$2:$D$676,4,0)</f>
        <v>40612</v>
      </c>
      <c r="E7360" s="125">
        <v>14</v>
      </c>
    </row>
    <row r="7361" spans="1:5" x14ac:dyDescent="0.2">
      <c r="A7361" s="124">
        <v>44238</v>
      </c>
      <c r="B7361" s="125">
        <v>44238</v>
      </c>
      <c r="C7361" s="125" t="s">
        <v>1071</v>
      </c>
      <c r="D7361" s="126">
        <f>VLOOKUP(Pag_Inicio_Corr_mas_casos[[#This Row],[Corregimiento]],Hoja3!$A$2:$D$676,4,0)</f>
        <v>80819</v>
      </c>
      <c r="E7361" s="125">
        <v>14</v>
      </c>
    </row>
    <row r="7362" spans="1:5" x14ac:dyDescent="0.2">
      <c r="A7362" s="124">
        <v>44238</v>
      </c>
      <c r="B7362" s="125">
        <v>44238</v>
      </c>
      <c r="C7362" s="125" t="s">
        <v>1062</v>
      </c>
      <c r="D7362" s="126">
        <f>VLOOKUP(Pag_Inicio_Corr_mas_casos[[#This Row],[Corregimiento]],Hoja3!$A$2:$D$676,4,0)</f>
        <v>40611</v>
      </c>
      <c r="E7362" s="125">
        <v>14</v>
      </c>
    </row>
    <row r="7363" spans="1:5" x14ac:dyDescent="0.2">
      <c r="A7363" s="124">
        <v>44238</v>
      </c>
      <c r="B7363" s="125">
        <v>44238</v>
      </c>
      <c r="C7363" s="125" t="s">
        <v>756</v>
      </c>
      <c r="D7363" s="126">
        <f>VLOOKUP(Pag_Inicio_Corr_mas_casos[[#This Row],[Corregimiento]],Hoja3!$A$2:$D$676,4,0)</f>
        <v>80806</v>
      </c>
      <c r="E7363" s="125">
        <v>11</v>
      </c>
    </row>
    <row r="7364" spans="1:5" x14ac:dyDescent="0.2">
      <c r="A7364" s="124">
        <v>44238</v>
      </c>
      <c r="B7364" s="125">
        <v>44238</v>
      </c>
      <c r="C7364" s="125" t="s">
        <v>1010</v>
      </c>
      <c r="D7364" s="126">
        <f>VLOOKUP(Pag_Inicio_Corr_mas_casos[[#This Row],[Corregimiento]],Hoja3!$A$2:$D$676,4,0)</f>
        <v>80813</v>
      </c>
      <c r="E7364" s="125">
        <v>11</v>
      </c>
    </row>
    <row r="7365" spans="1:5" x14ac:dyDescent="0.2">
      <c r="A7365" s="124">
        <v>44238</v>
      </c>
      <c r="B7365" s="125">
        <v>44238</v>
      </c>
      <c r="C7365" s="125" t="s">
        <v>1214</v>
      </c>
      <c r="D7365" s="126">
        <f>VLOOKUP(Pag_Inicio_Corr_mas_casos[[#This Row],[Corregimiento]],Hoja3!$A$2:$D$676,4,0)</f>
        <v>30103</v>
      </c>
      <c r="E7365" s="125">
        <v>10</v>
      </c>
    </row>
    <row r="7366" spans="1:5" x14ac:dyDescent="0.2">
      <c r="A7366" s="124">
        <v>44238</v>
      </c>
      <c r="B7366" s="125">
        <v>44238</v>
      </c>
      <c r="C7366" s="125" t="s">
        <v>1070</v>
      </c>
      <c r="D7366" s="126">
        <f>VLOOKUP(Pag_Inicio_Corr_mas_casos[[#This Row],[Corregimiento]],Hoja3!$A$2:$D$676,4,0)</f>
        <v>80809</v>
      </c>
      <c r="E7366" s="125">
        <v>9</v>
      </c>
    </row>
    <row r="7367" spans="1:5" x14ac:dyDescent="0.2">
      <c r="A7367" s="124">
        <v>44238</v>
      </c>
      <c r="B7367" s="125">
        <v>44238</v>
      </c>
      <c r="C7367" s="125" t="s">
        <v>831</v>
      </c>
      <c r="D7367" s="126">
        <f>VLOOKUP(Pag_Inicio_Corr_mas_casos[[#This Row],[Corregimiento]],Hoja3!$A$2:$D$676,4,0)</f>
        <v>80821</v>
      </c>
      <c r="E7367" s="125">
        <v>9</v>
      </c>
    </row>
    <row r="7368" spans="1:5" x14ac:dyDescent="0.2">
      <c r="A7368" s="124">
        <v>44238</v>
      </c>
      <c r="B7368" s="125">
        <v>44238</v>
      </c>
      <c r="C7368" s="125" t="s">
        <v>1042</v>
      </c>
      <c r="D7368" s="126">
        <f>VLOOKUP(Pag_Inicio_Corr_mas_casos[[#This Row],[Corregimiento]],Hoja3!$A$2:$D$676,4,0)</f>
        <v>130716</v>
      </c>
      <c r="E7368" s="125">
        <v>8</v>
      </c>
    </row>
    <row r="7369" spans="1:5" x14ac:dyDescent="0.2">
      <c r="A7369" s="124">
        <v>44238</v>
      </c>
      <c r="B7369" s="125">
        <v>44238</v>
      </c>
      <c r="C7369" s="125" t="s">
        <v>1215</v>
      </c>
      <c r="D7369" s="126">
        <f>VLOOKUP(Pag_Inicio_Corr_mas_casos[[#This Row],[Corregimiento]],Hoja3!$A$2:$D$676,4,0)</f>
        <v>20203</v>
      </c>
      <c r="E7369" s="125">
        <v>8</v>
      </c>
    </row>
    <row r="7370" spans="1:5" x14ac:dyDescent="0.2">
      <c r="A7370" s="124">
        <v>44238</v>
      </c>
      <c r="B7370" s="125">
        <v>44238</v>
      </c>
      <c r="C7370" s="125" t="s">
        <v>1216</v>
      </c>
      <c r="D7370" s="126">
        <f>VLOOKUP(Pag_Inicio_Corr_mas_casos[[#This Row],[Corregimiento]],Hoja3!$A$2:$D$676,4,0)</f>
        <v>60101</v>
      </c>
      <c r="E7370" s="125">
        <v>8</v>
      </c>
    </row>
    <row r="7371" spans="1:5" x14ac:dyDescent="0.2">
      <c r="A7371" s="124">
        <v>44238</v>
      </c>
      <c r="B7371" s="125">
        <v>44238</v>
      </c>
      <c r="C7371" s="125" t="s">
        <v>1217</v>
      </c>
      <c r="D7371" s="126">
        <f>VLOOKUP(Pag_Inicio_Corr_mas_casos[[#This Row],[Corregimiento]],Hoja3!$A$2:$D$676,4,0)</f>
        <v>10201</v>
      </c>
      <c r="E7371" s="125">
        <v>7</v>
      </c>
    </row>
    <row r="7372" spans="1:5" x14ac:dyDescent="0.2">
      <c r="A7372" s="124">
        <v>44238</v>
      </c>
      <c r="B7372" s="125">
        <v>44238</v>
      </c>
      <c r="C7372" s="125" t="s">
        <v>1218</v>
      </c>
      <c r="D7372" s="126">
        <f>VLOOKUP(Pag_Inicio_Corr_mas_casos[[#This Row],[Corregimiento]],Hoja3!$A$2:$D$676,4,0)</f>
        <v>40606</v>
      </c>
      <c r="E7372" s="125">
        <v>7</v>
      </c>
    </row>
    <row r="7373" spans="1:5" x14ac:dyDescent="0.2">
      <c r="A7373" s="124">
        <v>44238</v>
      </c>
      <c r="B7373" s="125">
        <v>44238</v>
      </c>
      <c r="C7373" s="125" t="s">
        <v>1219</v>
      </c>
      <c r="D7373" s="126">
        <f>VLOOKUP(Pag_Inicio_Corr_mas_casos[[#This Row],[Corregimiento]],Hoja3!$A$2:$D$676,4,0)</f>
        <v>81008</v>
      </c>
      <c r="E7373" s="125">
        <v>7</v>
      </c>
    </row>
    <row r="7374" spans="1:5" x14ac:dyDescent="0.2">
      <c r="A7374" s="124">
        <v>44238</v>
      </c>
      <c r="B7374" s="125">
        <v>44238</v>
      </c>
      <c r="C7374" s="125" t="s">
        <v>887</v>
      </c>
      <c r="D7374" s="126">
        <f>VLOOKUP(Pag_Inicio_Corr_mas_casos[[#This Row],[Corregimiento]],Hoja3!$A$2:$D$676,4,0)</f>
        <v>40514</v>
      </c>
      <c r="E7374" s="125">
        <v>7</v>
      </c>
    </row>
    <row r="7375" spans="1:5" x14ac:dyDescent="0.2">
      <c r="A7375" s="53">
        <v>44239</v>
      </c>
      <c r="B7375" s="54">
        <v>44239</v>
      </c>
      <c r="C7375" s="54" t="s">
        <v>1038</v>
      </c>
      <c r="D7375" s="55">
        <f>VLOOKUP(Pag_Inicio_Corr_mas_casos[[#This Row],[Corregimiento]],Hoja3!$A$2:$D$676,4,0)</f>
        <v>81002</v>
      </c>
      <c r="E7375" s="54">
        <v>49</v>
      </c>
    </row>
    <row r="7376" spans="1:5" x14ac:dyDescent="0.2">
      <c r="A7376" s="53">
        <v>44239</v>
      </c>
      <c r="B7376" s="54">
        <v>44239</v>
      </c>
      <c r="C7376" s="54" t="s">
        <v>1119</v>
      </c>
      <c r="D7376" s="55">
        <f>VLOOKUP(Pag_Inicio_Corr_mas_casos[[#This Row],[Corregimiento]],Hoja3!$A$2:$D$676,4,0)</f>
        <v>40601</v>
      </c>
      <c r="E7376" s="54">
        <v>34</v>
      </c>
    </row>
    <row r="7377" spans="1:5" x14ac:dyDescent="0.2">
      <c r="A7377" s="53">
        <v>44239</v>
      </c>
      <c r="B7377" s="54">
        <v>44239</v>
      </c>
      <c r="C7377" s="54" t="s">
        <v>1081</v>
      </c>
      <c r="D7377" s="55">
        <f>VLOOKUP(Pag_Inicio_Corr_mas_casos[[#This Row],[Corregimiento]],Hoja3!$A$2:$D$676,4,0)</f>
        <v>91001</v>
      </c>
      <c r="E7377" s="54">
        <v>24</v>
      </c>
    </row>
    <row r="7378" spans="1:5" x14ac:dyDescent="0.2">
      <c r="A7378" s="53">
        <v>44239</v>
      </c>
      <c r="B7378" s="54">
        <v>44239</v>
      </c>
      <c r="C7378" s="54" t="s">
        <v>750</v>
      </c>
      <c r="D7378" s="55">
        <f>VLOOKUP(Pag_Inicio_Corr_mas_casos[[#This Row],[Corregimiento]],Hoja3!$A$2:$D$676,4,0)</f>
        <v>80819</v>
      </c>
      <c r="E7378" s="54">
        <v>22</v>
      </c>
    </row>
    <row r="7379" spans="1:5" x14ac:dyDescent="0.2">
      <c r="A7379" s="53">
        <v>44239</v>
      </c>
      <c r="B7379" s="54">
        <v>44239</v>
      </c>
      <c r="C7379" s="54" t="s">
        <v>1074</v>
      </c>
      <c r="D7379" s="55">
        <f>VLOOKUP(Pag_Inicio_Corr_mas_casos[[#This Row],[Corregimiento]],Hoja3!$A$2:$D$676,4,0)</f>
        <v>130702</v>
      </c>
      <c r="E7379" s="54">
        <v>22</v>
      </c>
    </row>
    <row r="7380" spans="1:5" x14ac:dyDescent="0.2">
      <c r="A7380" s="53">
        <v>44239</v>
      </c>
      <c r="B7380" s="54">
        <v>44239</v>
      </c>
      <c r="C7380" s="54" t="s">
        <v>1021</v>
      </c>
      <c r="D7380" s="55">
        <f>VLOOKUP(Pag_Inicio_Corr_mas_casos[[#This Row],[Corregimiento]],Hoja3!$A$2:$D$676,4,0)</f>
        <v>81006</v>
      </c>
      <c r="E7380" s="54">
        <v>18</v>
      </c>
    </row>
    <row r="7381" spans="1:5" x14ac:dyDescent="0.2">
      <c r="A7381" s="53">
        <v>44239</v>
      </c>
      <c r="B7381" s="54">
        <v>44239</v>
      </c>
      <c r="C7381" s="54" t="s">
        <v>1080</v>
      </c>
      <c r="D7381" s="55">
        <f>VLOOKUP(Pag_Inicio_Corr_mas_casos[[#This Row],[Corregimiento]],Hoja3!$A$2:$D$676,4,0)</f>
        <v>81003</v>
      </c>
      <c r="E7381" s="54">
        <v>14</v>
      </c>
    </row>
    <row r="7382" spans="1:5" x14ac:dyDescent="0.2">
      <c r="A7382" s="53">
        <v>44239</v>
      </c>
      <c r="B7382" s="54">
        <v>44239</v>
      </c>
      <c r="C7382" s="54" t="s">
        <v>1078</v>
      </c>
      <c r="D7382" s="55">
        <f>VLOOKUP(Pag_Inicio_Corr_mas_casos[[#This Row],[Corregimiento]],Hoja3!$A$2:$D$676,4,0)</f>
        <v>81001</v>
      </c>
      <c r="E7382" s="54">
        <v>14</v>
      </c>
    </row>
    <row r="7383" spans="1:5" x14ac:dyDescent="0.2">
      <c r="A7383" s="53">
        <v>44239</v>
      </c>
      <c r="B7383" s="54">
        <v>44239</v>
      </c>
      <c r="C7383" s="54" t="s">
        <v>1066</v>
      </c>
      <c r="D7383" s="55">
        <f>VLOOKUP(Pag_Inicio_Corr_mas_casos[[#This Row],[Corregimiento]],Hoja3!$A$2:$D$676,4,0)</f>
        <v>40612</v>
      </c>
      <c r="E7383" s="54">
        <v>14</v>
      </c>
    </row>
    <row r="7384" spans="1:5" x14ac:dyDescent="0.2">
      <c r="A7384" s="53">
        <v>44239</v>
      </c>
      <c r="B7384" s="54">
        <v>44239</v>
      </c>
      <c r="C7384" s="54" t="s">
        <v>1127</v>
      </c>
      <c r="D7384" s="55">
        <f>VLOOKUP(Pag_Inicio_Corr_mas_casos[[#This Row],[Corregimiento]],Hoja3!$A$2:$D$676,4,0)</f>
        <v>130101</v>
      </c>
      <c r="E7384" s="54">
        <v>13</v>
      </c>
    </row>
    <row r="7385" spans="1:5" x14ac:dyDescent="0.2">
      <c r="A7385" s="53">
        <v>44239</v>
      </c>
      <c r="B7385" s="54">
        <v>44239</v>
      </c>
      <c r="C7385" s="54" t="s">
        <v>831</v>
      </c>
      <c r="D7385" s="55">
        <f>VLOOKUP(Pag_Inicio_Corr_mas_casos[[#This Row],[Corregimiento]],Hoja3!$A$2:$D$676,4,0)</f>
        <v>80821</v>
      </c>
      <c r="E7385" s="54">
        <v>13</v>
      </c>
    </row>
    <row r="7386" spans="1:5" x14ac:dyDescent="0.2">
      <c r="A7386" s="53">
        <v>44239</v>
      </c>
      <c r="B7386" s="54">
        <v>44239</v>
      </c>
      <c r="C7386" s="54" t="s">
        <v>1062</v>
      </c>
      <c r="D7386" s="55">
        <f>VLOOKUP(Pag_Inicio_Corr_mas_casos[[#This Row],[Corregimiento]],Hoja3!$A$2:$D$676,4,0)</f>
        <v>40611</v>
      </c>
      <c r="E7386" s="54">
        <v>12</v>
      </c>
    </row>
    <row r="7387" spans="1:5" x14ac:dyDescent="0.2">
      <c r="A7387" s="53">
        <v>44239</v>
      </c>
      <c r="B7387" s="54">
        <v>44239</v>
      </c>
      <c r="C7387" s="54" t="s">
        <v>1000</v>
      </c>
      <c r="D7387" s="55">
        <f>VLOOKUP(Pag_Inicio_Corr_mas_casos[[#This Row],[Corregimiento]],Hoja3!$A$2:$D$676,4,0)</f>
        <v>80823</v>
      </c>
      <c r="E7387" s="54">
        <v>11</v>
      </c>
    </row>
    <row r="7388" spans="1:5" x14ac:dyDescent="0.2">
      <c r="A7388" s="53">
        <v>44239</v>
      </c>
      <c r="B7388" s="54">
        <v>44239</v>
      </c>
      <c r="C7388" s="54" t="s">
        <v>999</v>
      </c>
      <c r="D7388" s="55">
        <f>VLOOKUP(Pag_Inicio_Corr_mas_casos[[#This Row],[Corregimiento]],Hoja3!$A$2:$D$676,4,0)</f>
        <v>80806</v>
      </c>
      <c r="E7388" s="54">
        <v>11</v>
      </c>
    </row>
    <row r="7389" spans="1:5" x14ac:dyDescent="0.2">
      <c r="A7389" s="53">
        <v>44239</v>
      </c>
      <c r="B7389" s="54">
        <v>44239</v>
      </c>
      <c r="C7389" s="54" t="s">
        <v>1077</v>
      </c>
      <c r="D7389" s="55">
        <f>VLOOKUP(Pag_Inicio_Corr_mas_casos[[#This Row],[Corregimiento]],Hoja3!$A$2:$D$676,4,0)</f>
        <v>81008</v>
      </c>
      <c r="E7389" s="54">
        <v>10</v>
      </c>
    </row>
    <row r="7390" spans="1:5" x14ac:dyDescent="0.2">
      <c r="A7390" s="53">
        <v>44239</v>
      </c>
      <c r="B7390" s="54">
        <v>44239</v>
      </c>
      <c r="C7390" s="54" t="s">
        <v>1110</v>
      </c>
      <c r="D7390" s="55">
        <f>VLOOKUP(Pag_Inicio_Corr_mas_casos[[#This Row],[Corregimiento]],Hoja3!$A$2:$D$676,4,0)</f>
        <v>20105</v>
      </c>
      <c r="E7390" s="54">
        <v>10</v>
      </c>
    </row>
    <row r="7391" spans="1:5" x14ac:dyDescent="0.2">
      <c r="A7391" s="53">
        <v>44239</v>
      </c>
      <c r="B7391" s="54">
        <v>44239</v>
      </c>
      <c r="C7391" s="54" t="s">
        <v>1117</v>
      </c>
      <c r="D7391" s="55">
        <f>VLOOKUP(Pag_Inicio_Corr_mas_casos[[#This Row],[Corregimiento]],Hoja3!$A$2:$D$676,4,0)</f>
        <v>40501</v>
      </c>
      <c r="E7391" s="54">
        <v>10</v>
      </c>
    </row>
    <row r="7392" spans="1:5" x14ac:dyDescent="0.2">
      <c r="A7392" s="53">
        <v>44239</v>
      </c>
      <c r="B7392" s="54">
        <v>44239</v>
      </c>
      <c r="C7392" s="54" t="s">
        <v>1220</v>
      </c>
      <c r="D7392" s="55">
        <f>VLOOKUP(Pag_Inicio_Corr_mas_casos[[#This Row],[Corregimiento]],Hoja3!$A$2:$D$676,4,0)</f>
        <v>10214</v>
      </c>
      <c r="E7392" s="54">
        <v>9</v>
      </c>
    </row>
    <row r="7393" spans="1:5" x14ac:dyDescent="0.2">
      <c r="A7393" s="53">
        <v>44239</v>
      </c>
      <c r="B7393" s="54">
        <v>44239</v>
      </c>
      <c r="C7393" s="54" t="s">
        <v>1001</v>
      </c>
      <c r="D7393" s="55">
        <f>VLOOKUP(Pag_Inicio_Corr_mas_casos[[#This Row],[Corregimiento]],Hoja3!$A$2:$D$676,4,0)</f>
        <v>80807</v>
      </c>
      <c r="E7393" s="54">
        <v>9</v>
      </c>
    </row>
    <row r="7394" spans="1:5" x14ac:dyDescent="0.2">
      <c r="A7394" s="53">
        <v>44239</v>
      </c>
      <c r="B7394" s="54">
        <v>44239</v>
      </c>
      <c r="C7394" s="54" t="s">
        <v>1004</v>
      </c>
      <c r="D7394" s="55">
        <f>VLOOKUP(Pag_Inicio_Corr_mas_casos[[#This Row],[Corregimiento]],Hoja3!$A$2:$D$676,4,0)</f>
        <v>81007</v>
      </c>
      <c r="E7394" s="54">
        <v>9</v>
      </c>
    </row>
    <row r="7395" spans="1:5" x14ac:dyDescent="0.2">
      <c r="A7395" s="59">
        <v>44240</v>
      </c>
      <c r="B7395" s="60">
        <v>44240</v>
      </c>
      <c r="C7395" s="60" t="s">
        <v>952</v>
      </c>
      <c r="D7395" s="61">
        <f>VLOOKUP(Pag_Inicio_Corr_mas_casos[[#This Row],[Corregimiento]],Hoja3!$A$2:$D$676,4,0)</f>
        <v>91001</v>
      </c>
      <c r="E7395" s="60">
        <v>20</v>
      </c>
    </row>
    <row r="7396" spans="1:5" x14ac:dyDescent="0.2">
      <c r="A7396" s="59">
        <v>44240</v>
      </c>
      <c r="B7396" s="60">
        <v>44240</v>
      </c>
      <c r="C7396" s="60" t="s">
        <v>1221</v>
      </c>
      <c r="D7396" s="61">
        <f>VLOOKUP(Pag_Inicio_Corr_mas_casos[[#This Row],[Corregimiento]],Hoja3!$A$2:$D$676,4,0)</f>
        <v>40601</v>
      </c>
      <c r="E7396" s="60">
        <v>19</v>
      </c>
    </row>
    <row r="7397" spans="1:5" x14ac:dyDescent="0.2">
      <c r="A7397" s="59">
        <v>44240</v>
      </c>
      <c r="B7397" s="60">
        <v>44240</v>
      </c>
      <c r="C7397" s="60" t="s">
        <v>831</v>
      </c>
      <c r="D7397" s="61">
        <f>VLOOKUP(Pag_Inicio_Corr_mas_casos[[#This Row],[Corregimiento]],Hoja3!$A$2:$D$676,4,0)</f>
        <v>80821</v>
      </c>
      <c r="E7397" s="60">
        <v>15</v>
      </c>
    </row>
    <row r="7398" spans="1:5" x14ac:dyDescent="0.2">
      <c r="A7398" s="59">
        <v>44240</v>
      </c>
      <c r="B7398" s="60">
        <v>44240</v>
      </c>
      <c r="C7398" s="60" t="s">
        <v>750</v>
      </c>
      <c r="D7398" s="61">
        <f>VLOOKUP(Pag_Inicio_Corr_mas_casos[[#This Row],[Corregimiento]],Hoja3!$A$2:$D$676,4,0)</f>
        <v>80819</v>
      </c>
      <c r="E7398" s="60">
        <v>14</v>
      </c>
    </row>
    <row r="7399" spans="1:5" x14ac:dyDescent="0.2">
      <c r="A7399" s="59">
        <v>44240</v>
      </c>
      <c r="B7399" s="60">
        <v>44240</v>
      </c>
      <c r="C7399" s="60" t="s">
        <v>746</v>
      </c>
      <c r="D7399" s="61">
        <f>VLOOKUP(Pag_Inicio_Corr_mas_casos[[#This Row],[Corregimiento]],Hoja3!$A$2:$D$676,4,0)</f>
        <v>80817</v>
      </c>
      <c r="E7399" s="60">
        <v>14</v>
      </c>
    </row>
    <row r="7400" spans="1:5" x14ac:dyDescent="0.2">
      <c r="A7400" s="59">
        <v>44240</v>
      </c>
      <c r="B7400" s="60">
        <v>44240</v>
      </c>
      <c r="C7400" s="60" t="s">
        <v>1222</v>
      </c>
      <c r="D7400" s="61">
        <f>VLOOKUP(Pag_Inicio_Corr_mas_casos[[#This Row],[Corregimiento]],Hoja3!$A$2:$D$676,4,0)</f>
        <v>90301</v>
      </c>
      <c r="E7400" s="60">
        <v>14</v>
      </c>
    </row>
    <row r="7401" spans="1:5" x14ac:dyDescent="0.2">
      <c r="A7401" s="59">
        <v>44240</v>
      </c>
      <c r="B7401" s="60">
        <v>44240</v>
      </c>
      <c r="C7401" s="60" t="s">
        <v>763</v>
      </c>
      <c r="D7401" s="61">
        <f>VLOOKUP(Pag_Inicio_Corr_mas_casos[[#This Row],[Corregimiento]],Hoja3!$A$2:$D$676,4,0)</f>
        <v>80813</v>
      </c>
      <c r="E7401" s="60">
        <v>12</v>
      </c>
    </row>
    <row r="7402" spans="1:5" x14ac:dyDescent="0.2">
      <c r="A7402" s="59">
        <v>44240</v>
      </c>
      <c r="B7402" s="60">
        <v>44240</v>
      </c>
      <c r="C7402" s="60" t="s">
        <v>1223</v>
      </c>
      <c r="D7402" s="61">
        <f>VLOOKUP(Pag_Inicio_Corr_mas_casos[[#This Row],[Corregimiento]],Hoja3!$A$2:$D$676,4,0)</f>
        <v>91109</v>
      </c>
      <c r="E7402" s="60">
        <v>11</v>
      </c>
    </row>
    <row r="7403" spans="1:5" x14ac:dyDescent="0.2">
      <c r="A7403" s="59">
        <v>44240</v>
      </c>
      <c r="B7403" s="60">
        <v>44240</v>
      </c>
      <c r="C7403" s="60" t="s">
        <v>1224</v>
      </c>
      <c r="D7403" s="61">
        <f>VLOOKUP(Pag_Inicio_Corr_mas_casos[[#This Row],[Corregimiento]],Hoja3!$A$2:$D$676,4,0)</f>
        <v>40201</v>
      </c>
      <c r="E7403" s="60">
        <v>10</v>
      </c>
    </row>
    <row r="7404" spans="1:5" x14ac:dyDescent="0.2">
      <c r="A7404" s="59">
        <v>44240</v>
      </c>
      <c r="B7404" s="60">
        <v>44240</v>
      </c>
      <c r="C7404" s="60" t="s">
        <v>1225</v>
      </c>
      <c r="D7404" s="61">
        <f>VLOOKUP(Pag_Inicio_Corr_mas_casos[[#This Row],[Corregimiento]],Hoja3!$A$2:$D$676,4,0)</f>
        <v>40205</v>
      </c>
      <c r="E7404" s="60">
        <v>10</v>
      </c>
    </row>
    <row r="7405" spans="1:5" x14ac:dyDescent="0.2">
      <c r="A7405" s="59">
        <v>44240</v>
      </c>
      <c r="B7405" s="60">
        <v>44240</v>
      </c>
      <c r="C7405" s="60" t="s">
        <v>1212</v>
      </c>
      <c r="D7405" s="61">
        <f>VLOOKUP(Pag_Inicio_Corr_mas_casos[[#This Row],[Corregimiento]],Hoja3!$A$2:$D$676,4,0)</f>
        <v>20601</v>
      </c>
      <c r="E7405" s="60">
        <v>9</v>
      </c>
    </row>
    <row r="7406" spans="1:5" x14ac:dyDescent="0.2">
      <c r="A7406" s="59">
        <v>44240</v>
      </c>
      <c r="B7406" s="60">
        <v>44240</v>
      </c>
      <c r="C7406" s="60" t="s">
        <v>807</v>
      </c>
      <c r="D7406" s="61">
        <f>VLOOKUP(Pag_Inicio_Corr_mas_casos[[#This Row],[Corregimiento]],Hoja3!$A$2:$D$676,4,0)</f>
        <v>40503</v>
      </c>
      <c r="E7406" s="60">
        <v>9</v>
      </c>
    </row>
    <row r="7407" spans="1:5" x14ac:dyDescent="0.2">
      <c r="A7407" s="59">
        <v>44240</v>
      </c>
      <c r="B7407" s="60">
        <v>44240</v>
      </c>
      <c r="C7407" s="60" t="s">
        <v>768</v>
      </c>
      <c r="D7407" s="61">
        <f>VLOOKUP(Pag_Inicio_Corr_mas_casos[[#This Row],[Corregimiento]],Hoja3!$A$2:$D$676,4,0)</f>
        <v>80815</v>
      </c>
      <c r="E7407" s="60">
        <v>9</v>
      </c>
    </row>
    <row r="7408" spans="1:5" x14ac:dyDescent="0.2">
      <c r="A7408" s="59">
        <v>44240</v>
      </c>
      <c r="B7408" s="60">
        <v>44240</v>
      </c>
      <c r="C7408" s="60" t="s">
        <v>1194</v>
      </c>
      <c r="D7408" s="61">
        <f>VLOOKUP(Pag_Inicio_Corr_mas_casos[[#This Row],[Corregimiento]],Hoja3!$A$2:$D$676,4,0)</f>
        <v>130101</v>
      </c>
      <c r="E7408" s="60">
        <v>9</v>
      </c>
    </row>
    <row r="7409" spans="1:5" x14ac:dyDescent="0.2">
      <c r="A7409" s="59">
        <v>44240</v>
      </c>
      <c r="B7409" s="60">
        <v>44240</v>
      </c>
      <c r="C7409" s="60" t="s">
        <v>882</v>
      </c>
      <c r="D7409" s="61">
        <f>VLOOKUP(Pag_Inicio_Corr_mas_casos[[#This Row],[Corregimiento]],Hoja3!$A$2:$D$676,4,0)</f>
        <v>130310</v>
      </c>
      <c r="E7409" s="60">
        <v>9</v>
      </c>
    </row>
    <row r="7410" spans="1:5" x14ac:dyDescent="0.2">
      <c r="A7410" s="59">
        <v>44240</v>
      </c>
      <c r="B7410" s="60">
        <v>44240</v>
      </c>
      <c r="C7410" s="60" t="s">
        <v>816</v>
      </c>
      <c r="D7410" s="61">
        <f>VLOOKUP(Pag_Inicio_Corr_mas_casos[[#This Row],[Corregimiento]],Hoja3!$A$2:$D$676,4,0)</f>
        <v>40611</v>
      </c>
      <c r="E7410" s="60">
        <v>9</v>
      </c>
    </row>
    <row r="7411" spans="1:5" x14ac:dyDescent="0.2">
      <c r="A7411" s="59">
        <v>44240</v>
      </c>
      <c r="B7411" s="60">
        <v>44240</v>
      </c>
      <c r="C7411" s="60" t="s">
        <v>759</v>
      </c>
      <c r="D7411" s="61">
        <f>VLOOKUP(Pag_Inicio_Corr_mas_casos[[#This Row],[Corregimiento]],Hoja3!$A$2:$D$676,4,0)</f>
        <v>30107</v>
      </c>
      <c r="E7411" s="60">
        <v>8</v>
      </c>
    </row>
    <row r="7412" spans="1:5" x14ac:dyDescent="0.2">
      <c r="A7412" s="59">
        <v>44240</v>
      </c>
      <c r="B7412" s="60">
        <v>44240</v>
      </c>
      <c r="C7412" s="60" t="s">
        <v>1044</v>
      </c>
      <c r="D7412" s="61">
        <f>VLOOKUP(Pag_Inicio_Corr_mas_casos[[#This Row],[Corregimiento]],Hoja3!$A$2:$D$676,4,0)</f>
        <v>80822</v>
      </c>
      <c r="E7412" s="60">
        <v>8</v>
      </c>
    </row>
    <row r="7413" spans="1:5" x14ac:dyDescent="0.2">
      <c r="A7413" s="59">
        <v>44240</v>
      </c>
      <c r="B7413" s="60">
        <v>44240</v>
      </c>
      <c r="C7413" s="60" t="s">
        <v>756</v>
      </c>
      <c r="D7413" s="61">
        <f>VLOOKUP(Pag_Inicio_Corr_mas_casos[[#This Row],[Corregimiento]],Hoja3!$A$2:$D$676,4,0)</f>
        <v>80806</v>
      </c>
      <c r="E7413" s="60">
        <v>8</v>
      </c>
    </row>
    <row r="7414" spans="1:5" x14ac:dyDescent="0.2">
      <c r="A7414" s="59">
        <v>44240</v>
      </c>
      <c r="B7414" s="60">
        <v>44240</v>
      </c>
      <c r="C7414" s="60" t="s">
        <v>741</v>
      </c>
      <c r="D7414" s="61">
        <f>VLOOKUP(Pag_Inicio_Corr_mas_casos[[#This Row],[Corregimiento]],Hoja3!$A$2:$D$676,4,0)</f>
        <v>130102</v>
      </c>
      <c r="E7414" s="60">
        <v>8</v>
      </c>
    </row>
    <row r="7415" spans="1:5" x14ac:dyDescent="0.2">
      <c r="A7415" s="105">
        <v>44241</v>
      </c>
      <c r="B7415" s="106">
        <v>44241</v>
      </c>
      <c r="C7415" s="106" t="s">
        <v>1119</v>
      </c>
      <c r="D7415" s="107">
        <f>VLOOKUP(Pag_Inicio_Corr_mas_casos[[#This Row],[Corregimiento]],Hoja3!$A$2:$D$676,4,0)</f>
        <v>40601</v>
      </c>
      <c r="E7415" s="106">
        <v>20</v>
      </c>
    </row>
    <row r="7416" spans="1:5" x14ac:dyDescent="0.2">
      <c r="A7416" s="105">
        <v>44241</v>
      </c>
      <c r="B7416" s="106">
        <v>44241</v>
      </c>
      <c r="C7416" s="106" t="s">
        <v>1079</v>
      </c>
      <c r="D7416" s="107">
        <f>VLOOKUP(Pag_Inicio_Corr_mas_casos[[#This Row],[Corregimiento]],Hoja3!$A$2:$D$676,4,0)</f>
        <v>81002</v>
      </c>
      <c r="E7416" s="106">
        <v>15</v>
      </c>
    </row>
    <row r="7417" spans="1:5" x14ac:dyDescent="0.2">
      <c r="A7417" s="105">
        <v>44241</v>
      </c>
      <c r="B7417" s="106">
        <v>44241</v>
      </c>
      <c r="C7417" s="106" t="s">
        <v>997</v>
      </c>
      <c r="D7417" s="107">
        <f>VLOOKUP(Pag_Inicio_Corr_mas_casos[[#This Row],[Corregimiento]],Hoja3!$A$2:$D$676,4,0)</f>
        <v>130717</v>
      </c>
      <c r="E7417" s="106">
        <v>14</v>
      </c>
    </row>
    <row r="7418" spans="1:5" x14ac:dyDescent="0.2">
      <c r="A7418" s="105">
        <v>44241</v>
      </c>
      <c r="B7418" s="106">
        <v>44241</v>
      </c>
      <c r="C7418" s="106" t="s">
        <v>1092</v>
      </c>
      <c r="D7418" s="107">
        <f>VLOOKUP(Pag_Inicio_Corr_mas_casos[[#This Row],[Corregimiento]],Hoja3!$A$2:$D$676,4,0)</f>
        <v>91008</v>
      </c>
      <c r="E7418" s="106">
        <v>12</v>
      </c>
    </row>
    <row r="7419" spans="1:5" x14ac:dyDescent="0.2">
      <c r="A7419" s="105">
        <v>44241</v>
      </c>
      <c r="B7419" s="106">
        <v>44241</v>
      </c>
      <c r="C7419" s="106" t="s">
        <v>831</v>
      </c>
      <c r="D7419" s="107">
        <f>VLOOKUP(Pag_Inicio_Corr_mas_casos[[#This Row],[Corregimiento]],Hoja3!$A$2:$D$676,4,0)</f>
        <v>80821</v>
      </c>
      <c r="E7419" s="106">
        <v>12</v>
      </c>
    </row>
    <row r="7420" spans="1:5" x14ac:dyDescent="0.2">
      <c r="A7420" s="105">
        <v>44241</v>
      </c>
      <c r="B7420" s="106">
        <v>44241</v>
      </c>
      <c r="C7420" s="106" t="s">
        <v>1088</v>
      </c>
      <c r="D7420" s="107">
        <f>VLOOKUP(Pag_Inicio_Corr_mas_casos[[#This Row],[Corregimiento]],Hoja3!$A$2:$D$676,4,0)</f>
        <v>20609</v>
      </c>
      <c r="E7420" s="106">
        <v>11</v>
      </c>
    </row>
    <row r="7421" spans="1:5" x14ac:dyDescent="0.2">
      <c r="A7421" s="105">
        <v>44241</v>
      </c>
      <c r="B7421" s="106">
        <v>44241</v>
      </c>
      <c r="C7421" s="106" t="s">
        <v>1010</v>
      </c>
      <c r="D7421" s="107">
        <f>VLOOKUP(Pag_Inicio_Corr_mas_casos[[#This Row],[Corregimiento]],Hoja3!$A$2:$D$676,4,0)</f>
        <v>80813</v>
      </c>
      <c r="E7421" s="106">
        <v>10</v>
      </c>
    </row>
    <row r="7422" spans="1:5" x14ac:dyDescent="0.2">
      <c r="A7422" s="105">
        <v>44241</v>
      </c>
      <c r="B7422" s="106">
        <v>44241</v>
      </c>
      <c r="C7422" s="106" t="s">
        <v>1062</v>
      </c>
      <c r="D7422" s="107">
        <f>VLOOKUP(Pag_Inicio_Corr_mas_casos[[#This Row],[Corregimiento]],Hoja3!$A$2:$D$676,4,0)</f>
        <v>40611</v>
      </c>
      <c r="E7422" s="106">
        <v>10</v>
      </c>
    </row>
    <row r="7423" spans="1:5" x14ac:dyDescent="0.2">
      <c r="A7423" s="105">
        <v>44241</v>
      </c>
      <c r="B7423" s="106">
        <v>44241</v>
      </c>
      <c r="C7423" s="106" t="s">
        <v>1071</v>
      </c>
      <c r="D7423" s="107">
        <f>VLOOKUP(Pag_Inicio_Corr_mas_casos[[#This Row],[Corregimiento]],Hoja3!$A$2:$D$676,4,0)</f>
        <v>80819</v>
      </c>
      <c r="E7423" s="106">
        <v>9</v>
      </c>
    </row>
    <row r="7424" spans="1:5" x14ac:dyDescent="0.2">
      <c r="A7424" s="105">
        <v>44241</v>
      </c>
      <c r="B7424" s="106">
        <v>44241</v>
      </c>
      <c r="C7424" s="106" t="s">
        <v>1004</v>
      </c>
      <c r="D7424" s="107">
        <f>VLOOKUP(Pag_Inicio_Corr_mas_casos[[#This Row],[Corregimiento]],Hoja3!$A$2:$D$676,4,0)</f>
        <v>81007</v>
      </c>
      <c r="E7424" s="106">
        <v>8</v>
      </c>
    </row>
    <row r="7425" spans="1:5" x14ac:dyDescent="0.2">
      <c r="A7425" s="105">
        <v>44241</v>
      </c>
      <c r="B7425" s="106">
        <v>44241</v>
      </c>
      <c r="C7425" s="106" t="s">
        <v>1077</v>
      </c>
      <c r="D7425" s="107">
        <f>VLOOKUP(Pag_Inicio_Corr_mas_casos[[#This Row],[Corregimiento]],Hoja3!$A$2:$D$676,4,0)</f>
        <v>81008</v>
      </c>
      <c r="E7425" s="106">
        <v>8</v>
      </c>
    </row>
    <row r="7426" spans="1:5" x14ac:dyDescent="0.2">
      <c r="A7426" s="105">
        <v>44241</v>
      </c>
      <c r="B7426" s="106">
        <v>44241</v>
      </c>
      <c r="C7426" s="106" t="s">
        <v>1111</v>
      </c>
      <c r="D7426" s="107">
        <f>VLOOKUP(Pag_Inicio_Corr_mas_casos[[#This Row],[Corregimiento]],Hoja3!$A$2:$D$676,4,0)</f>
        <v>40201</v>
      </c>
      <c r="E7426" s="106">
        <v>7</v>
      </c>
    </row>
    <row r="7427" spans="1:5" x14ac:dyDescent="0.2">
      <c r="A7427" s="105">
        <v>44241</v>
      </c>
      <c r="B7427" s="106">
        <v>44241</v>
      </c>
      <c r="C7427" s="106" t="s">
        <v>1050</v>
      </c>
      <c r="D7427" s="107">
        <f>VLOOKUP(Pag_Inicio_Corr_mas_casos[[#This Row],[Corregimiento]],Hoja3!$A$2:$D$676,4,0)</f>
        <v>130706</v>
      </c>
      <c r="E7427" s="106">
        <v>7</v>
      </c>
    </row>
    <row r="7428" spans="1:5" x14ac:dyDescent="0.2">
      <c r="A7428" s="105">
        <v>44241</v>
      </c>
      <c r="B7428" s="106">
        <v>44241</v>
      </c>
      <c r="C7428" s="106" t="s">
        <v>1020</v>
      </c>
      <c r="D7428" s="107">
        <f>VLOOKUP(Pag_Inicio_Corr_mas_casos[[#This Row],[Corregimiento]],Hoja3!$A$2:$D$676,4,0)</f>
        <v>20601</v>
      </c>
      <c r="E7428" s="106">
        <v>7</v>
      </c>
    </row>
    <row r="7429" spans="1:5" x14ac:dyDescent="0.2">
      <c r="A7429" s="105">
        <v>44241</v>
      </c>
      <c r="B7429" s="106">
        <v>44241</v>
      </c>
      <c r="C7429" s="106" t="s">
        <v>1000</v>
      </c>
      <c r="D7429" s="107">
        <f>VLOOKUP(Pag_Inicio_Corr_mas_casos[[#This Row],[Corregimiento]],Hoja3!$A$2:$D$676,4,0)</f>
        <v>80823</v>
      </c>
      <c r="E7429" s="106">
        <v>7</v>
      </c>
    </row>
    <row r="7430" spans="1:5" x14ac:dyDescent="0.2">
      <c r="A7430" s="105">
        <v>44241</v>
      </c>
      <c r="B7430" s="106">
        <v>44241</v>
      </c>
      <c r="C7430" s="106" t="s">
        <v>1157</v>
      </c>
      <c r="D7430" s="107">
        <f>VLOOKUP(Pag_Inicio_Corr_mas_casos[[#This Row],[Corregimiento]],Hoja3!$A$2:$D$676,4,0)</f>
        <v>40205</v>
      </c>
      <c r="E7430" s="106">
        <v>7</v>
      </c>
    </row>
    <row r="7431" spans="1:5" x14ac:dyDescent="0.2">
      <c r="A7431" s="105">
        <v>44241</v>
      </c>
      <c r="B7431" s="106">
        <v>44241</v>
      </c>
      <c r="C7431" s="106" t="s">
        <v>1201</v>
      </c>
      <c r="D7431" s="107">
        <f>VLOOKUP(Pag_Inicio_Corr_mas_casos[[#This Row],[Corregimiento]],Hoja3!$A$2:$D$676,4,0)</f>
        <v>40104</v>
      </c>
      <c r="E7431" s="106">
        <v>7</v>
      </c>
    </row>
    <row r="7432" spans="1:5" x14ac:dyDescent="0.2">
      <c r="A7432" s="105">
        <v>44241</v>
      </c>
      <c r="B7432" s="106">
        <v>44241</v>
      </c>
      <c r="C7432" s="106" t="s">
        <v>1002</v>
      </c>
      <c r="D7432" s="107">
        <f>VLOOKUP(Pag_Inicio_Corr_mas_casos[[#This Row],[Corregimiento]],Hoja3!$A$2:$D$676,4,0)</f>
        <v>80816</v>
      </c>
      <c r="E7432" s="106">
        <v>7</v>
      </c>
    </row>
    <row r="7433" spans="1:5" x14ac:dyDescent="0.2">
      <c r="A7433" s="105">
        <v>44241</v>
      </c>
      <c r="B7433" s="106">
        <v>44241</v>
      </c>
      <c r="C7433" s="106" t="s">
        <v>1007</v>
      </c>
      <c r="D7433" s="107">
        <f>VLOOKUP(Pag_Inicio_Corr_mas_casos[[#This Row],[Corregimiento]],Hoja3!$A$2:$D$676,4,0)</f>
        <v>80811</v>
      </c>
      <c r="E7433" s="106">
        <v>6</v>
      </c>
    </row>
    <row r="7434" spans="1:5" x14ac:dyDescent="0.2">
      <c r="A7434" s="105">
        <v>44241</v>
      </c>
      <c r="B7434" s="106">
        <v>44241</v>
      </c>
      <c r="C7434" s="106" t="s">
        <v>1006</v>
      </c>
      <c r="D7434" s="107">
        <f>VLOOKUP(Pag_Inicio_Corr_mas_casos[[#This Row],[Corregimiento]],Hoja3!$A$2:$D$676,4,0)</f>
        <v>80826</v>
      </c>
      <c r="E7434" s="106">
        <v>6</v>
      </c>
    </row>
    <row r="7435" spans="1:5" x14ac:dyDescent="0.2">
      <c r="A7435" s="50">
        <v>44242</v>
      </c>
      <c r="B7435" s="51">
        <v>44242</v>
      </c>
      <c r="C7435" s="51" t="s">
        <v>1119</v>
      </c>
      <c r="D7435" s="52">
        <f>VLOOKUP(Pag_Inicio_Corr_mas_casos[[#This Row],[Corregimiento]],Hoja3!$A$2:$D$676,4,0)</f>
        <v>40601</v>
      </c>
      <c r="E7435" s="51">
        <v>19</v>
      </c>
    </row>
    <row r="7436" spans="1:5" x14ac:dyDescent="0.2">
      <c r="A7436" s="50">
        <v>44242</v>
      </c>
      <c r="B7436" s="51">
        <v>44242</v>
      </c>
      <c r="C7436" s="51" t="s">
        <v>1114</v>
      </c>
      <c r="D7436" s="52">
        <f>VLOOKUP(Pag_Inicio_Corr_mas_casos[[#This Row],[Corregimiento]],Hoja3!$A$2:$D$676,4,0)</f>
        <v>90301</v>
      </c>
      <c r="E7436" s="51">
        <v>15</v>
      </c>
    </row>
    <row r="7437" spans="1:5" x14ac:dyDescent="0.2">
      <c r="A7437" s="50">
        <v>44242</v>
      </c>
      <c r="B7437" s="51">
        <v>44242</v>
      </c>
      <c r="C7437" s="51" t="s">
        <v>1066</v>
      </c>
      <c r="D7437" s="52">
        <f>VLOOKUP(Pag_Inicio_Corr_mas_casos[[#This Row],[Corregimiento]],Hoja3!$A$2:$D$676,4,0)</f>
        <v>40612</v>
      </c>
      <c r="E7437" s="51">
        <v>12</v>
      </c>
    </row>
    <row r="7438" spans="1:5" x14ac:dyDescent="0.2">
      <c r="A7438" s="50">
        <v>44242</v>
      </c>
      <c r="B7438" s="51">
        <v>44242</v>
      </c>
      <c r="C7438" s="51" t="s">
        <v>1062</v>
      </c>
      <c r="D7438" s="52">
        <f>VLOOKUP(Pag_Inicio_Corr_mas_casos[[#This Row],[Corregimiento]],Hoja3!$A$2:$D$676,4,0)</f>
        <v>40611</v>
      </c>
      <c r="E7438" s="51">
        <v>12</v>
      </c>
    </row>
    <row r="7439" spans="1:5" x14ac:dyDescent="0.2">
      <c r="A7439" s="50">
        <v>44242</v>
      </c>
      <c r="B7439" s="51">
        <v>44242</v>
      </c>
      <c r="C7439" s="51" t="s">
        <v>1000</v>
      </c>
      <c r="D7439" s="52">
        <f>VLOOKUP(Pag_Inicio_Corr_mas_casos[[#This Row],[Corregimiento]],Hoja3!$A$2:$D$676,4,0)</f>
        <v>80823</v>
      </c>
      <c r="E7439" s="51">
        <v>11</v>
      </c>
    </row>
    <row r="7440" spans="1:5" x14ac:dyDescent="0.2">
      <c r="A7440" s="50">
        <v>44242</v>
      </c>
      <c r="B7440" s="51">
        <v>44242</v>
      </c>
      <c r="C7440" s="51" t="s">
        <v>1007</v>
      </c>
      <c r="D7440" s="52">
        <f>VLOOKUP(Pag_Inicio_Corr_mas_casos[[#This Row],[Corregimiento]],Hoja3!$A$2:$D$676,4,0)</f>
        <v>80811</v>
      </c>
      <c r="E7440" s="51">
        <v>11</v>
      </c>
    </row>
    <row r="7441" spans="1:5" x14ac:dyDescent="0.2">
      <c r="A7441" s="50">
        <v>44242</v>
      </c>
      <c r="B7441" s="51">
        <v>44242</v>
      </c>
      <c r="C7441" s="51" t="s">
        <v>1081</v>
      </c>
      <c r="D7441" s="52">
        <f>VLOOKUP(Pag_Inicio_Corr_mas_casos[[#This Row],[Corregimiento]],Hoja3!$A$2:$D$676,4,0)</f>
        <v>91001</v>
      </c>
      <c r="E7441" s="51">
        <v>10</v>
      </c>
    </row>
    <row r="7442" spans="1:5" x14ac:dyDescent="0.2">
      <c r="A7442" s="50">
        <v>44242</v>
      </c>
      <c r="B7442" s="51">
        <v>44242</v>
      </c>
      <c r="C7442" s="51" t="s">
        <v>1111</v>
      </c>
      <c r="D7442" s="52">
        <f>VLOOKUP(Pag_Inicio_Corr_mas_casos[[#This Row],[Corregimiento]],Hoja3!$A$2:$D$676,4,0)</f>
        <v>40201</v>
      </c>
      <c r="E7442" s="51">
        <v>9</v>
      </c>
    </row>
    <row r="7443" spans="1:5" x14ac:dyDescent="0.2">
      <c r="A7443" s="50">
        <v>44242</v>
      </c>
      <c r="B7443" s="51">
        <v>44242</v>
      </c>
      <c r="C7443" s="51" t="s">
        <v>1033</v>
      </c>
      <c r="D7443" s="52">
        <f>VLOOKUP(Pag_Inicio_Corr_mas_casos[[#This Row],[Corregimiento]],Hoja3!$A$2:$D$676,4,0)</f>
        <v>40203</v>
      </c>
      <c r="E7443" s="51">
        <v>8</v>
      </c>
    </row>
    <row r="7444" spans="1:5" x14ac:dyDescent="0.2">
      <c r="A7444" s="50">
        <v>44242</v>
      </c>
      <c r="B7444" s="51">
        <v>44242</v>
      </c>
      <c r="C7444" s="51" t="s">
        <v>1010</v>
      </c>
      <c r="D7444" s="52">
        <f>VLOOKUP(Pag_Inicio_Corr_mas_casos[[#This Row],[Corregimiento]],Hoja3!$A$2:$D$676,4,0)</f>
        <v>80813</v>
      </c>
      <c r="E7444" s="51">
        <v>8</v>
      </c>
    </row>
    <row r="7445" spans="1:5" x14ac:dyDescent="0.2">
      <c r="A7445" s="50">
        <v>44242</v>
      </c>
      <c r="B7445" s="51">
        <v>44242</v>
      </c>
      <c r="C7445" s="51" t="s">
        <v>1050</v>
      </c>
      <c r="D7445" s="52">
        <f>VLOOKUP(Pag_Inicio_Corr_mas_casos[[#This Row],[Corregimiento]],Hoja3!$A$2:$D$676,4,0)</f>
        <v>130706</v>
      </c>
      <c r="E7445" s="51">
        <v>8</v>
      </c>
    </row>
    <row r="7446" spans="1:5" x14ac:dyDescent="0.2">
      <c r="A7446" s="50">
        <v>44242</v>
      </c>
      <c r="B7446" s="51">
        <v>44242</v>
      </c>
      <c r="C7446" s="51" t="s">
        <v>1026</v>
      </c>
      <c r="D7446" s="52">
        <f>VLOOKUP(Pag_Inicio_Corr_mas_casos[[#This Row],[Corregimiento]],Hoja3!$A$2:$D$676,4,0)</f>
        <v>30107</v>
      </c>
      <c r="E7446" s="51">
        <v>8</v>
      </c>
    </row>
    <row r="7447" spans="1:5" x14ac:dyDescent="0.2">
      <c r="A7447" s="50">
        <v>44242</v>
      </c>
      <c r="B7447" s="51">
        <v>44242</v>
      </c>
      <c r="C7447" s="51" t="s">
        <v>1023</v>
      </c>
      <c r="D7447" s="52">
        <f>VLOOKUP(Pag_Inicio_Corr_mas_casos[[#This Row],[Corregimiento]],Hoja3!$A$2:$D$676,4,0)</f>
        <v>30113</v>
      </c>
      <c r="E7447" s="51">
        <v>7</v>
      </c>
    </row>
    <row r="7448" spans="1:5" x14ac:dyDescent="0.2">
      <c r="A7448" s="50">
        <v>44242</v>
      </c>
      <c r="B7448" s="51">
        <v>44242</v>
      </c>
      <c r="C7448" s="51" t="s">
        <v>1127</v>
      </c>
      <c r="D7448" s="52">
        <f>VLOOKUP(Pag_Inicio_Corr_mas_casos[[#This Row],[Corregimiento]],Hoja3!$A$2:$D$676,4,0)</f>
        <v>130101</v>
      </c>
      <c r="E7448" s="51">
        <v>7</v>
      </c>
    </row>
    <row r="7449" spans="1:5" x14ac:dyDescent="0.2">
      <c r="A7449" s="50">
        <v>44242</v>
      </c>
      <c r="B7449" s="51">
        <v>44242</v>
      </c>
      <c r="C7449" s="51" t="s">
        <v>1092</v>
      </c>
      <c r="D7449" s="52">
        <f>VLOOKUP(Pag_Inicio_Corr_mas_casos[[#This Row],[Corregimiento]],Hoja3!$A$2:$D$676,4,0)</f>
        <v>91008</v>
      </c>
      <c r="E7449" s="51">
        <v>7</v>
      </c>
    </row>
    <row r="7450" spans="1:5" x14ac:dyDescent="0.2">
      <c r="A7450" s="50">
        <v>44242</v>
      </c>
      <c r="B7450" s="51">
        <v>44242</v>
      </c>
      <c r="C7450" s="51" t="s">
        <v>1006</v>
      </c>
      <c r="D7450" s="52">
        <f>VLOOKUP(Pag_Inicio_Corr_mas_casos[[#This Row],[Corregimiento]],Hoja3!$A$2:$D$676,4,0)</f>
        <v>80826</v>
      </c>
      <c r="E7450" s="51">
        <v>7</v>
      </c>
    </row>
    <row r="7451" spans="1:5" x14ac:dyDescent="0.2">
      <c r="A7451" s="50">
        <v>44242</v>
      </c>
      <c r="B7451" s="51">
        <v>44242</v>
      </c>
      <c r="C7451" s="51" t="s">
        <v>1015</v>
      </c>
      <c r="D7451" s="52">
        <f>VLOOKUP(Pag_Inicio_Corr_mas_casos[[#This Row],[Corregimiento]],Hoja3!$A$2:$D$676,4,0)</f>
        <v>80815</v>
      </c>
      <c r="E7451" s="51">
        <v>7</v>
      </c>
    </row>
    <row r="7452" spans="1:5" x14ac:dyDescent="0.2">
      <c r="A7452" s="50">
        <v>44242</v>
      </c>
      <c r="B7452" s="51">
        <v>44242</v>
      </c>
      <c r="C7452" s="51" t="s">
        <v>1138</v>
      </c>
      <c r="D7452" s="52">
        <f>VLOOKUP(Pag_Inicio_Corr_mas_casos[[#This Row],[Corregimiento]],Hoja3!$A$2:$D$676,4,0)</f>
        <v>91101</v>
      </c>
      <c r="E7452" s="51">
        <v>7</v>
      </c>
    </row>
    <row r="7453" spans="1:5" x14ac:dyDescent="0.2">
      <c r="A7453" s="50">
        <v>44242</v>
      </c>
      <c r="B7453" s="51">
        <v>44242</v>
      </c>
      <c r="C7453" s="51" t="s">
        <v>996</v>
      </c>
      <c r="D7453" s="52">
        <f>VLOOKUP(Pag_Inicio_Corr_mas_casos[[#This Row],[Corregimiento]],Hoja3!$A$2:$D$676,4,0)</f>
        <v>80810</v>
      </c>
      <c r="E7453" s="51">
        <v>6</v>
      </c>
    </row>
    <row r="7454" spans="1:5" x14ac:dyDescent="0.2">
      <c r="A7454" s="50">
        <v>44242</v>
      </c>
      <c r="B7454" s="51">
        <v>44242</v>
      </c>
      <c r="C7454" s="51" t="s">
        <v>1177</v>
      </c>
      <c r="D7454" s="52">
        <f>VLOOKUP(Pag_Inicio_Corr_mas_casos[[#This Row],[Corregimiento]],Hoja3!$A$2:$D$676,4,0)</f>
        <v>30401</v>
      </c>
      <c r="E7454" s="51">
        <v>6</v>
      </c>
    </row>
    <row r="7455" spans="1:5" x14ac:dyDescent="0.2">
      <c r="A7455" s="53">
        <v>44243</v>
      </c>
      <c r="B7455" s="54">
        <v>44243</v>
      </c>
      <c r="C7455" s="54" t="s">
        <v>1119</v>
      </c>
      <c r="D7455" s="55">
        <f>VLOOKUP(Pag_Inicio_Corr_mas_casos[[#This Row],[Corregimiento]],Hoja3!$A$2:$D$676,4,0)</f>
        <v>40601</v>
      </c>
      <c r="E7455" s="54">
        <v>33</v>
      </c>
    </row>
    <row r="7456" spans="1:5" x14ac:dyDescent="0.2">
      <c r="A7456" s="53">
        <v>44243</v>
      </c>
      <c r="B7456" s="54">
        <v>44243</v>
      </c>
      <c r="C7456" s="54" t="s">
        <v>1071</v>
      </c>
      <c r="D7456" s="55">
        <f>VLOOKUP(Pag_Inicio_Corr_mas_casos[[#This Row],[Corregimiento]],Hoja3!$A$2:$D$676,4,0)</f>
        <v>80819</v>
      </c>
      <c r="E7456" s="54">
        <v>15</v>
      </c>
    </row>
    <row r="7457" spans="1:6" x14ac:dyDescent="0.2">
      <c r="A7457" s="53">
        <v>44243</v>
      </c>
      <c r="B7457" s="54">
        <v>44243</v>
      </c>
      <c r="C7457" s="54" t="s">
        <v>1010</v>
      </c>
      <c r="D7457" s="55">
        <f>VLOOKUP(Pag_Inicio_Corr_mas_casos[[#This Row],[Corregimiento]],Hoja3!$A$2:$D$676,4,0)</f>
        <v>80813</v>
      </c>
      <c r="E7457" s="54">
        <v>12</v>
      </c>
    </row>
    <row r="7458" spans="1:6" x14ac:dyDescent="0.2">
      <c r="A7458" s="53">
        <v>44243</v>
      </c>
      <c r="B7458" s="54">
        <v>44243</v>
      </c>
      <c r="C7458" s="54" t="s">
        <v>1081</v>
      </c>
      <c r="D7458" s="55">
        <f>VLOOKUP(Pag_Inicio_Corr_mas_casos[[#This Row],[Corregimiento]],Hoja3!$A$2:$D$676,4,0)</f>
        <v>91001</v>
      </c>
      <c r="E7458" s="54">
        <v>12</v>
      </c>
    </row>
    <row r="7459" spans="1:6" x14ac:dyDescent="0.2">
      <c r="A7459" s="53">
        <v>44243</v>
      </c>
      <c r="B7459" s="54">
        <v>44243</v>
      </c>
      <c r="C7459" s="54" t="s">
        <v>1066</v>
      </c>
      <c r="D7459" s="55">
        <f>VLOOKUP(Pag_Inicio_Corr_mas_casos[[#This Row],[Corregimiento]],Hoja3!$A$2:$D$676,4,0)</f>
        <v>40612</v>
      </c>
      <c r="E7459" s="54">
        <v>11</v>
      </c>
    </row>
    <row r="7460" spans="1:6" x14ac:dyDescent="0.2">
      <c r="A7460" s="53">
        <v>44243</v>
      </c>
      <c r="B7460" s="54">
        <v>44243</v>
      </c>
      <c r="C7460" s="54" t="s">
        <v>1012</v>
      </c>
      <c r="D7460" s="55">
        <f>VLOOKUP(Pag_Inicio_Corr_mas_casos[[#This Row],[Corregimiento]],Hoja3!$A$2:$D$676,4,0)</f>
        <v>80817</v>
      </c>
      <c r="E7460" s="54">
        <v>10</v>
      </c>
    </row>
    <row r="7461" spans="1:6" x14ac:dyDescent="0.2">
      <c r="A7461" s="53">
        <v>44243</v>
      </c>
      <c r="B7461" s="54">
        <v>44243</v>
      </c>
      <c r="C7461" s="54" t="s">
        <v>1117</v>
      </c>
      <c r="D7461" s="55">
        <f>VLOOKUP(Pag_Inicio_Corr_mas_casos[[#This Row],[Corregimiento]],Hoja3!$A$2:$D$676,4,0)</f>
        <v>40501</v>
      </c>
      <c r="E7461" s="54">
        <v>10</v>
      </c>
    </row>
    <row r="7462" spans="1:6" x14ac:dyDescent="0.2">
      <c r="A7462" s="53">
        <v>44243</v>
      </c>
      <c r="B7462" s="54">
        <v>44243</v>
      </c>
      <c r="C7462" s="54" t="s">
        <v>997</v>
      </c>
      <c r="D7462" s="55">
        <f>VLOOKUP(Pag_Inicio_Corr_mas_casos[[#This Row],[Corregimiento]],Hoja3!$A$2:$D$676,4,0)</f>
        <v>130717</v>
      </c>
      <c r="E7462" s="54">
        <v>10</v>
      </c>
    </row>
    <row r="7463" spans="1:6" x14ac:dyDescent="0.2">
      <c r="A7463" s="53">
        <v>44243</v>
      </c>
      <c r="B7463" s="54">
        <v>44243</v>
      </c>
      <c r="C7463" s="54" t="s">
        <v>1012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 x14ac:dyDescent="0.2">
      <c r="A7464" s="53">
        <v>44243</v>
      </c>
      <c r="B7464" s="54">
        <v>44243</v>
      </c>
      <c r="C7464" s="54" t="s">
        <v>831</v>
      </c>
      <c r="D7464" s="55">
        <f>VLOOKUP(Pag_Inicio_Corr_mas_casos[[#This Row],[Corregimiento]],Hoja3!$A$2:$D$676,4,0)</f>
        <v>80821</v>
      </c>
      <c r="E7464" s="54">
        <v>9</v>
      </c>
    </row>
    <row r="7465" spans="1:6" x14ac:dyDescent="0.2">
      <c r="A7465" s="53">
        <v>44243</v>
      </c>
      <c r="B7465" s="54">
        <v>44243</v>
      </c>
      <c r="C7465" s="54" t="s">
        <v>1013</v>
      </c>
      <c r="D7465" s="55">
        <f>VLOOKUP(Pag_Inicio_Corr_mas_casos[[#This Row],[Corregimiento]],Hoja3!$A$2:$D$676,4,0)</f>
        <v>80822</v>
      </c>
      <c r="E7465" s="54">
        <v>9</v>
      </c>
    </row>
    <row r="7466" spans="1:6" x14ac:dyDescent="0.2">
      <c r="A7466" s="53">
        <v>44243</v>
      </c>
      <c r="B7466" s="54">
        <v>44243</v>
      </c>
      <c r="C7466" s="54" t="s">
        <v>1078</v>
      </c>
      <c r="D7466" s="55">
        <f>VLOOKUP(Pag_Inicio_Corr_mas_casos[[#This Row],[Corregimiento]],Hoja3!$A$2:$D$676,4,0)</f>
        <v>81001</v>
      </c>
      <c r="E7466" s="54">
        <v>7</v>
      </c>
    </row>
    <row r="7467" spans="1:6" x14ac:dyDescent="0.2">
      <c r="A7467" s="53">
        <v>44243</v>
      </c>
      <c r="B7467" s="54">
        <v>44243</v>
      </c>
      <c r="C7467" s="54" t="s">
        <v>1029</v>
      </c>
      <c r="D7467" s="55">
        <f>VLOOKUP(Pag_Inicio_Corr_mas_casos[[#This Row],[Corregimiento]],Hoja3!$A$2:$D$676,4,0)</f>
        <v>40606</v>
      </c>
      <c r="E7467" s="54">
        <v>7</v>
      </c>
    </row>
    <row r="7468" spans="1:6" x14ac:dyDescent="0.2">
      <c r="A7468" s="53">
        <v>44243</v>
      </c>
      <c r="B7468" s="54">
        <v>44243</v>
      </c>
      <c r="C7468" s="54" t="s">
        <v>1026</v>
      </c>
      <c r="D7468" s="55">
        <f>VLOOKUP(Pag_Inicio_Corr_mas_casos[[#This Row],[Corregimiento]],Hoja3!$A$2:$D$676,4,0)</f>
        <v>30107</v>
      </c>
      <c r="E7468" s="54">
        <v>7</v>
      </c>
    </row>
    <row r="7469" spans="1:6" x14ac:dyDescent="0.2">
      <c r="A7469" s="53">
        <v>44243</v>
      </c>
      <c r="B7469" s="54">
        <v>44243</v>
      </c>
      <c r="C7469" s="54" t="s">
        <v>1157</v>
      </c>
      <c r="D7469" s="55">
        <f>VLOOKUP(Pag_Inicio_Corr_mas_casos[[#This Row],[Corregimiento]],Hoja3!$A$2:$D$676,4,0)</f>
        <v>40205</v>
      </c>
      <c r="E7469" s="54">
        <v>7</v>
      </c>
    </row>
    <row r="7470" spans="1:6" x14ac:dyDescent="0.2">
      <c r="A7470" s="53">
        <v>44243</v>
      </c>
      <c r="B7470" s="54">
        <v>44243</v>
      </c>
      <c r="C7470" s="54" t="s">
        <v>1116</v>
      </c>
      <c r="D7470" s="55">
        <f>VLOOKUP(Pag_Inicio_Corr_mas_casos[[#This Row],[Corregimiento]],Hoja3!$A$2:$D$676,4,0)</f>
        <v>20101</v>
      </c>
      <c r="E7470" s="54">
        <v>7</v>
      </c>
    </row>
    <row r="7471" spans="1:6" x14ac:dyDescent="0.2">
      <c r="A7471" s="53">
        <v>44243</v>
      </c>
      <c r="B7471" s="54">
        <v>44243</v>
      </c>
      <c r="C7471" s="54" t="s">
        <v>999</v>
      </c>
      <c r="D7471" s="55">
        <f>VLOOKUP(Pag_Inicio_Corr_mas_casos[[#This Row],[Corregimiento]],Hoja3!$A$2:$D$676,4,0)</f>
        <v>80806</v>
      </c>
      <c r="E7471" s="54">
        <v>7</v>
      </c>
    </row>
    <row r="7472" spans="1:6" x14ac:dyDescent="0.2">
      <c r="A7472" s="53">
        <v>44243</v>
      </c>
      <c r="B7472" s="54">
        <v>44243</v>
      </c>
      <c r="C7472" s="54" t="s">
        <v>1001</v>
      </c>
      <c r="D7472" s="55">
        <f>VLOOKUP(Pag_Inicio_Corr_mas_casos[[#This Row],[Corregimiento]],Hoja3!$A$2:$D$676,4,0)</f>
        <v>80807</v>
      </c>
      <c r="E7472" s="54">
        <v>7</v>
      </c>
    </row>
    <row r="7473" spans="1:5" x14ac:dyDescent="0.2">
      <c r="A7473" s="53">
        <v>44243</v>
      </c>
      <c r="B7473" s="54">
        <v>44243</v>
      </c>
      <c r="C7473" s="54" t="s">
        <v>1226</v>
      </c>
      <c r="D7473" s="55">
        <f>VLOOKUP(Pag_Inicio_Corr_mas_casos[[#This Row],[Corregimiento]],Hoja3!$A$2:$D$676,4,0)</f>
        <v>10201</v>
      </c>
      <c r="E7473" s="54">
        <v>7</v>
      </c>
    </row>
    <row r="7474" spans="1:5" x14ac:dyDescent="0.2">
      <c r="A7474" s="53">
        <v>44243</v>
      </c>
      <c r="B7474" s="54">
        <v>44243</v>
      </c>
      <c r="C7474" s="54" t="s">
        <v>1005</v>
      </c>
      <c r="D7474" s="55">
        <f>VLOOKUP(Pag_Inicio_Corr_mas_casos[[#This Row],[Corregimiento]],Hoja3!$A$2:$D$676,4,0)</f>
        <v>80814</v>
      </c>
      <c r="E7474" s="54">
        <v>7</v>
      </c>
    </row>
    <row r="7475" spans="1:5" x14ac:dyDescent="0.2">
      <c r="A7475" s="62">
        <v>44244</v>
      </c>
      <c r="B7475" s="63">
        <v>44244</v>
      </c>
      <c r="C7475" s="63" t="s">
        <v>1143</v>
      </c>
      <c r="D7475" s="64">
        <f>VLOOKUP(Pag_Inicio_Corr_mas_casos[[#This Row],[Corregimiento]],Hoja3!$A$2:$D$676,4,0)</f>
        <v>130104</v>
      </c>
      <c r="E7475" s="63">
        <v>53</v>
      </c>
    </row>
    <row r="7476" spans="1:5" x14ac:dyDescent="0.2">
      <c r="A7476" s="62">
        <v>44244</v>
      </c>
      <c r="B7476" s="63">
        <v>44244</v>
      </c>
      <c r="C7476" s="63" t="s">
        <v>1119</v>
      </c>
      <c r="D7476" s="64">
        <f>VLOOKUP(Pag_Inicio_Corr_mas_casos[[#This Row],[Corregimiento]],Hoja3!$A$2:$D$676,4,0)</f>
        <v>40601</v>
      </c>
      <c r="E7476" s="63">
        <v>21</v>
      </c>
    </row>
    <row r="7477" spans="1:5" x14ac:dyDescent="0.2">
      <c r="A7477" s="62">
        <v>44244</v>
      </c>
      <c r="B7477" s="63">
        <v>44244</v>
      </c>
      <c r="C7477" s="63" t="s">
        <v>1171</v>
      </c>
      <c r="D7477" s="64">
        <f>VLOOKUP(Pag_Inicio_Corr_mas_casos[[#This Row],[Corregimiento]],Hoja3!$A$2:$D$676,4,0)</f>
        <v>40801</v>
      </c>
      <c r="E7477" s="63">
        <v>14</v>
      </c>
    </row>
    <row r="7478" spans="1:5" x14ac:dyDescent="0.2">
      <c r="A7478" s="62">
        <v>44244</v>
      </c>
      <c r="B7478" s="63">
        <v>44244</v>
      </c>
      <c r="C7478" s="63" t="s">
        <v>1033</v>
      </c>
      <c r="D7478" s="64">
        <f>VLOOKUP(Pag_Inicio_Corr_mas_casos[[#This Row],[Corregimiento]],Hoja3!$A$2:$D$676,4,0)</f>
        <v>40203</v>
      </c>
      <c r="E7478" s="63">
        <v>13</v>
      </c>
    </row>
    <row r="7479" spans="1:5" x14ac:dyDescent="0.2">
      <c r="A7479" s="62">
        <v>44244</v>
      </c>
      <c r="B7479" s="63">
        <v>44244</v>
      </c>
      <c r="C7479" s="63" t="s">
        <v>1138</v>
      </c>
      <c r="D7479" s="64">
        <f>VLOOKUP(Pag_Inicio_Corr_mas_casos[[#This Row],[Corregimiento]],Hoja3!$A$2:$D$676,4,0)</f>
        <v>91101</v>
      </c>
      <c r="E7479" s="63">
        <v>13</v>
      </c>
    </row>
    <row r="7480" spans="1:5" x14ac:dyDescent="0.2">
      <c r="A7480" s="62">
        <v>44244</v>
      </c>
      <c r="B7480" s="63">
        <v>44244</v>
      </c>
      <c r="C7480" s="63" t="s">
        <v>1066</v>
      </c>
      <c r="D7480" s="64">
        <f>VLOOKUP(Pag_Inicio_Corr_mas_casos[[#This Row],[Corregimiento]],Hoja3!$A$2:$D$676,4,0)</f>
        <v>40612</v>
      </c>
      <c r="E7480" s="63">
        <v>13</v>
      </c>
    </row>
    <row r="7481" spans="1:5" x14ac:dyDescent="0.2">
      <c r="A7481" s="62">
        <v>44244</v>
      </c>
      <c r="B7481" s="63">
        <v>44244</v>
      </c>
      <c r="C7481" s="63" t="s">
        <v>1062</v>
      </c>
      <c r="D7481" s="64">
        <f>VLOOKUP(Pag_Inicio_Corr_mas_casos[[#This Row],[Corregimiento]],Hoja3!$A$2:$D$676,4,0)</f>
        <v>40611</v>
      </c>
      <c r="E7481" s="63">
        <v>9</v>
      </c>
    </row>
    <row r="7482" spans="1:5" x14ac:dyDescent="0.2">
      <c r="A7482" s="62">
        <v>44244</v>
      </c>
      <c r="B7482" s="63">
        <v>44244</v>
      </c>
      <c r="C7482" s="63" t="s">
        <v>1007</v>
      </c>
      <c r="D7482" s="64">
        <f>VLOOKUP(Pag_Inicio_Corr_mas_casos[[#This Row],[Corregimiento]],Hoja3!$A$2:$D$676,4,0)</f>
        <v>80811</v>
      </c>
      <c r="E7482" s="63">
        <v>9</v>
      </c>
    </row>
    <row r="7483" spans="1:5" x14ac:dyDescent="0.2">
      <c r="A7483" s="62">
        <v>44244</v>
      </c>
      <c r="B7483" s="63">
        <v>44244</v>
      </c>
      <c r="C7483" s="63" t="s">
        <v>1000</v>
      </c>
      <c r="D7483" s="64">
        <f>VLOOKUP(Pag_Inicio_Corr_mas_casos[[#This Row],[Corregimiento]],Hoja3!$A$2:$D$676,4,0)</f>
        <v>80823</v>
      </c>
      <c r="E7483" s="63">
        <v>9</v>
      </c>
    </row>
    <row r="7484" spans="1:5" x14ac:dyDescent="0.2">
      <c r="A7484" s="62">
        <v>44244</v>
      </c>
      <c r="B7484" s="63">
        <v>44244</v>
      </c>
      <c r="C7484" s="63" t="s">
        <v>1053</v>
      </c>
      <c r="D7484" s="64">
        <f>VLOOKUP(Pag_Inicio_Corr_mas_casos[[#This Row],[Corregimiento]],Hoja3!$A$2:$D$676,4,0)</f>
        <v>130105</v>
      </c>
      <c r="E7484" s="63">
        <v>8</v>
      </c>
    </row>
    <row r="7485" spans="1:5" x14ac:dyDescent="0.2">
      <c r="A7485" s="62">
        <v>44244</v>
      </c>
      <c r="B7485" s="63">
        <v>44244</v>
      </c>
      <c r="C7485" s="63" t="s">
        <v>1078</v>
      </c>
      <c r="D7485" s="64">
        <f>VLOOKUP(Pag_Inicio_Corr_mas_casos[[#This Row],[Corregimiento]],Hoja3!$A$2:$D$676,4,0)</f>
        <v>81001</v>
      </c>
      <c r="E7485" s="63">
        <v>8</v>
      </c>
    </row>
    <row r="7486" spans="1:5" x14ac:dyDescent="0.2">
      <c r="A7486" s="62">
        <v>44244</v>
      </c>
      <c r="B7486" s="63">
        <v>44244</v>
      </c>
      <c r="C7486" s="63" t="s">
        <v>1168</v>
      </c>
      <c r="D7486" s="64">
        <f>VLOOKUP(Pag_Inicio_Corr_mas_casos[[#This Row],[Corregimiento]],Hoja3!$A$2:$D$676,4,0)</f>
        <v>40301</v>
      </c>
      <c r="E7486" s="63">
        <v>8</v>
      </c>
    </row>
    <row r="7487" spans="1:5" x14ac:dyDescent="0.2">
      <c r="A7487" s="62">
        <v>44244</v>
      </c>
      <c r="B7487" s="63">
        <v>44244</v>
      </c>
      <c r="C7487" s="63" t="s">
        <v>1152</v>
      </c>
      <c r="D7487" s="64">
        <f>VLOOKUP(Pag_Inicio_Corr_mas_casos[[#This Row],[Corregimiento]],Hoja3!$A$2:$D$676,4,0)</f>
        <v>90601</v>
      </c>
      <c r="E7487" s="63">
        <v>7</v>
      </c>
    </row>
    <row r="7488" spans="1:5" x14ac:dyDescent="0.2">
      <c r="A7488" s="62">
        <v>44244</v>
      </c>
      <c r="B7488" s="63">
        <v>44244</v>
      </c>
      <c r="C7488" s="63" t="s">
        <v>1029</v>
      </c>
      <c r="D7488" s="64">
        <f>VLOOKUP(Pag_Inicio_Corr_mas_casos[[#This Row],[Corregimiento]],Hoja3!$A$2:$D$676,4,0)</f>
        <v>40606</v>
      </c>
      <c r="E7488" s="63">
        <v>7</v>
      </c>
    </row>
    <row r="7489" spans="1:5" x14ac:dyDescent="0.2">
      <c r="A7489" s="62">
        <v>44244</v>
      </c>
      <c r="B7489" s="63">
        <v>44244</v>
      </c>
      <c r="C7489" s="63" t="s">
        <v>1117</v>
      </c>
      <c r="D7489" s="64">
        <f>VLOOKUP(Pag_Inicio_Corr_mas_casos[[#This Row],[Corregimiento]],Hoja3!$A$2:$D$676,4,0)</f>
        <v>40501</v>
      </c>
      <c r="E7489" s="63">
        <v>7</v>
      </c>
    </row>
    <row r="7490" spans="1:5" x14ac:dyDescent="0.2">
      <c r="A7490" s="62">
        <v>44244</v>
      </c>
      <c r="B7490" s="63">
        <v>44244</v>
      </c>
      <c r="C7490" s="63" t="s">
        <v>1226</v>
      </c>
      <c r="D7490" s="64">
        <f>VLOOKUP(Pag_Inicio_Corr_mas_casos[[#This Row],[Corregimiento]],Hoja3!$A$2:$D$676,4,0)</f>
        <v>10201</v>
      </c>
      <c r="E7490" s="63">
        <v>7</v>
      </c>
    </row>
    <row r="7491" spans="1:5" x14ac:dyDescent="0.2">
      <c r="A7491" s="62">
        <v>44244</v>
      </c>
      <c r="B7491" s="63">
        <v>44244</v>
      </c>
      <c r="C7491" s="63" t="s">
        <v>1227</v>
      </c>
      <c r="D7491" s="64">
        <f>VLOOKUP(Pag_Inicio_Corr_mas_casos[[#This Row],[Corregimiento]],Hoja3!$A$2:$D$676,4,0)</f>
        <v>70707</v>
      </c>
      <c r="E7491" s="63">
        <v>7</v>
      </c>
    </row>
    <row r="7492" spans="1:5" x14ac:dyDescent="0.2">
      <c r="A7492" s="62">
        <v>44244</v>
      </c>
      <c r="B7492" s="63">
        <v>44244</v>
      </c>
      <c r="C7492" s="63" t="s">
        <v>1012</v>
      </c>
      <c r="D7492" s="64">
        <f>VLOOKUP(Pag_Inicio_Corr_mas_casos[[#This Row],[Corregimiento]],Hoja3!$A$2:$D$676,4,0)</f>
        <v>80817</v>
      </c>
      <c r="E7492" s="63">
        <v>6</v>
      </c>
    </row>
    <row r="7493" spans="1:5" x14ac:dyDescent="0.2">
      <c r="A7493" s="62">
        <v>44244</v>
      </c>
      <c r="B7493" s="63">
        <v>44244</v>
      </c>
      <c r="C7493" s="63" t="s">
        <v>831</v>
      </c>
      <c r="D7493" s="64">
        <f>VLOOKUP(Pag_Inicio_Corr_mas_casos[[#This Row],[Corregimiento]],Hoja3!$A$2:$D$676,4,0)</f>
        <v>80821</v>
      </c>
      <c r="E7493" s="63">
        <v>6</v>
      </c>
    </row>
    <row r="7494" spans="1:5" x14ac:dyDescent="0.2">
      <c r="A7494" s="62">
        <v>44244</v>
      </c>
      <c r="B7494" s="63">
        <v>44244</v>
      </c>
      <c r="C7494" s="63" t="s">
        <v>1081</v>
      </c>
      <c r="D7494" s="64">
        <f>VLOOKUP(Pag_Inicio_Corr_mas_casos[[#This Row],[Corregimiento]],Hoja3!$A$2:$D$676,4,0)</f>
        <v>91001</v>
      </c>
      <c r="E7494" s="63">
        <v>6</v>
      </c>
    </row>
    <row r="7495" spans="1:5" x14ac:dyDescent="0.2">
      <c r="A7495" s="59">
        <v>44245</v>
      </c>
      <c r="B7495" s="60">
        <v>44245</v>
      </c>
      <c r="C7495" s="60" t="s">
        <v>1119</v>
      </c>
      <c r="D7495" s="61">
        <f>VLOOKUP(Pag_Inicio_Corr_mas_casos[[#This Row],[Corregimiento]],Hoja3!$A$2:$D$676,4,0)</f>
        <v>40601</v>
      </c>
      <c r="E7495" s="60">
        <v>34</v>
      </c>
    </row>
    <row r="7496" spans="1:5" x14ac:dyDescent="0.2">
      <c r="A7496" s="59">
        <v>44245</v>
      </c>
      <c r="B7496" s="60">
        <v>44245</v>
      </c>
      <c r="C7496" s="60" t="s">
        <v>1117</v>
      </c>
      <c r="D7496" s="61">
        <f>VLOOKUP(Pag_Inicio_Corr_mas_casos[[#This Row],[Corregimiento]],Hoja3!$A$2:$D$676,4,0)</f>
        <v>40501</v>
      </c>
      <c r="E7496" s="60">
        <v>24</v>
      </c>
    </row>
    <row r="7497" spans="1:5" x14ac:dyDescent="0.2">
      <c r="A7497" s="59">
        <v>44245</v>
      </c>
      <c r="B7497" s="60">
        <v>44245</v>
      </c>
      <c r="C7497" s="60" t="s">
        <v>1081</v>
      </c>
      <c r="D7497" s="61">
        <f>VLOOKUP(Pag_Inicio_Corr_mas_casos[[#This Row],[Corregimiento]],Hoja3!$A$2:$D$676,4,0)</f>
        <v>91001</v>
      </c>
      <c r="E7497" s="60">
        <v>21</v>
      </c>
    </row>
    <row r="7498" spans="1:5" x14ac:dyDescent="0.2">
      <c r="A7498" s="59">
        <v>44245</v>
      </c>
      <c r="B7498" s="60">
        <v>44245</v>
      </c>
      <c r="C7498" s="60" t="s">
        <v>1137</v>
      </c>
      <c r="D7498" s="61">
        <f>VLOOKUP(Pag_Inicio_Corr_mas_casos[[#This Row],[Corregimiento]],Hoja3!$A$2:$D$676,4,0)</f>
        <v>40503</v>
      </c>
      <c r="E7498" s="60">
        <v>21</v>
      </c>
    </row>
    <row r="7499" spans="1:5" x14ac:dyDescent="0.2">
      <c r="A7499" s="59">
        <v>44245</v>
      </c>
      <c r="B7499" s="60">
        <v>44245</v>
      </c>
      <c r="C7499" s="60" t="s">
        <v>1062</v>
      </c>
      <c r="D7499" s="61">
        <f>VLOOKUP(Pag_Inicio_Corr_mas_casos[[#This Row],[Corregimiento]],Hoja3!$A$2:$D$676,4,0)</f>
        <v>40611</v>
      </c>
      <c r="E7499" s="60">
        <v>20</v>
      </c>
    </row>
    <row r="7500" spans="1:5" x14ac:dyDescent="0.2">
      <c r="A7500" s="59">
        <v>44245</v>
      </c>
      <c r="B7500" s="60">
        <v>44245</v>
      </c>
      <c r="C7500" s="60" t="s">
        <v>1228</v>
      </c>
      <c r="D7500" s="61">
        <f>VLOOKUP(Pag_Inicio_Corr_mas_casos[[#This Row],[Corregimiento]],Hoja3!$A$2:$D$676,4,0)</f>
        <v>100101</v>
      </c>
      <c r="E7500" s="60">
        <v>15</v>
      </c>
    </row>
    <row r="7501" spans="1:5" x14ac:dyDescent="0.2">
      <c r="A7501" s="59">
        <v>44245</v>
      </c>
      <c r="B7501" s="60">
        <v>44245</v>
      </c>
      <c r="C7501" s="60" t="s">
        <v>1105</v>
      </c>
      <c r="D7501" s="61">
        <f>VLOOKUP(Pag_Inicio_Corr_mas_casos[[#This Row],[Corregimiento]],Hoja3!$A$2:$D$676,4,0)</f>
        <v>80812</v>
      </c>
      <c r="E7501" s="60">
        <v>13</v>
      </c>
    </row>
    <row r="7502" spans="1:5" x14ac:dyDescent="0.2">
      <c r="A7502" s="59">
        <v>44245</v>
      </c>
      <c r="B7502" s="60">
        <v>44245</v>
      </c>
      <c r="C7502" s="60" t="s">
        <v>1157</v>
      </c>
      <c r="D7502" s="61">
        <f>VLOOKUP(Pag_Inicio_Corr_mas_casos[[#This Row],[Corregimiento]],Hoja3!$A$2:$D$676,4,0)</f>
        <v>40205</v>
      </c>
      <c r="E7502" s="60">
        <v>12</v>
      </c>
    </row>
    <row r="7503" spans="1:5" x14ac:dyDescent="0.2">
      <c r="A7503" s="59">
        <v>44245</v>
      </c>
      <c r="B7503" s="60">
        <v>44245</v>
      </c>
      <c r="C7503" s="60" t="s">
        <v>1020</v>
      </c>
      <c r="D7503" s="61">
        <f>VLOOKUP(Pag_Inicio_Corr_mas_casos[[#This Row],[Corregimiento]],Hoja3!$A$2:$D$676,4,0)</f>
        <v>20601</v>
      </c>
      <c r="E7503" s="60">
        <v>12</v>
      </c>
    </row>
    <row r="7504" spans="1:5" x14ac:dyDescent="0.2">
      <c r="A7504" s="59">
        <v>44245</v>
      </c>
      <c r="B7504" s="60">
        <v>44245</v>
      </c>
      <c r="C7504" s="60" t="s">
        <v>1229</v>
      </c>
      <c r="D7504" s="61">
        <f>VLOOKUP(Pag_Inicio_Corr_mas_casos[[#This Row],[Corregimiento]],Hoja3!$A$2:$D$676,4,0)</f>
        <v>90405</v>
      </c>
      <c r="E7504" s="60">
        <v>12</v>
      </c>
    </row>
    <row r="7505" spans="1:5" x14ac:dyDescent="0.2">
      <c r="A7505" s="59">
        <v>44245</v>
      </c>
      <c r="B7505" s="60">
        <v>44245</v>
      </c>
      <c r="C7505" s="60" t="s">
        <v>1111</v>
      </c>
      <c r="D7505" s="61">
        <f>VLOOKUP(Pag_Inicio_Corr_mas_casos[[#This Row],[Corregimiento]],Hoja3!$A$2:$D$676,4,0)</f>
        <v>40201</v>
      </c>
      <c r="E7505" s="60">
        <v>11</v>
      </c>
    </row>
    <row r="7506" spans="1:5" x14ac:dyDescent="0.2">
      <c r="A7506" s="59">
        <v>44245</v>
      </c>
      <c r="B7506" s="60">
        <v>44245</v>
      </c>
      <c r="C7506" s="60" t="s">
        <v>1168</v>
      </c>
      <c r="D7506" s="61">
        <f>VLOOKUP(Pag_Inicio_Corr_mas_casos[[#This Row],[Corregimiento]],Hoja3!$A$2:$D$676,4,0)</f>
        <v>40301</v>
      </c>
      <c r="E7506" s="60">
        <v>11</v>
      </c>
    </row>
    <row r="7507" spans="1:5" x14ac:dyDescent="0.2">
      <c r="A7507" s="59">
        <v>44245</v>
      </c>
      <c r="B7507" s="60">
        <v>44245</v>
      </c>
      <c r="C7507" s="60" t="s">
        <v>1074</v>
      </c>
      <c r="D7507" s="61">
        <f>VLOOKUP(Pag_Inicio_Corr_mas_casos[[#This Row],[Corregimiento]],Hoja3!$A$2:$D$676,4,0)</f>
        <v>130702</v>
      </c>
      <c r="E7507" s="60">
        <v>11</v>
      </c>
    </row>
    <row r="7508" spans="1:5" x14ac:dyDescent="0.2">
      <c r="A7508" s="59">
        <v>44245</v>
      </c>
      <c r="B7508" s="60">
        <v>44245</v>
      </c>
      <c r="C7508" s="60" t="s">
        <v>1029</v>
      </c>
      <c r="D7508" s="61">
        <f>VLOOKUP(Pag_Inicio_Corr_mas_casos[[#This Row],[Corregimiento]],Hoja3!$A$2:$D$676,4,0)</f>
        <v>40606</v>
      </c>
      <c r="E7508" s="60">
        <v>10</v>
      </c>
    </row>
    <row r="7509" spans="1:5" x14ac:dyDescent="0.2">
      <c r="A7509" s="59">
        <v>44245</v>
      </c>
      <c r="B7509" s="60">
        <v>44245</v>
      </c>
      <c r="C7509" s="60" t="s">
        <v>1010</v>
      </c>
      <c r="D7509" s="61">
        <f>VLOOKUP(Pag_Inicio_Corr_mas_casos[[#This Row],[Corregimiento]],Hoja3!$A$2:$D$676,4,0)</f>
        <v>80813</v>
      </c>
      <c r="E7509" s="60">
        <v>9</v>
      </c>
    </row>
    <row r="7510" spans="1:5" x14ac:dyDescent="0.2">
      <c r="A7510" s="59">
        <v>44245</v>
      </c>
      <c r="B7510" s="60">
        <v>44245</v>
      </c>
      <c r="C7510" s="60" t="s">
        <v>1209</v>
      </c>
      <c r="D7510" s="61">
        <f>VLOOKUP(Pag_Inicio_Corr_mas_casos[[#This Row],[Corregimiento]],Hoja3!$A$2:$D$676,4,0)</f>
        <v>10206</v>
      </c>
      <c r="E7510" s="60">
        <v>9</v>
      </c>
    </row>
    <row r="7511" spans="1:5" x14ac:dyDescent="0.2">
      <c r="A7511" s="59">
        <v>44245</v>
      </c>
      <c r="B7511" s="60">
        <v>44245</v>
      </c>
      <c r="C7511" s="60" t="s">
        <v>1138</v>
      </c>
      <c r="D7511" s="61">
        <f>VLOOKUP(Pag_Inicio_Corr_mas_casos[[#This Row],[Corregimiento]],Hoja3!$A$2:$D$676,4,0)</f>
        <v>91101</v>
      </c>
      <c r="E7511" s="60">
        <v>9</v>
      </c>
    </row>
    <row r="7512" spans="1:5" x14ac:dyDescent="0.2">
      <c r="A7512" s="59">
        <v>44245</v>
      </c>
      <c r="B7512" s="60">
        <v>44245</v>
      </c>
      <c r="C7512" s="60" t="s">
        <v>1230</v>
      </c>
      <c r="D7512" s="61">
        <f>VLOOKUP(Pag_Inicio_Corr_mas_casos[[#This Row],[Corregimiento]],Hoja3!$A$2:$D$676,4,0)</f>
        <v>10215</v>
      </c>
      <c r="E7512" s="60">
        <v>9</v>
      </c>
    </row>
    <row r="7513" spans="1:5" x14ac:dyDescent="0.2">
      <c r="A7513" s="59">
        <v>44245</v>
      </c>
      <c r="B7513" s="60">
        <v>44245</v>
      </c>
      <c r="C7513" s="60" t="s">
        <v>1129</v>
      </c>
      <c r="D7513" s="61">
        <f>VLOOKUP(Pag_Inicio_Corr_mas_casos[[#This Row],[Corregimiento]],Hoja3!$A$2:$D$676,4,0)</f>
        <v>91011</v>
      </c>
      <c r="E7513" s="60">
        <v>8</v>
      </c>
    </row>
    <row r="7514" spans="1:5" x14ac:dyDescent="0.2">
      <c r="A7514" s="59">
        <v>44245</v>
      </c>
      <c r="B7514" s="60">
        <v>44245</v>
      </c>
      <c r="C7514" s="60" t="s">
        <v>1071</v>
      </c>
      <c r="D7514" s="61">
        <f>VLOOKUP(Pag_Inicio_Corr_mas_casos[[#This Row],[Corregimiento]],Hoja3!$A$2:$D$676,4,0)</f>
        <v>80819</v>
      </c>
      <c r="E7514" s="60">
        <v>8</v>
      </c>
    </row>
    <row r="7515" spans="1:5" x14ac:dyDescent="0.2">
      <c r="A7515" s="105">
        <v>44246</v>
      </c>
      <c r="B7515" s="106">
        <v>44246</v>
      </c>
      <c r="C7515" s="106" t="s">
        <v>1010</v>
      </c>
      <c r="D7515" s="107">
        <f>VLOOKUP(Pag_Inicio_Corr_mas_casos[[#This Row],[Corregimiento]],Hoja3!$A$2:$D$676,4,0)</f>
        <v>80813</v>
      </c>
      <c r="E7515" s="106">
        <v>41</v>
      </c>
    </row>
    <row r="7516" spans="1:5" x14ac:dyDescent="0.2">
      <c r="A7516" s="105">
        <v>44246</v>
      </c>
      <c r="B7516" s="106">
        <v>44246</v>
      </c>
      <c r="C7516" s="106" t="s">
        <v>1119</v>
      </c>
      <c r="D7516" s="107">
        <f>VLOOKUP(Pag_Inicio_Corr_mas_casos[[#This Row],[Corregimiento]],Hoja3!$A$2:$D$676,4,0)</f>
        <v>40601</v>
      </c>
      <c r="E7516" s="106">
        <v>32</v>
      </c>
    </row>
    <row r="7517" spans="1:5" x14ac:dyDescent="0.2">
      <c r="A7517" s="105">
        <v>44246</v>
      </c>
      <c r="B7517" s="106">
        <v>44246</v>
      </c>
      <c r="C7517" s="106" t="s">
        <v>1081</v>
      </c>
      <c r="D7517" s="107">
        <f>VLOOKUP(Pag_Inicio_Corr_mas_casos[[#This Row],[Corregimiento]],Hoja3!$A$2:$D$676,4,0)</f>
        <v>91001</v>
      </c>
      <c r="E7517" s="106">
        <v>24</v>
      </c>
    </row>
    <row r="7518" spans="1:5" x14ac:dyDescent="0.2">
      <c r="A7518" s="105">
        <v>44246</v>
      </c>
      <c r="B7518" s="106">
        <v>44246</v>
      </c>
      <c r="C7518" s="106" t="s">
        <v>1138</v>
      </c>
      <c r="D7518" s="107">
        <f>VLOOKUP(Pag_Inicio_Corr_mas_casos[[#This Row],[Corregimiento]],Hoja3!$A$2:$D$676,4,0)</f>
        <v>91101</v>
      </c>
      <c r="E7518" s="106">
        <v>20</v>
      </c>
    </row>
    <row r="7519" spans="1:5" x14ac:dyDescent="0.2">
      <c r="A7519" s="105">
        <v>44246</v>
      </c>
      <c r="B7519" s="106">
        <v>44246</v>
      </c>
      <c r="C7519" s="106" t="s">
        <v>1062</v>
      </c>
      <c r="D7519" s="107">
        <f>VLOOKUP(Pag_Inicio_Corr_mas_casos[[#This Row],[Corregimiento]],Hoja3!$A$2:$D$676,4,0)</f>
        <v>40611</v>
      </c>
      <c r="E7519" s="106">
        <v>16</v>
      </c>
    </row>
    <row r="7520" spans="1:5" x14ac:dyDescent="0.2">
      <c r="A7520" s="105">
        <v>44246</v>
      </c>
      <c r="B7520" s="106">
        <v>44246</v>
      </c>
      <c r="C7520" s="106" t="s">
        <v>1066</v>
      </c>
      <c r="D7520" s="107">
        <f>VLOOKUP(Pag_Inicio_Corr_mas_casos[[#This Row],[Corregimiento]],Hoja3!$A$2:$D$676,4,0)</f>
        <v>40612</v>
      </c>
      <c r="E7520" s="106">
        <v>15</v>
      </c>
    </row>
    <row r="7521" spans="1:5" x14ac:dyDescent="0.2">
      <c r="A7521" s="105">
        <v>44246</v>
      </c>
      <c r="B7521" s="106">
        <v>44246</v>
      </c>
      <c r="C7521" s="106" t="s">
        <v>1095</v>
      </c>
      <c r="D7521" s="107">
        <f>VLOOKUP(Pag_Inicio_Corr_mas_casos[[#This Row],[Corregimiento]],Hoja3!$A$2:$D$676,4,0)</f>
        <v>130106</v>
      </c>
      <c r="E7521" s="106">
        <v>14</v>
      </c>
    </row>
    <row r="7522" spans="1:5" x14ac:dyDescent="0.2">
      <c r="A7522" s="105">
        <v>44246</v>
      </c>
      <c r="B7522" s="106">
        <v>44246</v>
      </c>
      <c r="C7522" s="106" t="s">
        <v>1209</v>
      </c>
      <c r="D7522" s="107">
        <f>VLOOKUP(Pag_Inicio_Corr_mas_casos[[#This Row],[Corregimiento]],Hoja3!$A$2:$D$676,4,0)</f>
        <v>10206</v>
      </c>
      <c r="E7522" s="106">
        <v>14</v>
      </c>
    </row>
    <row r="7523" spans="1:5" x14ac:dyDescent="0.2">
      <c r="A7523" s="105">
        <v>44246</v>
      </c>
      <c r="B7523" s="106">
        <v>44246</v>
      </c>
      <c r="C7523" s="106" t="s">
        <v>1231</v>
      </c>
      <c r="D7523" s="107">
        <f>VLOOKUP(Pag_Inicio_Corr_mas_casos[[#This Row],[Corregimiento]],Hoja3!$A$2:$D$676,4,0)</f>
        <v>41301</v>
      </c>
      <c r="E7523" s="106">
        <v>13</v>
      </c>
    </row>
    <row r="7524" spans="1:5" x14ac:dyDescent="0.2">
      <c r="A7524" s="105">
        <v>44246</v>
      </c>
      <c r="B7524" s="106">
        <v>44246</v>
      </c>
      <c r="C7524" s="106" t="s">
        <v>1005</v>
      </c>
      <c r="D7524" s="107">
        <f>VLOOKUP(Pag_Inicio_Corr_mas_casos[[#This Row],[Corregimiento]],Hoja3!$A$2:$D$676,4,0)</f>
        <v>80814</v>
      </c>
      <c r="E7524" s="106">
        <v>13</v>
      </c>
    </row>
    <row r="7525" spans="1:5" x14ac:dyDescent="0.2">
      <c r="A7525" s="105">
        <v>44246</v>
      </c>
      <c r="B7525" s="106">
        <v>44246</v>
      </c>
      <c r="C7525" s="106" t="s">
        <v>1113</v>
      </c>
      <c r="D7525" s="107">
        <f>VLOOKUP(Pag_Inicio_Corr_mas_casos[[#This Row],[Corregimiento]],Hoja3!$A$2:$D$676,4,0)</f>
        <v>130102</v>
      </c>
      <c r="E7525" s="106">
        <v>13</v>
      </c>
    </row>
    <row r="7526" spans="1:5" x14ac:dyDescent="0.2">
      <c r="A7526" s="105">
        <v>44246</v>
      </c>
      <c r="B7526" s="106">
        <v>44246</v>
      </c>
      <c r="C7526" s="106" t="s">
        <v>753</v>
      </c>
      <c r="D7526" s="107">
        <f>VLOOKUP(Pag_Inicio_Corr_mas_casos[[#This Row],[Corregimiento]],Hoja3!$A$2:$D$676,4,0)</f>
        <v>80812</v>
      </c>
      <c r="E7526" s="106">
        <v>13</v>
      </c>
    </row>
    <row r="7527" spans="1:5" x14ac:dyDescent="0.2">
      <c r="A7527" s="105">
        <v>44246</v>
      </c>
      <c r="B7527" s="106">
        <v>44246</v>
      </c>
      <c r="C7527" s="106" t="s">
        <v>1012</v>
      </c>
      <c r="D7527" s="107">
        <f>VLOOKUP(Pag_Inicio_Corr_mas_casos[[#This Row],[Corregimiento]],Hoja3!$A$2:$D$676,4,0)</f>
        <v>80817</v>
      </c>
      <c r="E7527" s="106">
        <v>12</v>
      </c>
    </row>
    <row r="7528" spans="1:5" x14ac:dyDescent="0.2">
      <c r="A7528" s="105">
        <v>44246</v>
      </c>
      <c r="B7528" s="106">
        <v>44246</v>
      </c>
      <c r="C7528" s="106" t="s">
        <v>1074</v>
      </c>
      <c r="D7528" s="107">
        <f>VLOOKUP(Pag_Inicio_Corr_mas_casos[[#This Row],[Corregimiento]],Hoja3!$A$2:$D$676,4,0)</f>
        <v>130702</v>
      </c>
      <c r="E7528" s="106">
        <v>12</v>
      </c>
    </row>
    <row r="7529" spans="1:5" x14ac:dyDescent="0.2">
      <c r="A7529" s="105">
        <v>44246</v>
      </c>
      <c r="B7529" s="106">
        <v>44246</v>
      </c>
      <c r="C7529" s="106" t="s">
        <v>1226</v>
      </c>
      <c r="D7529" s="107">
        <f>VLOOKUP(Pag_Inicio_Corr_mas_casos[[#This Row],[Corregimiento]],Hoja3!$A$2:$D$676,4,0)</f>
        <v>10201</v>
      </c>
      <c r="E7529" s="106">
        <v>11</v>
      </c>
    </row>
    <row r="7530" spans="1:5" x14ac:dyDescent="0.2">
      <c r="A7530" s="105">
        <v>44246</v>
      </c>
      <c r="B7530" s="106">
        <v>44246</v>
      </c>
      <c r="C7530" s="106" t="s">
        <v>1003</v>
      </c>
      <c r="D7530" s="107">
        <f>VLOOKUP(Pag_Inicio_Corr_mas_casos[[#This Row],[Corregimiento]],Hoja3!$A$2:$D$676,4,0)</f>
        <v>130708</v>
      </c>
      <c r="E7530" s="106">
        <v>11</v>
      </c>
    </row>
    <row r="7531" spans="1:5" x14ac:dyDescent="0.2">
      <c r="A7531" s="105">
        <v>44246</v>
      </c>
      <c r="B7531" s="106">
        <v>44246</v>
      </c>
      <c r="C7531" s="106" t="s">
        <v>1227</v>
      </c>
      <c r="D7531" s="107">
        <f>VLOOKUP(Pag_Inicio_Corr_mas_casos[[#This Row],[Corregimiento]],Hoja3!$A$2:$D$676,4,0)</f>
        <v>70707</v>
      </c>
      <c r="E7531" s="106">
        <v>11</v>
      </c>
    </row>
    <row r="7532" spans="1:5" x14ac:dyDescent="0.2">
      <c r="A7532" s="105">
        <v>44246</v>
      </c>
      <c r="B7532" s="106">
        <v>44246</v>
      </c>
      <c r="C7532" s="106" t="s">
        <v>1127</v>
      </c>
      <c r="D7532" s="107">
        <f>VLOOKUP(Pag_Inicio_Corr_mas_casos[[#This Row],[Corregimiento]],Hoja3!$A$2:$D$676,4,0)</f>
        <v>130101</v>
      </c>
      <c r="E7532" s="106">
        <v>10</v>
      </c>
    </row>
    <row r="7533" spans="1:5" x14ac:dyDescent="0.2">
      <c r="A7533" s="105">
        <v>44246</v>
      </c>
      <c r="B7533" s="106">
        <v>44246</v>
      </c>
      <c r="C7533" s="106" t="s">
        <v>1230</v>
      </c>
      <c r="D7533" s="107">
        <f>VLOOKUP(Pag_Inicio_Corr_mas_casos[[#This Row],[Corregimiento]],Hoja3!$A$2:$D$676,4,0)</f>
        <v>10215</v>
      </c>
      <c r="E7533" s="106">
        <v>10</v>
      </c>
    </row>
    <row r="7534" spans="1:5" x14ac:dyDescent="0.2">
      <c r="A7534" s="105">
        <v>44246</v>
      </c>
      <c r="B7534" s="106">
        <v>44246</v>
      </c>
      <c r="C7534" s="106" t="s">
        <v>1026</v>
      </c>
      <c r="D7534" s="107">
        <f>VLOOKUP(Pag_Inicio_Corr_mas_casos[[#This Row],[Corregimiento]],Hoja3!$A$2:$D$676,4,0)</f>
        <v>30107</v>
      </c>
      <c r="E7534" s="106">
        <v>10</v>
      </c>
    </row>
    <row r="7535" spans="1:5" x14ac:dyDescent="0.2">
      <c r="A7535" s="56">
        <v>44247</v>
      </c>
      <c r="B7535" s="57">
        <v>44247</v>
      </c>
      <c r="C7535" s="57" t="s">
        <v>1117</v>
      </c>
      <c r="D7535" s="58">
        <f>VLOOKUP(Pag_Inicio_Corr_mas_casos[[#This Row],[Corregimiento]],Hoja3!$A$2:$D$676,4,0)</f>
        <v>40501</v>
      </c>
      <c r="E7535" s="57">
        <v>17</v>
      </c>
    </row>
    <row r="7536" spans="1:5" x14ac:dyDescent="0.2">
      <c r="A7536" s="56">
        <v>44247</v>
      </c>
      <c r="B7536" s="57">
        <v>44247</v>
      </c>
      <c r="C7536" s="57" t="s">
        <v>1081</v>
      </c>
      <c r="D7536" s="58">
        <f>VLOOKUP(Pag_Inicio_Corr_mas_casos[[#This Row],[Corregimiento]],Hoja3!$A$2:$D$676,4,0)</f>
        <v>91001</v>
      </c>
      <c r="E7536" s="57">
        <v>16</v>
      </c>
    </row>
    <row r="7537" spans="1:5" x14ac:dyDescent="0.2">
      <c r="A7537" s="56">
        <v>44247</v>
      </c>
      <c r="B7537" s="57">
        <v>44247</v>
      </c>
      <c r="C7537" s="57" t="s">
        <v>1095</v>
      </c>
      <c r="D7537" s="58">
        <f>VLOOKUP(Pag_Inicio_Corr_mas_casos[[#This Row],[Corregimiento]],Hoja3!$A$2:$D$676,4,0)</f>
        <v>130106</v>
      </c>
      <c r="E7537" s="57">
        <v>16</v>
      </c>
    </row>
    <row r="7538" spans="1:5" x14ac:dyDescent="0.2">
      <c r="A7538" s="56">
        <v>44247</v>
      </c>
      <c r="B7538" s="57">
        <v>44247</v>
      </c>
      <c r="C7538" s="57" t="s">
        <v>1119</v>
      </c>
      <c r="D7538" s="58">
        <f>VLOOKUP(Pag_Inicio_Corr_mas_casos[[#This Row],[Corregimiento]],Hoja3!$A$2:$D$676,4,0)</f>
        <v>40601</v>
      </c>
      <c r="E7538" s="57">
        <v>16</v>
      </c>
    </row>
    <row r="7539" spans="1:5" x14ac:dyDescent="0.2">
      <c r="A7539" s="56">
        <v>44247</v>
      </c>
      <c r="B7539" s="57">
        <v>44247</v>
      </c>
      <c r="C7539" s="57" t="s">
        <v>1066</v>
      </c>
      <c r="D7539" s="58">
        <f>VLOOKUP(Pag_Inicio_Corr_mas_casos[[#This Row],[Corregimiento]],Hoja3!$A$2:$D$676,4,0)</f>
        <v>40612</v>
      </c>
      <c r="E7539" s="57">
        <v>15</v>
      </c>
    </row>
    <row r="7540" spans="1:5" x14ac:dyDescent="0.2">
      <c r="A7540" s="56">
        <v>44247</v>
      </c>
      <c r="B7540" s="57">
        <v>44247</v>
      </c>
      <c r="C7540" s="57" t="s">
        <v>1114</v>
      </c>
      <c r="D7540" s="58">
        <f>VLOOKUP(Pag_Inicio_Corr_mas_casos[[#This Row],[Corregimiento]],Hoja3!$A$2:$D$676,4,0)</f>
        <v>90301</v>
      </c>
      <c r="E7540" s="57">
        <v>15</v>
      </c>
    </row>
    <row r="7541" spans="1:5" x14ac:dyDescent="0.2">
      <c r="A7541" s="56">
        <v>44247</v>
      </c>
      <c r="B7541" s="57">
        <v>44247</v>
      </c>
      <c r="C7541" s="57" t="s">
        <v>1209</v>
      </c>
      <c r="D7541" s="58">
        <f>VLOOKUP(Pag_Inicio_Corr_mas_casos[[#This Row],[Corregimiento]],Hoja3!$A$2:$D$676,4,0)</f>
        <v>10206</v>
      </c>
      <c r="E7541" s="57">
        <v>14</v>
      </c>
    </row>
    <row r="7542" spans="1:5" x14ac:dyDescent="0.2">
      <c r="A7542" s="56">
        <v>44247</v>
      </c>
      <c r="B7542" s="57">
        <v>44247</v>
      </c>
      <c r="C7542" s="57" t="s">
        <v>1182</v>
      </c>
      <c r="D7542" s="58">
        <f>VLOOKUP(Pag_Inicio_Corr_mas_casos[[#This Row],[Corregimiento]],Hoja3!$A$2:$D$676,4,0)</f>
        <v>20604</v>
      </c>
      <c r="E7542" s="57">
        <v>12</v>
      </c>
    </row>
    <row r="7543" spans="1:5" x14ac:dyDescent="0.2">
      <c r="A7543" s="56">
        <v>44247</v>
      </c>
      <c r="B7543" s="57">
        <v>44247</v>
      </c>
      <c r="C7543" s="57" t="s">
        <v>1068</v>
      </c>
      <c r="D7543" s="58">
        <f>VLOOKUP(Pag_Inicio_Corr_mas_casos[[#This Row],[Corregimiento]],Hoja3!$A$2:$D$676,4,0)</f>
        <v>40608</v>
      </c>
      <c r="E7543" s="57">
        <v>11</v>
      </c>
    </row>
    <row r="7544" spans="1:5" x14ac:dyDescent="0.2">
      <c r="A7544" s="56">
        <v>44247</v>
      </c>
      <c r="B7544" s="57">
        <v>44247</v>
      </c>
      <c r="C7544" s="57" t="s">
        <v>998</v>
      </c>
      <c r="D7544" s="58">
        <f>VLOOKUP(Pag_Inicio_Corr_mas_casos[[#This Row],[Corregimiento]],Hoja3!$A$2:$D$676,4,0)</f>
        <v>81009</v>
      </c>
      <c r="E7544" s="57">
        <v>11</v>
      </c>
    </row>
    <row r="7545" spans="1:5" x14ac:dyDescent="0.2">
      <c r="A7545" s="56">
        <v>44247</v>
      </c>
      <c r="B7545" s="57">
        <v>44247</v>
      </c>
      <c r="C7545" s="57" t="s">
        <v>1226</v>
      </c>
      <c r="D7545" s="58">
        <f>VLOOKUP(Pag_Inicio_Corr_mas_casos[[#This Row],[Corregimiento]],Hoja3!$A$2:$D$676,4,0)</f>
        <v>10201</v>
      </c>
      <c r="E7545" s="57">
        <v>10</v>
      </c>
    </row>
    <row r="7546" spans="1:5" x14ac:dyDescent="0.2">
      <c r="A7546" s="56">
        <v>44247</v>
      </c>
      <c r="B7546" s="57">
        <v>44247</v>
      </c>
      <c r="C7546" s="57" t="s">
        <v>1113</v>
      </c>
      <c r="D7546" s="58">
        <f>VLOOKUP(Pag_Inicio_Corr_mas_casos[[#This Row],[Corregimiento]],Hoja3!$A$2:$D$676,4,0)</f>
        <v>130102</v>
      </c>
      <c r="E7546" s="57">
        <v>10</v>
      </c>
    </row>
    <row r="7547" spans="1:5" x14ac:dyDescent="0.2">
      <c r="A7547" s="56">
        <v>44247</v>
      </c>
      <c r="B7547" s="57">
        <v>44247</v>
      </c>
      <c r="C7547" s="57" t="s">
        <v>831</v>
      </c>
      <c r="D7547" s="58">
        <f>VLOOKUP(Pag_Inicio_Corr_mas_casos[[#This Row],[Corregimiento]],Hoja3!$A$2:$D$676,4,0)</f>
        <v>80821</v>
      </c>
      <c r="E7547" s="57">
        <v>10</v>
      </c>
    </row>
    <row r="7548" spans="1:5" x14ac:dyDescent="0.2">
      <c r="A7548" s="56">
        <v>44247</v>
      </c>
      <c r="B7548" s="57">
        <v>44247</v>
      </c>
      <c r="C7548" s="57" t="s">
        <v>1092</v>
      </c>
      <c r="D7548" s="58">
        <f>VLOOKUP(Pag_Inicio_Corr_mas_casos[[#This Row],[Corregimiento]],Hoja3!$A$2:$D$676,4,0)</f>
        <v>91008</v>
      </c>
      <c r="E7548" s="57">
        <v>9</v>
      </c>
    </row>
    <row r="7549" spans="1:5" x14ac:dyDescent="0.2">
      <c r="A7549" s="56">
        <v>44247</v>
      </c>
      <c r="B7549" s="57">
        <v>44247</v>
      </c>
      <c r="C7549" s="57" t="s">
        <v>1012</v>
      </c>
      <c r="D7549" s="58">
        <f>VLOOKUP(Pag_Inicio_Corr_mas_casos[[#This Row],[Corregimiento]],Hoja3!$A$2:$D$676,4,0)</f>
        <v>80817</v>
      </c>
      <c r="E7549" s="57">
        <v>9</v>
      </c>
    </row>
    <row r="7550" spans="1:5" x14ac:dyDescent="0.2">
      <c r="A7550" s="56">
        <v>44247</v>
      </c>
      <c r="B7550" s="57">
        <v>44247</v>
      </c>
      <c r="C7550" s="57" t="s">
        <v>1020</v>
      </c>
      <c r="D7550" s="58">
        <f>VLOOKUP(Pag_Inicio_Corr_mas_casos[[#This Row],[Corregimiento]],Hoja3!$A$2:$D$676,4,0)</f>
        <v>20601</v>
      </c>
      <c r="E7550" s="57">
        <v>9</v>
      </c>
    </row>
    <row r="7551" spans="1:5" x14ac:dyDescent="0.2">
      <c r="A7551" s="56">
        <v>44247</v>
      </c>
      <c r="B7551" s="57">
        <v>44247</v>
      </c>
      <c r="C7551" s="57" t="s">
        <v>1078</v>
      </c>
      <c r="D7551" s="58">
        <f>VLOOKUP(Pag_Inicio_Corr_mas_casos[[#This Row],[Corregimiento]],Hoja3!$A$2:$D$676,4,0)</f>
        <v>81001</v>
      </c>
      <c r="E7551" s="57">
        <v>9</v>
      </c>
    </row>
    <row r="7552" spans="1:5" x14ac:dyDescent="0.2">
      <c r="A7552" s="56">
        <v>44247</v>
      </c>
      <c r="B7552" s="57">
        <v>44247</v>
      </c>
      <c r="C7552" s="57" t="s">
        <v>1053</v>
      </c>
      <c r="D7552" s="58">
        <f>VLOOKUP(Pag_Inicio_Corr_mas_casos[[#This Row],[Corregimiento]],Hoja3!$A$2:$D$676,4,0)</f>
        <v>130105</v>
      </c>
      <c r="E7552" s="57">
        <v>9</v>
      </c>
    </row>
    <row r="7553" spans="1:5" x14ac:dyDescent="0.2">
      <c r="A7553" s="56">
        <v>44247</v>
      </c>
      <c r="B7553" s="57">
        <v>44247</v>
      </c>
      <c r="C7553" s="57" t="s">
        <v>1168</v>
      </c>
      <c r="D7553" s="58">
        <f>VLOOKUP(Pag_Inicio_Corr_mas_casos[[#This Row],[Corregimiento]],Hoja3!$A$2:$D$676,4,0)</f>
        <v>40301</v>
      </c>
      <c r="E7553" s="57">
        <v>8</v>
      </c>
    </row>
    <row r="7554" spans="1:5" x14ac:dyDescent="0.2">
      <c r="A7554" s="56">
        <v>44247</v>
      </c>
      <c r="B7554" s="57">
        <v>44247</v>
      </c>
      <c r="C7554" s="57" t="s">
        <v>1062</v>
      </c>
      <c r="D7554" s="58">
        <f>VLOOKUP(Pag_Inicio_Corr_mas_casos[[#This Row],[Corregimiento]],Hoja3!$A$2:$D$676,4,0)</f>
        <v>40611</v>
      </c>
      <c r="E7554" s="57">
        <v>8</v>
      </c>
    </row>
    <row r="7555" spans="1:5" x14ac:dyDescent="0.2">
      <c r="A7555" s="53">
        <v>44248</v>
      </c>
      <c r="B7555" s="54">
        <v>44248</v>
      </c>
      <c r="C7555" s="54" t="s">
        <v>1232</v>
      </c>
      <c r="D7555" s="55">
        <f>VLOOKUP(Pag_Inicio_Corr_mas_casos[[#This Row],[Corregimiento]],Hoja3!$A$2:$D$676,4,0)</f>
        <v>100101</v>
      </c>
      <c r="E7555" s="54">
        <v>49</v>
      </c>
    </row>
    <row r="7556" spans="1:5" x14ac:dyDescent="0.2">
      <c r="A7556" s="53">
        <v>44248</v>
      </c>
      <c r="B7556" s="54">
        <v>44248</v>
      </c>
      <c r="C7556" s="54" t="s">
        <v>1119</v>
      </c>
      <c r="D7556" s="55">
        <f>VLOOKUP(Pag_Inicio_Corr_mas_casos[[#This Row],[Corregimiento]],Hoja3!$A$2:$D$676,4,0)</f>
        <v>40601</v>
      </c>
      <c r="E7556" s="54">
        <v>27</v>
      </c>
    </row>
    <row r="7557" spans="1:5" x14ac:dyDescent="0.2">
      <c r="A7557" s="53">
        <v>44248</v>
      </c>
      <c r="B7557" s="54">
        <v>44248</v>
      </c>
      <c r="C7557" s="54" t="s">
        <v>1062</v>
      </c>
      <c r="D7557" s="55">
        <f>VLOOKUP(Pag_Inicio_Corr_mas_casos[[#This Row],[Corregimiento]],Hoja3!$A$2:$D$676,4,0)</f>
        <v>40611</v>
      </c>
      <c r="E7557" s="54">
        <v>14</v>
      </c>
    </row>
    <row r="7558" spans="1:5" x14ac:dyDescent="0.2">
      <c r="A7558" s="53">
        <v>44248</v>
      </c>
      <c r="B7558" s="54">
        <v>44248</v>
      </c>
      <c r="C7558" s="54" t="s">
        <v>1066</v>
      </c>
      <c r="D7558" s="55">
        <f>VLOOKUP(Pag_Inicio_Corr_mas_casos[[#This Row],[Corregimiento]],Hoja3!$A$2:$D$676,4,0)</f>
        <v>40612</v>
      </c>
      <c r="E7558" s="54">
        <v>13</v>
      </c>
    </row>
    <row r="7559" spans="1:5" x14ac:dyDescent="0.2">
      <c r="A7559" s="53">
        <v>44248</v>
      </c>
      <c r="B7559" s="54">
        <v>44248</v>
      </c>
      <c r="C7559" s="54" t="s">
        <v>1113</v>
      </c>
      <c r="D7559" s="55">
        <f>VLOOKUP(Pag_Inicio_Corr_mas_casos[[#This Row],[Corregimiento]],Hoja3!$A$2:$D$676,4,0)</f>
        <v>130102</v>
      </c>
      <c r="E7559" s="54">
        <v>9</v>
      </c>
    </row>
    <row r="7560" spans="1:5" x14ac:dyDescent="0.2">
      <c r="A7560" s="53">
        <v>44248</v>
      </c>
      <c r="B7560" s="54">
        <v>44248</v>
      </c>
      <c r="C7560" s="54" t="s">
        <v>997</v>
      </c>
      <c r="D7560" s="55">
        <f>VLOOKUP(Pag_Inicio_Corr_mas_casos[[#This Row],[Corregimiento]],Hoja3!$A$2:$D$676,4,0)</f>
        <v>130717</v>
      </c>
      <c r="E7560" s="54">
        <v>8</v>
      </c>
    </row>
    <row r="7561" spans="1:5" x14ac:dyDescent="0.2">
      <c r="A7561" s="53">
        <v>44248</v>
      </c>
      <c r="B7561" s="54">
        <v>44248</v>
      </c>
      <c r="C7561" s="54" t="s">
        <v>1012</v>
      </c>
      <c r="D7561" s="55">
        <f>VLOOKUP(Pag_Inicio_Corr_mas_casos[[#This Row],[Corregimiento]],Hoja3!$A$2:$D$676,4,0)</f>
        <v>80817</v>
      </c>
      <c r="E7561" s="54">
        <v>8</v>
      </c>
    </row>
    <row r="7562" spans="1:5" x14ac:dyDescent="0.2">
      <c r="A7562" s="53">
        <v>44248</v>
      </c>
      <c r="B7562" s="54">
        <v>44248</v>
      </c>
      <c r="C7562" s="54" t="s">
        <v>1063</v>
      </c>
      <c r="D7562" s="55">
        <f>VLOOKUP(Pag_Inicio_Corr_mas_casos[[#This Row],[Corregimiento]],Hoja3!$A$2:$D$676,4,0)</f>
        <v>130310</v>
      </c>
      <c r="E7562" s="54">
        <v>8</v>
      </c>
    </row>
    <row r="7563" spans="1:5" x14ac:dyDescent="0.2">
      <c r="A7563" s="53">
        <v>44248</v>
      </c>
      <c r="B7563" s="54">
        <v>44248</v>
      </c>
      <c r="C7563" s="54" t="s">
        <v>1138</v>
      </c>
      <c r="D7563" s="55">
        <f>VLOOKUP(Pag_Inicio_Corr_mas_casos[[#This Row],[Corregimiento]],Hoja3!$A$2:$D$676,4,0)</f>
        <v>91101</v>
      </c>
      <c r="E7563" s="54">
        <v>8</v>
      </c>
    </row>
    <row r="7564" spans="1:5" x14ac:dyDescent="0.2">
      <c r="A7564" s="53">
        <v>44248</v>
      </c>
      <c r="B7564" s="54">
        <v>44248</v>
      </c>
      <c r="C7564" s="54" t="s">
        <v>831</v>
      </c>
      <c r="D7564" s="55">
        <f>VLOOKUP(Pag_Inicio_Corr_mas_casos[[#This Row],[Corregimiento]],Hoja3!$A$2:$D$676,4,0)</f>
        <v>80821</v>
      </c>
      <c r="E7564" s="54">
        <v>8</v>
      </c>
    </row>
    <row r="7565" spans="1:5" x14ac:dyDescent="0.2">
      <c r="A7565" s="53">
        <v>44248</v>
      </c>
      <c r="B7565" s="54">
        <v>44248</v>
      </c>
      <c r="C7565" s="54" t="s">
        <v>1034</v>
      </c>
      <c r="D7565" s="55">
        <f>VLOOKUP(Pag_Inicio_Corr_mas_casos[[#This Row],[Corregimiento]],Hoja3!$A$2:$D$676,4,0)</f>
        <v>20207</v>
      </c>
      <c r="E7565" s="54">
        <v>7</v>
      </c>
    </row>
    <row r="7566" spans="1:5" x14ac:dyDescent="0.2">
      <c r="A7566" s="53">
        <v>44248</v>
      </c>
      <c r="B7566" s="54">
        <v>44248</v>
      </c>
      <c r="C7566" s="54" t="s">
        <v>1071</v>
      </c>
      <c r="D7566" s="55">
        <f>VLOOKUP(Pag_Inicio_Corr_mas_casos[[#This Row],[Corregimiento]],Hoja3!$A$2:$D$676,4,0)</f>
        <v>80819</v>
      </c>
      <c r="E7566" s="54">
        <v>7</v>
      </c>
    </row>
    <row r="7567" spans="1:5" x14ac:dyDescent="0.2">
      <c r="A7567" s="53">
        <v>44248</v>
      </c>
      <c r="B7567" s="54">
        <v>44248</v>
      </c>
      <c r="C7567" s="54" t="s">
        <v>1227</v>
      </c>
      <c r="D7567" s="55">
        <f>VLOOKUP(Pag_Inicio_Corr_mas_casos[[#This Row],[Corregimiento]],Hoja3!$A$2:$D$676,4,0)</f>
        <v>70707</v>
      </c>
      <c r="E7567" s="54">
        <v>7</v>
      </c>
    </row>
    <row r="7568" spans="1:5" x14ac:dyDescent="0.2">
      <c r="A7568" s="53">
        <v>44248</v>
      </c>
      <c r="B7568" s="54">
        <v>44248</v>
      </c>
      <c r="C7568" s="54" t="s">
        <v>1233</v>
      </c>
      <c r="D7568" s="55">
        <f>VLOOKUP(Pag_Inicio_Corr_mas_casos[[#This Row],[Corregimiento]],Hoja3!$A$2:$D$676,4,0)</f>
        <v>90608</v>
      </c>
      <c r="E7568" s="54">
        <v>7</v>
      </c>
    </row>
    <row r="7569" spans="1:5" x14ac:dyDescent="0.2">
      <c r="A7569" s="53">
        <v>44248</v>
      </c>
      <c r="B7569" s="54">
        <v>44248</v>
      </c>
      <c r="C7569" s="54" t="s">
        <v>1226</v>
      </c>
      <c r="D7569" s="55">
        <f>VLOOKUP(Pag_Inicio_Corr_mas_casos[[#This Row],[Corregimiento]],Hoja3!$A$2:$D$676,4,0)</f>
        <v>10201</v>
      </c>
      <c r="E7569" s="54">
        <v>6</v>
      </c>
    </row>
    <row r="7570" spans="1:5" x14ac:dyDescent="0.2">
      <c r="A7570" s="53">
        <v>44248</v>
      </c>
      <c r="B7570" s="54">
        <v>44248</v>
      </c>
      <c r="C7570" s="54" t="s">
        <v>1134</v>
      </c>
      <c r="D7570" s="55">
        <f>VLOOKUP(Pag_Inicio_Corr_mas_casos[[#This Row],[Corregimiento]],Hoja3!$A$2:$D$676,4,0)</f>
        <v>20205</v>
      </c>
      <c r="E7570" s="54">
        <v>6</v>
      </c>
    </row>
    <row r="7571" spans="1:5" x14ac:dyDescent="0.2">
      <c r="A7571" s="53">
        <v>44248</v>
      </c>
      <c r="B7571" s="54">
        <v>44248</v>
      </c>
      <c r="C7571" s="54" t="s">
        <v>1234</v>
      </c>
      <c r="D7571" s="55">
        <f>VLOOKUP(Pag_Inicio_Corr_mas_casos[[#This Row],[Corregimiento]],Hoja3!$A$2:$D$676,4,0)</f>
        <v>40701</v>
      </c>
      <c r="E7571" s="54">
        <v>6</v>
      </c>
    </row>
    <row r="7572" spans="1:5" x14ac:dyDescent="0.2">
      <c r="A7572" s="53">
        <v>44248</v>
      </c>
      <c r="B7572" s="54">
        <v>44248</v>
      </c>
      <c r="C7572" s="54" t="s">
        <v>1235</v>
      </c>
      <c r="D7572" s="55">
        <f>VLOOKUP(Pag_Inicio_Corr_mas_casos[[#This Row],[Corregimiento]],Hoja3!$A$2:$D$676,4,0)</f>
        <v>10203</v>
      </c>
      <c r="E7572" s="54">
        <v>5</v>
      </c>
    </row>
    <row r="7573" spans="1:5" x14ac:dyDescent="0.2">
      <c r="A7573" s="53">
        <v>44248</v>
      </c>
      <c r="B7573" s="54">
        <v>44248</v>
      </c>
      <c r="C7573" s="54" t="s">
        <v>1157</v>
      </c>
      <c r="D7573" s="55">
        <f>VLOOKUP(Pag_Inicio_Corr_mas_casos[[#This Row],[Corregimiento]],Hoja3!$A$2:$D$676,4,0)</f>
        <v>40205</v>
      </c>
      <c r="E7573" s="54">
        <v>5</v>
      </c>
    </row>
    <row r="7574" spans="1:5" x14ac:dyDescent="0.2">
      <c r="A7574" s="53">
        <v>44248</v>
      </c>
      <c r="B7574" s="54">
        <v>44248</v>
      </c>
      <c r="C7574" s="54" t="s">
        <v>1023</v>
      </c>
      <c r="D7574" s="55">
        <f>VLOOKUP(Pag_Inicio_Corr_mas_casos[[#This Row],[Corregimiento]],Hoja3!$A$2:$D$676,4,0)</f>
        <v>30113</v>
      </c>
      <c r="E7574" s="54">
        <v>5</v>
      </c>
    </row>
    <row r="7575" spans="1:5" x14ac:dyDescent="0.2">
      <c r="A7575" s="35">
        <v>44249</v>
      </c>
      <c r="B7575" s="36">
        <v>44249</v>
      </c>
      <c r="C7575" s="36" t="s">
        <v>797</v>
      </c>
      <c r="D7575" s="37">
        <f>VLOOKUP(Pag_Inicio_Corr_mas_casos[[#This Row],[Corregimiento]],Hoja3!$A$2:$D$676,4,0)</f>
        <v>100101</v>
      </c>
      <c r="E7575" s="36">
        <v>59</v>
      </c>
    </row>
    <row r="7576" spans="1:5" x14ac:dyDescent="0.2">
      <c r="A7576" s="35">
        <v>44249</v>
      </c>
      <c r="B7576" s="36">
        <v>44249</v>
      </c>
      <c r="C7576" s="36" t="s">
        <v>1221</v>
      </c>
      <c r="D7576" s="37">
        <f>VLOOKUP(Pag_Inicio_Corr_mas_casos[[#This Row],[Corregimiento]],Hoja3!$A$2:$D$676,4,0)</f>
        <v>40601</v>
      </c>
      <c r="E7576" s="36">
        <v>23</v>
      </c>
    </row>
    <row r="7577" spans="1:5" x14ac:dyDescent="0.2">
      <c r="A7577" s="35">
        <v>44249</v>
      </c>
      <c r="B7577" s="36">
        <v>44249</v>
      </c>
      <c r="C7577" s="36" t="s">
        <v>856</v>
      </c>
      <c r="D7577" s="37">
        <f>VLOOKUP(Pag_Inicio_Corr_mas_casos[[#This Row],[Corregimiento]],Hoja3!$A$2:$D$676,4,0)</f>
        <v>40612</v>
      </c>
      <c r="E7577" s="36">
        <v>14</v>
      </c>
    </row>
    <row r="7578" spans="1:5" x14ac:dyDescent="0.2">
      <c r="A7578" s="35">
        <v>44249</v>
      </c>
      <c r="B7578" s="36">
        <v>44249</v>
      </c>
      <c r="C7578" s="36" t="s">
        <v>779</v>
      </c>
      <c r="D7578" s="37">
        <f>VLOOKUP(Pag_Inicio_Corr_mas_casos[[#This Row],[Corregimiento]],Hoja3!$A$2:$D$676,4,0)</f>
        <v>40201</v>
      </c>
      <c r="E7578" s="36">
        <v>13</v>
      </c>
    </row>
    <row r="7579" spans="1:5" x14ac:dyDescent="0.2">
      <c r="A7579" s="35">
        <v>44249</v>
      </c>
      <c r="B7579" s="36">
        <v>44249</v>
      </c>
      <c r="C7579" s="36" t="s">
        <v>847</v>
      </c>
      <c r="D7579" s="37">
        <f>VLOOKUP(Pag_Inicio_Corr_mas_casos[[#This Row],[Corregimiento]],Hoja3!$A$2:$D$676,4,0)</f>
        <v>91008</v>
      </c>
      <c r="E7579" s="36">
        <v>12</v>
      </c>
    </row>
    <row r="7580" spans="1:5" x14ac:dyDescent="0.2">
      <c r="A7580" s="35">
        <v>44249</v>
      </c>
      <c r="B7580" s="36">
        <v>44249</v>
      </c>
      <c r="C7580" s="36" t="s">
        <v>1236</v>
      </c>
      <c r="D7580" s="37">
        <f>VLOOKUP(Pag_Inicio_Corr_mas_casos[[#This Row],[Corregimiento]],Hoja3!$A$2:$D$676,4,0)</f>
        <v>40501</v>
      </c>
      <c r="E7580" s="36">
        <v>11</v>
      </c>
    </row>
    <row r="7581" spans="1:5" x14ac:dyDescent="0.2">
      <c r="A7581" s="35">
        <v>44249</v>
      </c>
      <c r="B7581" s="36">
        <v>44249</v>
      </c>
      <c r="C7581" s="36" t="s">
        <v>768</v>
      </c>
      <c r="D7581" s="37">
        <f>VLOOKUP(Pag_Inicio_Corr_mas_casos[[#This Row],[Corregimiento]],Hoja3!$A$2:$D$676,4,0)</f>
        <v>80815</v>
      </c>
      <c r="E7581" s="36">
        <v>10</v>
      </c>
    </row>
    <row r="7582" spans="1:5" x14ac:dyDescent="0.2">
      <c r="A7582" s="35">
        <v>44249</v>
      </c>
      <c r="B7582" s="36">
        <v>44249</v>
      </c>
      <c r="C7582" s="36" t="s">
        <v>816</v>
      </c>
      <c r="D7582" s="37">
        <f>VLOOKUP(Pag_Inicio_Corr_mas_casos[[#This Row],[Corregimiento]],Hoja3!$A$2:$D$676,4,0)</f>
        <v>40611</v>
      </c>
      <c r="E7582" s="36">
        <v>10</v>
      </c>
    </row>
    <row r="7583" spans="1:5" x14ac:dyDescent="0.2">
      <c r="A7583" s="35">
        <v>44249</v>
      </c>
      <c r="B7583" s="36">
        <v>44249</v>
      </c>
      <c r="C7583" s="36" t="s">
        <v>1155</v>
      </c>
      <c r="D7583" s="37">
        <f>VLOOKUP(Pag_Inicio_Corr_mas_casos[[#This Row],[Corregimiento]],Hoja3!$A$2:$D$676,4,0)</f>
        <v>130106</v>
      </c>
      <c r="E7583" s="36">
        <v>10</v>
      </c>
    </row>
    <row r="7584" spans="1:5" x14ac:dyDescent="0.2">
      <c r="A7584" s="35">
        <v>44249</v>
      </c>
      <c r="B7584" s="36">
        <v>44249</v>
      </c>
      <c r="C7584" s="36" t="s">
        <v>1212</v>
      </c>
      <c r="D7584" s="37">
        <f>VLOOKUP(Pag_Inicio_Corr_mas_casos[[#This Row],[Corregimiento]],Hoja3!$A$2:$D$676,4,0)</f>
        <v>20601</v>
      </c>
      <c r="E7584" s="36">
        <v>9</v>
      </c>
    </row>
    <row r="7585" spans="1:5" x14ac:dyDescent="0.2">
      <c r="A7585" s="35">
        <v>44249</v>
      </c>
      <c r="B7585" s="36">
        <v>44249</v>
      </c>
      <c r="C7585" s="36" t="s">
        <v>830</v>
      </c>
      <c r="D7585" s="37">
        <f>VLOOKUP(Pag_Inicio_Corr_mas_casos[[#This Row],[Corregimiento]],Hoja3!$A$2:$D$676,4,0)</f>
        <v>40801</v>
      </c>
      <c r="E7585" s="36">
        <v>8</v>
      </c>
    </row>
    <row r="7586" spans="1:5" x14ac:dyDescent="0.2">
      <c r="A7586" s="35">
        <v>44249</v>
      </c>
      <c r="B7586" s="36">
        <v>44249</v>
      </c>
      <c r="C7586" s="36" t="s">
        <v>949</v>
      </c>
      <c r="D7586" s="37">
        <f>VLOOKUP(Pag_Inicio_Corr_mas_casos[[#This Row],[Corregimiento]],Hoja3!$A$2:$D$676,4,0)</f>
        <v>130402</v>
      </c>
      <c r="E7586" s="36">
        <v>8</v>
      </c>
    </row>
    <row r="7587" spans="1:5" x14ac:dyDescent="0.2">
      <c r="A7587" s="35">
        <v>44249</v>
      </c>
      <c r="B7587" s="36">
        <v>44249</v>
      </c>
      <c r="C7587" s="36" t="s">
        <v>807</v>
      </c>
      <c r="D7587" s="37">
        <f>VLOOKUP(Pag_Inicio_Corr_mas_casos[[#This Row],[Corregimiento]],Hoja3!$A$2:$D$676,4,0)</f>
        <v>40503</v>
      </c>
      <c r="E7587" s="36">
        <v>8</v>
      </c>
    </row>
    <row r="7588" spans="1:5" x14ac:dyDescent="0.2">
      <c r="A7588" s="35">
        <v>44249</v>
      </c>
      <c r="B7588" s="36">
        <v>44249</v>
      </c>
      <c r="C7588" s="36" t="s">
        <v>952</v>
      </c>
      <c r="D7588" s="37">
        <f>VLOOKUP(Pag_Inicio_Corr_mas_casos[[#This Row],[Corregimiento]],Hoja3!$A$2:$D$676,4,0)</f>
        <v>91001</v>
      </c>
      <c r="E7588" s="36">
        <v>8</v>
      </c>
    </row>
    <row r="7589" spans="1:5" x14ac:dyDescent="0.2">
      <c r="A7589" s="35">
        <v>44249</v>
      </c>
      <c r="B7589" s="36">
        <v>44249</v>
      </c>
      <c r="C7589" s="36" t="s">
        <v>1237</v>
      </c>
      <c r="D7589" s="37">
        <f>VLOOKUP(Pag_Inicio_Corr_mas_casos[[#This Row],[Corregimiento]],Hoja3!$A$2:$D$676,4,0)</f>
        <v>130102</v>
      </c>
      <c r="E7589" s="36">
        <v>8</v>
      </c>
    </row>
    <row r="7590" spans="1:5" x14ac:dyDescent="0.2">
      <c r="A7590" s="35">
        <v>44249</v>
      </c>
      <c r="B7590" s="36">
        <v>44249</v>
      </c>
      <c r="C7590" s="36" t="s">
        <v>840</v>
      </c>
      <c r="D7590" s="37">
        <f>VLOOKUP(Pag_Inicio_Corr_mas_casos[[#This Row],[Corregimiento]],Hoja3!$A$2:$D$676,4,0)</f>
        <v>40606</v>
      </c>
      <c r="E7590" s="36">
        <v>7</v>
      </c>
    </row>
    <row r="7591" spans="1:5" x14ac:dyDescent="0.2">
      <c r="A7591" s="35">
        <v>44249</v>
      </c>
      <c r="B7591" s="36">
        <v>44249</v>
      </c>
      <c r="C7591" s="36" t="s">
        <v>1238</v>
      </c>
      <c r="D7591" s="37">
        <f>VLOOKUP(Pag_Inicio_Corr_mas_casos[[#This Row],[Corregimiento]],Hoja3!$A$2:$D$676,4,0)</f>
        <v>91013</v>
      </c>
      <c r="E7591" s="36">
        <v>6</v>
      </c>
    </row>
    <row r="7592" spans="1:5" x14ac:dyDescent="0.2">
      <c r="A7592" s="35">
        <v>44249</v>
      </c>
      <c r="B7592" s="36">
        <v>44249</v>
      </c>
      <c r="C7592" s="36" t="s">
        <v>1225</v>
      </c>
      <c r="D7592" s="37">
        <f>VLOOKUP(Pag_Inicio_Corr_mas_casos[[#This Row],[Corregimiento]],Hoja3!$A$2:$D$676,4,0)</f>
        <v>40205</v>
      </c>
      <c r="E7592" s="36">
        <v>6</v>
      </c>
    </row>
    <row r="7593" spans="1:5" x14ac:dyDescent="0.2">
      <c r="A7593" s="35">
        <v>44249</v>
      </c>
      <c r="B7593" s="36">
        <v>44249</v>
      </c>
      <c r="C7593" s="36" t="s">
        <v>1239</v>
      </c>
      <c r="D7593" s="37">
        <f>VLOOKUP(Pag_Inicio_Corr_mas_casos[[#This Row],[Corregimiento]],Hoja3!$A$2:$D$676,4,0)</f>
        <v>41401</v>
      </c>
      <c r="E7593" s="36">
        <v>6</v>
      </c>
    </row>
    <row r="7594" spans="1:5" x14ac:dyDescent="0.2">
      <c r="A7594" s="35">
        <v>44249</v>
      </c>
      <c r="B7594" s="36">
        <v>44249</v>
      </c>
      <c r="C7594" s="36" t="s">
        <v>732</v>
      </c>
      <c r="D7594" s="37">
        <f>VLOOKUP(Pag_Inicio_Corr_mas_casos[[#This Row],[Corregimiento]],Hoja3!$A$2:$D$676,4,0)</f>
        <v>40604</v>
      </c>
      <c r="E7594" s="36">
        <v>6</v>
      </c>
    </row>
    <row r="7595" spans="1:5" x14ac:dyDescent="0.2">
      <c r="A7595" s="59">
        <v>44250</v>
      </c>
      <c r="B7595" s="60">
        <v>44250</v>
      </c>
      <c r="C7595" s="60" t="s">
        <v>1221</v>
      </c>
      <c r="D7595" s="61">
        <f>VLOOKUP(Pag_Inicio_Corr_mas_casos[[#This Row],[Corregimiento]],Hoja3!$A$2:$D$676,4,0)</f>
        <v>40601</v>
      </c>
      <c r="E7595" s="60">
        <v>31</v>
      </c>
    </row>
    <row r="7596" spans="1:5" x14ac:dyDescent="0.2">
      <c r="A7596" s="59">
        <v>44250</v>
      </c>
      <c r="B7596" s="60">
        <v>44250</v>
      </c>
      <c r="C7596" s="60" t="s">
        <v>739</v>
      </c>
      <c r="D7596" s="61">
        <f>VLOOKUP(Pag_Inicio_Corr_mas_casos[[#This Row],[Corregimiento]],Hoja3!$A$2:$D$676,4,0)</f>
        <v>130106</v>
      </c>
      <c r="E7596" s="60">
        <v>27</v>
      </c>
    </row>
    <row r="7597" spans="1:5" x14ac:dyDescent="0.2">
      <c r="A7597" s="59">
        <v>44250</v>
      </c>
      <c r="B7597" s="60">
        <v>44250</v>
      </c>
      <c r="C7597" s="60" t="s">
        <v>1213</v>
      </c>
      <c r="D7597" s="61">
        <f>VLOOKUP(Pag_Inicio_Corr_mas_casos[[#This Row],[Corregimiento]],Hoja3!$A$2:$D$676,4,0)</f>
        <v>40612</v>
      </c>
      <c r="E7597" s="60">
        <v>21</v>
      </c>
    </row>
    <row r="7598" spans="1:5" x14ac:dyDescent="0.2">
      <c r="A7598" s="59">
        <v>44250</v>
      </c>
      <c r="B7598" s="60">
        <v>44250</v>
      </c>
      <c r="C7598" s="60" t="s">
        <v>732</v>
      </c>
      <c r="D7598" s="61">
        <f>VLOOKUP(Pag_Inicio_Corr_mas_casos[[#This Row],[Corregimiento]],Hoja3!$A$2:$D$676,4,0)</f>
        <v>40604</v>
      </c>
      <c r="E7598" s="60">
        <v>18</v>
      </c>
    </row>
    <row r="7599" spans="1:5" x14ac:dyDescent="0.2">
      <c r="A7599" s="59">
        <v>44250</v>
      </c>
      <c r="B7599" s="60">
        <v>44250</v>
      </c>
      <c r="C7599" s="60" t="s">
        <v>780</v>
      </c>
      <c r="D7599" s="61">
        <f>VLOOKUP(Pag_Inicio_Corr_mas_casos[[#This Row],[Corregimiento]],Hoja3!$A$2:$D$676,4,0)</f>
        <v>80805</v>
      </c>
      <c r="E7599" s="60">
        <v>15</v>
      </c>
    </row>
    <row r="7600" spans="1:5" x14ac:dyDescent="0.2">
      <c r="A7600" s="59">
        <v>44250</v>
      </c>
      <c r="B7600" s="60">
        <v>44250</v>
      </c>
      <c r="C7600" s="60" t="s">
        <v>1240</v>
      </c>
      <c r="D7600" s="61">
        <f>VLOOKUP(Pag_Inicio_Corr_mas_casos[[#This Row],[Corregimiento]],Hoja3!$A$2:$D$676,4,0)</f>
        <v>20207</v>
      </c>
      <c r="E7600" s="60">
        <v>14</v>
      </c>
    </row>
    <row r="7601" spans="1:5" x14ac:dyDescent="0.2">
      <c r="A7601" s="59">
        <v>44250</v>
      </c>
      <c r="B7601" s="60">
        <v>44250</v>
      </c>
      <c r="C7601" s="60" t="s">
        <v>1241</v>
      </c>
      <c r="D7601" s="61">
        <f>VLOOKUP(Pag_Inicio_Corr_mas_casos[[#This Row],[Corregimiento]],Hoja3!$A$2:$D$676,4,0)</f>
        <v>70301</v>
      </c>
      <c r="E7601" s="60">
        <v>14</v>
      </c>
    </row>
    <row r="7602" spans="1:5" x14ac:dyDescent="0.2">
      <c r="A7602" s="59">
        <v>44250</v>
      </c>
      <c r="B7602" s="60">
        <v>44250</v>
      </c>
      <c r="C7602" s="60" t="s">
        <v>750</v>
      </c>
      <c r="D7602" s="61">
        <f>VLOOKUP(Pag_Inicio_Corr_mas_casos[[#This Row],[Corregimiento]],Hoja3!$A$2:$D$676,4,0)</f>
        <v>80819</v>
      </c>
      <c r="E7602" s="60">
        <v>13</v>
      </c>
    </row>
    <row r="7603" spans="1:5" x14ac:dyDescent="0.2">
      <c r="A7603" s="59">
        <v>44250</v>
      </c>
      <c r="B7603" s="60">
        <v>44250</v>
      </c>
      <c r="C7603" s="60" t="s">
        <v>785</v>
      </c>
      <c r="D7603" s="61">
        <f>VLOOKUP(Pag_Inicio_Corr_mas_casos[[#This Row],[Corregimiento]],Hoja3!$A$2:$D$676,4,0)</f>
        <v>130701</v>
      </c>
      <c r="E7603" s="60">
        <v>12</v>
      </c>
    </row>
    <row r="7604" spans="1:5" x14ac:dyDescent="0.2">
      <c r="A7604" s="59">
        <v>44250</v>
      </c>
      <c r="B7604" s="60">
        <v>44250</v>
      </c>
      <c r="C7604" s="60" t="s">
        <v>1194</v>
      </c>
      <c r="D7604" s="61">
        <f>VLOOKUP(Pag_Inicio_Corr_mas_casos[[#This Row],[Corregimiento]],Hoja3!$A$2:$D$676,4,0)</f>
        <v>130101</v>
      </c>
      <c r="E7604" s="60">
        <v>12</v>
      </c>
    </row>
    <row r="7605" spans="1:5" x14ac:dyDescent="0.2">
      <c r="A7605" s="59">
        <v>44250</v>
      </c>
      <c r="B7605" s="60">
        <v>44250</v>
      </c>
      <c r="C7605" s="60" t="s">
        <v>792</v>
      </c>
      <c r="D7605" s="61">
        <f>VLOOKUP(Pag_Inicio_Corr_mas_casos[[#This Row],[Corregimiento]],Hoja3!$A$2:$D$676,4,0)</f>
        <v>130706</v>
      </c>
      <c r="E7605" s="60">
        <v>11</v>
      </c>
    </row>
    <row r="7606" spans="1:5" x14ac:dyDescent="0.2">
      <c r="A7606" s="59">
        <v>44250</v>
      </c>
      <c r="B7606" s="60">
        <v>44250</v>
      </c>
      <c r="C7606" s="60" t="s">
        <v>1212</v>
      </c>
      <c r="D7606" s="61">
        <f>VLOOKUP(Pag_Inicio_Corr_mas_casos[[#This Row],[Corregimiento]],Hoja3!$A$2:$D$676,4,0)</f>
        <v>20601</v>
      </c>
      <c r="E7606" s="60">
        <v>10</v>
      </c>
    </row>
    <row r="7607" spans="1:5" x14ac:dyDescent="0.2">
      <c r="A7607" s="59">
        <v>44250</v>
      </c>
      <c r="B7607" s="60">
        <v>44250</v>
      </c>
      <c r="C7607" s="60" t="s">
        <v>763</v>
      </c>
      <c r="D7607" s="61">
        <f>VLOOKUP(Pag_Inicio_Corr_mas_casos[[#This Row],[Corregimiento]],Hoja3!$A$2:$D$676,4,0)</f>
        <v>80813</v>
      </c>
      <c r="E7607" s="60">
        <v>10</v>
      </c>
    </row>
    <row r="7608" spans="1:5" x14ac:dyDescent="0.2">
      <c r="A7608" s="59">
        <v>44250</v>
      </c>
      <c r="B7608" s="60">
        <v>44250</v>
      </c>
      <c r="C7608" s="60" t="s">
        <v>952</v>
      </c>
      <c r="D7608" s="61">
        <f>VLOOKUP(Pag_Inicio_Corr_mas_casos[[#This Row],[Corregimiento]],Hoja3!$A$2:$D$676,4,0)</f>
        <v>91001</v>
      </c>
      <c r="E7608" s="60">
        <v>9</v>
      </c>
    </row>
    <row r="7609" spans="1:5" x14ac:dyDescent="0.2">
      <c r="A7609" s="59">
        <v>44250</v>
      </c>
      <c r="B7609" s="60">
        <v>44250</v>
      </c>
      <c r="C7609" s="60" t="s">
        <v>778</v>
      </c>
      <c r="D7609" s="61">
        <f>VLOOKUP(Pag_Inicio_Corr_mas_casos[[#This Row],[Corregimiento]],Hoja3!$A$2:$D$676,4,0)</f>
        <v>80809</v>
      </c>
      <c r="E7609" s="60">
        <v>9</v>
      </c>
    </row>
    <row r="7610" spans="1:5" x14ac:dyDescent="0.2">
      <c r="A7610" s="59">
        <v>44250</v>
      </c>
      <c r="B7610" s="60">
        <v>44250</v>
      </c>
      <c r="C7610" s="60" t="s">
        <v>818</v>
      </c>
      <c r="D7610" s="61">
        <f>VLOOKUP(Pag_Inicio_Corr_mas_casos[[#This Row],[Corregimiento]],Hoja3!$A$2:$D$676,4,0)</f>
        <v>10206</v>
      </c>
      <c r="E7610" s="60">
        <v>9</v>
      </c>
    </row>
    <row r="7611" spans="1:5" x14ac:dyDescent="0.2">
      <c r="A7611" s="59">
        <v>44250</v>
      </c>
      <c r="B7611" s="60">
        <v>44250</v>
      </c>
      <c r="C7611" s="60" t="s">
        <v>754</v>
      </c>
      <c r="D7611" s="61">
        <f>VLOOKUP(Pag_Inicio_Corr_mas_casos[[#This Row],[Corregimiento]],Hoja3!$A$2:$D$676,4,0)</f>
        <v>130702</v>
      </c>
      <c r="E7611" s="60">
        <v>9</v>
      </c>
    </row>
    <row r="7612" spans="1:5" x14ac:dyDescent="0.2">
      <c r="A7612" s="59">
        <v>44250</v>
      </c>
      <c r="B7612" s="60">
        <v>44250</v>
      </c>
      <c r="C7612" s="60" t="s">
        <v>781</v>
      </c>
      <c r="D7612" s="61">
        <f>VLOOKUP(Pag_Inicio_Corr_mas_casos[[#This Row],[Corregimiento]],Hoja3!$A$2:$D$676,4,0)</f>
        <v>130717</v>
      </c>
      <c r="E7612" s="60">
        <v>8</v>
      </c>
    </row>
    <row r="7613" spans="1:5" x14ac:dyDescent="0.2">
      <c r="A7613" s="59">
        <v>44250</v>
      </c>
      <c r="B7613" s="60">
        <v>44250</v>
      </c>
      <c r="C7613" s="60" t="s">
        <v>758</v>
      </c>
      <c r="D7613" s="61">
        <f>VLOOKUP(Pag_Inicio_Corr_mas_casos[[#This Row],[Corregimiento]],Hoja3!$A$2:$D$676,4,0)</f>
        <v>80810</v>
      </c>
      <c r="E7613" s="60">
        <v>8</v>
      </c>
    </row>
    <row r="7614" spans="1:5" x14ac:dyDescent="0.2">
      <c r="A7614" s="59">
        <v>44250</v>
      </c>
      <c r="B7614" s="60">
        <v>44250</v>
      </c>
      <c r="C7614" s="60" t="s">
        <v>921</v>
      </c>
      <c r="D7614" s="61">
        <f>VLOOKUP(Pag_Inicio_Corr_mas_casos[[#This Row],[Corregimiento]],Hoja3!$A$2:$D$676,4,0)</f>
        <v>91007</v>
      </c>
      <c r="E7614" s="60">
        <v>8</v>
      </c>
    </row>
    <row r="7615" spans="1:5" x14ac:dyDescent="0.2">
      <c r="A7615" s="105">
        <v>44251</v>
      </c>
      <c r="B7615" s="106">
        <v>44251</v>
      </c>
      <c r="C7615" s="106" t="s">
        <v>1242</v>
      </c>
      <c r="D7615" s="107">
        <f>VLOOKUP(Pag_Inicio_Corr_mas_casos[[#This Row],[Corregimiento]],Hoja3!$A$2:$D$676,4,0)</f>
        <v>100101</v>
      </c>
      <c r="E7615" s="106">
        <v>115</v>
      </c>
    </row>
    <row r="7616" spans="1:5" x14ac:dyDescent="0.2">
      <c r="A7616" s="105">
        <v>44251</v>
      </c>
      <c r="B7616" s="106">
        <v>44251</v>
      </c>
      <c r="C7616" s="106" t="s">
        <v>755</v>
      </c>
      <c r="D7616" s="107">
        <f>VLOOKUP(Pag_Inicio_Corr_mas_casos[[#This Row],[Corregimiento]],Hoja3!$A$2:$D$676,4,0)</f>
        <v>40601</v>
      </c>
      <c r="E7616" s="106">
        <v>46</v>
      </c>
    </row>
    <row r="7617" spans="1:5" x14ac:dyDescent="0.2">
      <c r="A7617" s="105">
        <v>44251</v>
      </c>
      <c r="B7617" s="106">
        <v>44251</v>
      </c>
      <c r="C7617" s="106" t="s">
        <v>1243</v>
      </c>
      <c r="D7617" s="107">
        <f>VLOOKUP(Pag_Inicio_Corr_mas_casos[[#This Row],[Corregimiento]],Hoja3!$A$2:$D$676,4,0)</f>
        <v>90303</v>
      </c>
      <c r="E7617" s="106">
        <v>20</v>
      </c>
    </row>
    <row r="7618" spans="1:5" x14ac:dyDescent="0.2">
      <c r="A7618" s="105">
        <v>44251</v>
      </c>
      <c r="B7618" s="106">
        <v>44251</v>
      </c>
      <c r="C7618" s="106" t="s">
        <v>856</v>
      </c>
      <c r="D7618" s="107">
        <f>VLOOKUP(Pag_Inicio_Corr_mas_casos[[#This Row],[Corregimiento]],Hoja3!$A$2:$D$676,4,0)</f>
        <v>40612</v>
      </c>
      <c r="E7618" s="106">
        <v>18</v>
      </c>
    </row>
    <row r="7619" spans="1:5" x14ac:dyDescent="0.2">
      <c r="A7619" s="105">
        <v>44251</v>
      </c>
      <c r="B7619" s="106">
        <v>44251</v>
      </c>
      <c r="C7619" s="106" t="s">
        <v>835</v>
      </c>
      <c r="D7619" s="107">
        <f>VLOOKUP(Pag_Inicio_Corr_mas_casos[[#This Row],[Corregimiento]],Hoja3!$A$2:$D$676,4,0)</f>
        <v>10101</v>
      </c>
      <c r="E7619" s="106">
        <v>16</v>
      </c>
    </row>
    <row r="7620" spans="1:5" x14ac:dyDescent="0.2">
      <c r="A7620" s="105">
        <v>44251</v>
      </c>
      <c r="B7620" s="106">
        <v>44251</v>
      </c>
      <c r="C7620" s="106" t="s">
        <v>1240</v>
      </c>
      <c r="D7620" s="107">
        <f>VLOOKUP(Pag_Inicio_Corr_mas_casos[[#This Row],[Corregimiento]],Hoja3!$A$2:$D$676,4,0)</f>
        <v>20207</v>
      </c>
      <c r="E7620" s="106">
        <v>16</v>
      </c>
    </row>
    <row r="7621" spans="1:5" x14ac:dyDescent="0.2">
      <c r="A7621" s="105">
        <v>44251</v>
      </c>
      <c r="B7621" s="106">
        <v>44251</v>
      </c>
      <c r="C7621" s="106" t="s">
        <v>1244</v>
      </c>
      <c r="D7621" s="107">
        <f>VLOOKUP(Pag_Inicio_Corr_mas_casos[[#This Row],[Corregimiento]],Hoja3!$A$2:$D$676,4,0)</f>
        <v>91101</v>
      </c>
      <c r="E7621" s="106">
        <v>16</v>
      </c>
    </row>
    <row r="7622" spans="1:5" x14ac:dyDescent="0.2">
      <c r="A7622" s="105">
        <v>44251</v>
      </c>
      <c r="B7622" s="106">
        <v>44251</v>
      </c>
      <c r="C7622" s="106" t="s">
        <v>761</v>
      </c>
      <c r="D7622" s="107">
        <f>VLOOKUP(Pag_Inicio_Corr_mas_casos[[#This Row],[Corregimiento]],Hoja3!$A$2:$D$676,4,0)</f>
        <v>10201</v>
      </c>
      <c r="E7622" s="106">
        <v>15</v>
      </c>
    </row>
    <row r="7623" spans="1:5" x14ac:dyDescent="0.2">
      <c r="A7623" s="105">
        <v>44251</v>
      </c>
      <c r="B7623" s="106">
        <v>44251</v>
      </c>
      <c r="C7623" s="106" t="s">
        <v>818</v>
      </c>
      <c r="D7623" s="107">
        <f>VLOOKUP(Pag_Inicio_Corr_mas_casos[[#This Row],[Corregimiento]],Hoja3!$A$2:$D$676,4,0)</f>
        <v>10206</v>
      </c>
      <c r="E7623" s="106">
        <v>15</v>
      </c>
    </row>
    <row r="7624" spans="1:5" x14ac:dyDescent="0.2">
      <c r="A7624" s="105">
        <v>44251</v>
      </c>
      <c r="B7624" s="106">
        <v>44251</v>
      </c>
      <c r="C7624" s="106" t="s">
        <v>846</v>
      </c>
      <c r="D7624" s="107">
        <f>VLOOKUP(Pag_Inicio_Corr_mas_casos[[#This Row],[Corregimiento]],Hoja3!$A$2:$D$676,4,0)</f>
        <v>40501</v>
      </c>
      <c r="E7624" s="106">
        <v>14</v>
      </c>
    </row>
    <row r="7625" spans="1:5" x14ac:dyDescent="0.2">
      <c r="A7625" s="105">
        <v>44251</v>
      </c>
      <c r="B7625" s="106">
        <v>44251</v>
      </c>
      <c r="C7625" s="106" t="s">
        <v>739</v>
      </c>
      <c r="D7625" s="107">
        <f>VLOOKUP(Pag_Inicio_Corr_mas_casos[[#This Row],[Corregimiento]],Hoja3!$A$2:$D$676,4,0)</f>
        <v>130106</v>
      </c>
      <c r="E7625" s="106">
        <v>14</v>
      </c>
    </row>
    <row r="7626" spans="1:5" x14ac:dyDescent="0.2">
      <c r="A7626" s="105">
        <v>44251</v>
      </c>
      <c r="B7626" s="106">
        <v>44251</v>
      </c>
      <c r="C7626" s="106" t="s">
        <v>1245</v>
      </c>
      <c r="D7626" s="107">
        <f>VLOOKUP(Pag_Inicio_Corr_mas_casos[[#This Row],[Corregimiento]],Hoja3!$A$2:$D$676,4,0)</f>
        <v>40402</v>
      </c>
      <c r="E7626" s="106">
        <v>12</v>
      </c>
    </row>
    <row r="7627" spans="1:5" x14ac:dyDescent="0.2">
      <c r="A7627" s="105">
        <v>44251</v>
      </c>
      <c r="B7627" s="106">
        <v>44251</v>
      </c>
      <c r="C7627" s="106" t="s">
        <v>1212</v>
      </c>
      <c r="D7627" s="107">
        <f>VLOOKUP(Pag_Inicio_Corr_mas_casos[[#This Row],[Corregimiento]],Hoja3!$A$2:$D$676,4,0)</f>
        <v>20601</v>
      </c>
      <c r="E7627" s="106">
        <v>12</v>
      </c>
    </row>
    <row r="7628" spans="1:5" x14ac:dyDescent="0.2">
      <c r="A7628" s="105">
        <v>44251</v>
      </c>
      <c r="B7628" s="106">
        <v>44251</v>
      </c>
      <c r="C7628" s="106" t="s">
        <v>746</v>
      </c>
      <c r="D7628" s="107">
        <f>VLOOKUP(Pag_Inicio_Corr_mas_casos[[#This Row],[Corregimiento]],Hoja3!$A$2:$D$676,4,0)</f>
        <v>80817</v>
      </c>
      <c r="E7628" s="106">
        <v>12</v>
      </c>
    </row>
    <row r="7629" spans="1:5" x14ac:dyDescent="0.2">
      <c r="A7629" s="105">
        <v>44251</v>
      </c>
      <c r="B7629" s="106">
        <v>44251</v>
      </c>
      <c r="C7629" s="106" t="s">
        <v>1246</v>
      </c>
      <c r="D7629" s="107">
        <f>VLOOKUP(Pag_Inicio_Corr_mas_casos[[#This Row],[Corregimiento]],Hoja3!$A$2:$D$676,4,0)</f>
        <v>80823</v>
      </c>
      <c r="E7629" s="106">
        <v>11</v>
      </c>
    </row>
    <row r="7630" spans="1:5" x14ac:dyDescent="0.2">
      <c r="A7630" s="105">
        <v>44251</v>
      </c>
      <c r="B7630" s="106">
        <v>44251</v>
      </c>
      <c r="C7630" s="106" t="s">
        <v>1247</v>
      </c>
      <c r="D7630" s="107">
        <f>VLOOKUP(Pag_Inicio_Corr_mas_casos[[#This Row],[Corregimiento]],Hoja3!$A$2:$D$676,4,0)</f>
        <v>20405</v>
      </c>
      <c r="E7630" s="106">
        <v>10</v>
      </c>
    </row>
    <row r="7631" spans="1:5" x14ac:dyDescent="0.2">
      <c r="A7631" s="105">
        <v>44251</v>
      </c>
      <c r="B7631" s="106">
        <v>44251</v>
      </c>
      <c r="C7631" s="106" t="s">
        <v>759</v>
      </c>
      <c r="D7631" s="107">
        <f>VLOOKUP(Pag_Inicio_Corr_mas_casos[[#This Row],[Corregimiento]],Hoja3!$A$2:$D$676,4,0)</f>
        <v>30107</v>
      </c>
      <c r="E7631" s="106">
        <v>10</v>
      </c>
    </row>
    <row r="7632" spans="1:5" x14ac:dyDescent="0.2">
      <c r="A7632" s="105">
        <v>44251</v>
      </c>
      <c r="B7632" s="106">
        <v>44251</v>
      </c>
      <c r="C7632" s="106" t="s">
        <v>1248</v>
      </c>
      <c r="D7632" s="107">
        <f>VLOOKUP(Pag_Inicio_Corr_mas_casos[[#This Row],[Corregimiento]],Hoja3!$A$2:$D$676,4,0)</f>
        <v>10215</v>
      </c>
      <c r="E7632" s="106">
        <v>10</v>
      </c>
    </row>
    <row r="7633" spans="1:5" x14ac:dyDescent="0.2">
      <c r="A7633" s="105">
        <v>44251</v>
      </c>
      <c r="B7633" s="106">
        <v>44251</v>
      </c>
      <c r="C7633" s="106" t="s">
        <v>1225</v>
      </c>
      <c r="D7633" s="107">
        <f>VLOOKUP(Pag_Inicio_Corr_mas_casos[[#This Row],[Corregimiento]],Hoja3!$A$2:$D$676,4,0)</f>
        <v>40205</v>
      </c>
      <c r="E7633" s="106">
        <v>9</v>
      </c>
    </row>
    <row r="7634" spans="1:5" x14ac:dyDescent="0.2">
      <c r="A7634" s="105">
        <v>44251</v>
      </c>
      <c r="B7634" s="106">
        <v>44251</v>
      </c>
      <c r="C7634" s="106" t="s">
        <v>745</v>
      </c>
      <c r="D7634" s="107">
        <f>VLOOKUP(Pag_Inicio_Corr_mas_casos[[#This Row],[Corregimiento]],Hoja3!$A$2:$D$676,4,0)</f>
        <v>80816</v>
      </c>
      <c r="E7634" s="106">
        <v>9</v>
      </c>
    </row>
    <row r="7635" spans="1:5" x14ac:dyDescent="0.2">
      <c r="A7635" s="56">
        <v>44252</v>
      </c>
      <c r="B7635" s="57">
        <v>44252</v>
      </c>
      <c r="C7635" s="57" t="s">
        <v>1242</v>
      </c>
      <c r="D7635" s="58">
        <f>VLOOKUP(Pag_Inicio_Corr_mas_casos[[#This Row],[Corregimiento]],Hoja3!$A$2:$D$676,4,0)</f>
        <v>100101</v>
      </c>
      <c r="E7635" s="57">
        <v>67</v>
      </c>
    </row>
    <row r="7636" spans="1:5" x14ac:dyDescent="0.2">
      <c r="A7636" s="56">
        <v>44252</v>
      </c>
      <c r="B7636" s="57">
        <v>44252</v>
      </c>
      <c r="C7636" s="57" t="s">
        <v>1221</v>
      </c>
      <c r="D7636" s="58">
        <f>VLOOKUP(Pag_Inicio_Corr_mas_casos[[#This Row],[Corregimiento]],Hoja3!$A$2:$D$676,4,0)</f>
        <v>40601</v>
      </c>
      <c r="E7636" s="57">
        <v>19</v>
      </c>
    </row>
    <row r="7637" spans="1:5" x14ac:dyDescent="0.2">
      <c r="A7637" s="56">
        <v>44252</v>
      </c>
      <c r="B7637" s="57">
        <v>44252</v>
      </c>
      <c r="C7637" s="57" t="s">
        <v>952</v>
      </c>
      <c r="D7637" s="58">
        <f>VLOOKUP(Pag_Inicio_Corr_mas_casos[[#This Row],[Corregimiento]],Hoja3!$A$2:$D$676,4,0)</f>
        <v>91001</v>
      </c>
      <c r="E7637" s="57">
        <v>15</v>
      </c>
    </row>
    <row r="7638" spans="1:5" x14ac:dyDescent="0.2">
      <c r="A7638" s="56">
        <v>44252</v>
      </c>
      <c r="B7638" s="57">
        <v>44252</v>
      </c>
      <c r="C7638" s="57" t="s">
        <v>1244</v>
      </c>
      <c r="D7638" s="58">
        <f>VLOOKUP(Pag_Inicio_Corr_mas_casos[[#This Row],[Corregimiento]],Hoja3!$A$2:$D$676,4,0)</f>
        <v>91101</v>
      </c>
      <c r="E7638" s="57">
        <v>14</v>
      </c>
    </row>
    <row r="7639" spans="1:5" x14ac:dyDescent="0.2">
      <c r="A7639" s="56">
        <v>44252</v>
      </c>
      <c r="B7639" s="57">
        <v>44252</v>
      </c>
      <c r="C7639" s="57" t="s">
        <v>847</v>
      </c>
      <c r="D7639" s="58">
        <f>VLOOKUP(Pag_Inicio_Corr_mas_casos[[#This Row],[Corregimiento]],Hoja3!$A$2:$D$676,4,0)</f>
        <v>91008</v>
      </c>
      <c r="E7639" s="57">
        <v>13</v>
      </c>
    </row>
    <row r="7640" spans="1:5" x14ac:dyDescent="0.2">
      <c r="A7640" s="56">
        <v>44252</v>
      </c>
      <c r="B7640" s="57">
        <v>44252</v>
      </c>
      <c r="C7640" s="57" t="s">
        <v>818</v>
      </c>
      <c r="D7640" s="58">
        <f>VLOOKUP(Pag_Inicio_Corr_mas_casos[[#This Row],[Corregimiento]],Hoja3!$A$2:$D$676,4,0)</f>
        <v>10206</v>
      </c>
      <c r="E7640" s="57">
        <v>12</v>
      </c>
    </row>
    <row r="7641" spans="1:5" x14ac:dyDescent="0.2">
      <c r="A7641" s="56">
        <v>44252</v>
      </c>
      <c r="B7641" s="57">
        <v>44252</v>
      </c>
      <c r="C7641" s="57" t="s">
        <v>910</v>
      </c>
      <c r="D7641" s="58">
        <f>VLOOKUP(Pag_Inicio_Corr_mas_casos[[#This Row],[Corregimiento]],Hoja3!$A$2:$D$676,4,0)</f>
        <v>91011</v>
      </c>
      <c r="E7641" s="57">
        <v>12</v>
      </c>
    </row>
    <row r="7642" spans="1:5" x14ac:dyDescent="0.2">
      <c r="A7642" s="56">
        <v>44252</v>
      </c>
      <c r="B7642" s="57">
        <v>44252</v>
      </c>
      <c r="C7642" s="57" t="s">
        <v>754</v>
      </c>
      <c r="D7642" s="58">
        <f>VLOOKUP(Pag_Inicio_Corr_mas_casos[[#This Row],[Corregimiento]],Hoja3!$A$2:$D$676,4,0)</f>
        <v>130702</v>
      </c>
      <c r="E7642" s="57">
        <v>11</v>
      </c>
    </row>
    <row r="7643" spans="1:5" x14ac:dyDescent="0.2">
      <c r="A7643" s="56">
        <v>44252</v>
      </c>
      <c r="B7643" s="57">
        <v>44252</v>
      </c>
      <c r="C7643" s="57" t="s">
        <v>1212</v>
      </c>
      <c r="D7643" s="58">
        <f>VLOOKUP(Pag_Inicio_Corr_mas_casos[[#This Row],[Corregimiento]],Hoja3!$A$2:$D$676,4,0)</f>
        <v>20601</v>
      </c>
      <c r="E7643" s="57">
        <v>11</v>
      </c>
    </row>
    <row r="7644" spans="1:5" x14ac:dyDescent="0.2">
      <c r="A7644" s="56">
        <v>44252</v>
      </c>
      <c r="B7644" s="57">
        <v>44252</v>
      </c>
      <c r="C7644" s="57" t="s">
        <v>856</v>
      </c>
      <c r="D7644" s="58">
        <f>VLOOKUP(Pag_Inicio_Corr_mas_casos[[#This Row],[Corregimiento]],Hoja3!$A$2:$D$676,4,0)</f>
        <v>40612</v>
      </c>
      <c r="E7644" s="57">
        <v>11</v>
      </c>
    </row>
    <row r="7645" spans="1:5" x14ac:dyDescent="0.2">
      <c r="A7645" s="56">
        <v>44252</v>
      </c>
      <c r="B7645" s="57">
        <v>44252</v>
      </c>
      <c r="C7645" s="57" t="s">
        <v>739</v>
      </c>
      <c r="D7645" s="58">
        <f>VLOOKUP(Pag_Inicio_Corr_mas_casos[[#This Row],[Corregimiento]],Hoja3!$A$2:$D$676,4,0)</f>
        <v>130106</v>
      </c>
      <c r="E7645" s="57">
        <v>11</v>
      </c>
    </row>
    <row r="7646" spans="1:5" x14ac:dyDescent="0.2">
      <c r="A7646" s="56">
        <v>44252</v>
      </c>
      <c r="B7646" s="57">
        <v>44252</v>
      </c>
      <c r="C7646" s="57" t="s">
        <v>1248</v>
      </c>
      <c r="D7646" s="58">
        <f>VLOOKUP(Pag_Inicio_Corr_mas_casos[[#This Row],[Corregimiento]],Hoja3!$A$2:$D$676,4,0)</f>
        <v>10215</v>
      </c>
      <c r="E7646" s="57">
        <v>11</v>
      </c>
    </row>
    <row r="7647" spans="1:5" x14ac:dyDescent="0.2">
      <c r="A7647" s="56">
        <v>44252</v>
      </c>
      <c r="B7647" s="57">
        <v>44252</v>
      </c>
      <c r="C7647" s="57" t="s">
        <v>750</v>
      </c>
      <c r="D7647" s="58">
        <f>VLOOKUP(Pag_Inicio_Corr_mas_casos[[#This Row],[Corregimiento]],Hoja3!$A$2:$D$676,4,0)</f>
        <v>80819</v>
      </c>
      <c r="E7647" s="57">
        <v>11</v>
      </c>
    </row>
    <row r="7648" spans="1:5" x14ac:dyDescent="0.2">
      <c r="A7648" s="56">
        <v>44252</v>
      </c>
      <c r="B7648" s="57">
        <v>44252</v>
      </c>
      <c r="C7648" s="57" t="s">
        <v>875</v>
      </c>
      <c r="D7648" s="58">
        <f>VLOOKUP(Pag_Inicio_Corr_mas_casos[[#This Row],[Corregimiento]],Hoja3!$A$2:$D$676,4,0)</f>
        <v>40502</v>
      </c>
      <c r="E7648" s="57">
        <v>10</v>
      </c>
    </row>
    <row r="7649" spans="1:5" x14ac:dyDescent="0.2">
      <c r="A7649" s="56">
        <v>44252</v>
      </c>
      <c r="B7649" s="57">
        <v>44252</v>
      </c>
      <c r="C7649" s="57" t="s">
        <v>761</v>
      </c>
      <c r="D7649" s="58">
        <f>VLOOKUP(Pag_Inicio_Corr_mas_casos[[#This Row],[Corregimiento]],Hoja3!$A$2:$D$676,4,0)</f>
        <v>10201</v>
      </c>
      <c r="E7649" s="57">
        <v>10</v>
      </c>
    </row>
    <row r="7650" spans="1:5" x14ac:dyDescent="0.2">
      <c r="A7650" s="56">
        <v>44252</v>
      </c>
      <c r="B7650" s="57">
        <v>44252</v>
      </c>
      <c r="C7650" s="57" t="s">
        <v>742</v>
      </c>
      <c r="D7650" s="58">
        <f>VLOOKUP(Pag_Inicio_Corr_mas_casos[[#This Row],[Corregimiento]],Hoja3!$A$2:$D$676,4,0)</f>
        <v>80821</v>
      </c>
      <c r="E7650" s="57">
        <v>9</v>
      </c>
    </row>
    <row r="7651" spans="1:5" x14ac:dyDescent="0.2">
      <c r="A7651" s="56">
        <v>44252</v>
      </c>
      <c r="B7651" s="57">
        <v>44252</v>
      </c>
      <c r="C7651" s="57" t="s">
        <v>846</v>
      </c>
      <c r="D7651" s="58">
        <f>VLOOKUP(Pag_Inicio_Corr_mas_casos[[#This Row],[Corregimiento]],Hoja3!$A$2:$D$676,4,0)</f>
        <v>40501</v>
      </c>
      <c r="E7651" s="57">
        <v>9</v>
      </c>
    </row>
    <row r="7652" spans="1:5" x14ac:dyDescent="0.2">
      <c r="A7652" s="56">
        <v>44252</v>
      </c>
      <c r="B7652" s="57">
        <v>44252</v>
      </c>
      <c r="C7652" s="57" t="s">
        <v>823</v>
      </c>
      <c r="D7652" s="58">
        <f>VLOOKUP(Pag_Inicio_Corr_mas_casos[[#This Row],[Corregimiento]],Hoja3!$A$2:$D$676,4,0)</f>
        <v>40203</v>
      </c>
      <c r="E7652" s="57">
        <v>9</v>
      </c>
    </row>
    <row r="7653" spans="1:5" x14ac:dyDescent="0.2">
      <c r="A7653" s="56">
        <v>44252</v>
      </c>
      <c r="B7653" s="57">
        <v>44252</v>
      </c>
      <c r="C7653" s="57" t="s">
        <v>968</v>
      </c>
      <c r="D7653" s="58">
        <f>VLOOKUP(Pag_Inicio_Corr_mas_casos[[#This Row],[Corregimiento]],Hoja3!$A$2:$D$676,4,0)</f>
        <v>20103</v>
      </c>
      <c r="E7653" s="57">
        <v>9</v>
      </c>
    </row>
    <row r="7654" spans="1:5" x14ac:dyDescent="0.2">
      <c r="A7654" s="56">
        <v>44252</v>
      </c>
      <c r="B7654" s="57">
        <v>44252</v>
      </c>
      <c r="C7654" s="57" t="s">
        <v>873</v>
      </c>
      <c r="D7654" s="58">
        <f>VLOOKUP(Pag_Inicio_Corr_mas_casos[[#This Row],[Corregimiento]],Hoja3!$A$2:$D$676,4,0)</f>
        <v>10203</v>
      </c>
      <c r="E7654" s="57">
        <v>9</v>
      </c>
    </row>
    <row r="7655" spans="1:5" x14ac:dyDescent="0.2">
      <c r="A7655" s="53">
        <v>44253</v>
      </c>
      <c r="B7655" s="54">
        <v>44253</v>
      </c>
      <c r="C7655" s="54" t="s">
        <v>1244</v>
      </c>
      <c r="D7655" s="55">
        <f>VLOOKUP(Pag_Inicio_Corr_mas_casos[[#This Row],[Corregimiento]],Hoja3!$A$2:$D$676,4,0)</f>
        <v>91101</v>
      </c>
      <c r="E7655" s="54">
        <v>18</v>
      </c>
    </row>
    <row r="7656" spans="1:5" x14ac:dyDescent="0.2">
      <c r="A7656" s="53">
        <v>44253</v>
      </c>
      <c r="B7656" s="54">
        <v>44253</v>
      </c>
      <c r="C7656" s="54" t="s">
        <v>1221</v>
      </c>
      <c r="D7656" s="55">
        <f>VLOOKUP(Pag_Inicio_Corr_mas_casos[[#This Row],[Corregimiento]],Hoja3!$A$2:$D$676,4,0)</f>
        <v>40601</v>
      </c>
      <c r="E7656" s="54">
        <v>14</v>
      </c>
    </row>
    <row r="7657" spans="1:5" x14ac:dyDescent="0.2">
      <c r="A7657" s="53">
        <v>44253</v>
      </c>
      <c r="B7657" s="54">
        <v>44253</v>
      </c>
      <c r="C7657" s="54" t="s">
        <v>739</v>
      </c>
      <c r="D7657" s="55">
        <f>VLOOKUP(Pag_Inicio_Corr_mas_casos[[#This Row],[Corregimiento]],Hoja3!$A$2:$D$676,4,0)</f>
        <v>130106</v>
      </c>
      <c r="E7657" s="54">
        <v>13</v>
      </c>
    </row>
    <row r="7658" spans="1:5" x14ac:dyDescent="0.2">
      <c r="A7658" s="53">
        <v>44253</v>
      </c>
      <c r="B7658" s="54">
        <v>44253</v>
      </c>
      <c r="C7658" s="54" t="s">
        <v>816</v>
      </c>
      <c r="D7658" s="55">
        <f>VLOOKUP(Pag_Inicio_Corr_mas_casos[[#This Row],[Corregimiento]],Hoja3!$A$2:$D$676,4,0)</f>
        <v>40611</v>
      </c>
      <c r="E7658" s="54">
        <v>11</v>
      </c>
    </row>
    <row r="7659" spans="1:5" x14ac:dyDescent="0.2">
      <c r="A7659" s="53">
        <v>44253</v>
      </c>
      <c r="B7659" s="54">
        <v>44253</v>
      </c>
      <c r="C7659" s="54" t="s">
        <v>856</v>
      </c>
      <c r="D7659" s="55">
        <f>VLOOKUP(Pag_Inicio_Corr_mas_casos[[#This Row],[Corregimiento]],Hoja3!$A$2:$D$676,4,0)</f>
        <v>40612</v>
      </c>
      <c r="E7659" s="54">
        <v>11</v>
      </c>
    </row>
    <row r="7660" spans="1:5" x14ac:dyDescent="0.2">
      <c r="A7660" s="53">
        <v>44253</v>
      </c>
      <c r="B7660" s="54">
        <v>44253</v>
      </c>
      <c r="C7660" s="54" t="s">
        <v>772</v>
      </c>
      <c r="D7660" s="55">
        <f>VLOOKUP(Pag_Inicio_Corr_mas_casos[[#This Row],[Corregimiento]],Hoja3!$A$2:$D$676,4,0)</f>
        <v>130708</v>
      </c>
      <c r="E7660" s="54">
        <v>10</v>
      </c>
    </row>
    <row r="7661" spans="1:5" x14ac:dyDescent="0.2">
      <c r="A7661" s="53">
        <v>44253</v>
      </c>
      <c r="B7661" s="54">
        <v>44253</v>
      </c>
      <c r="C7661" s="54" t="s">
        <v>818</v>
      </c>
      <c r="D7661" s="55">
        <f>VLOOKUP(Pag_Inicio_Corr_mas_casos[[#This Row],[Corregimiento]],Hoja3!$A$2:$D$676,4,0)</f>
        <v>10206</v>
      </c>
      <c r="E7661" s="54">
        <v>9</v>
      </c>
    </row>
    <row r="7662" spans="1:5" x14ac:dyDescent="0.2">
      <c r="A7662" s="53">
        <v>44253</v>
      </c>
      <c r="B7662" s="54">
        <v>44253</v>
      </c>
      <c r="C7662" s="54" t="s">
        <v>744</v>
      </c>
      <c r="D7662" s="55">
        <f>VLOOKUP(Pag_Inicio_Corr_mas_casos[[#This Row],[Corregimiento]],Hoja3!$A$2:$D$676,4,0)</f>
        <v>81008</v>
      </c>
      <c r="E7662" s="54">
        <v>8</v>
      </c>
    </row>
    <row r="7663" spans="1:5" x14ac:dyDescent="0.2">
      <c r="A7663" s="53">
        <v>44253</v>
      </c>
      <c r="B7663" s="54">
        <v>44253</v>
      </c>
      <c r="C7663" s="54" t="s">
        <v>1212</v>
      </c>
      <c r="D7663" s="55">
        <f>VLOOKUP(Pag_Inicio_Corr_mas_casos[[#This Row],[Corregimiento]],Hoja3!$A$2:$D$676,4,0)</f>
        <v>20601</v>
      </c>
      <c r="E7663" s="54">
        <v>8</v>
      </c>
    </row>
    <row r="7664" spans="1:5" x14ac:dyDescent="0.2">
      <c r="A7664" s="53">
        <v>44253</v>
      </c>
      <c r="B7664" s="54">
        <v>44253</v>
      </c>
      <c r="C7664" s="54" t="s">
        <v>835</v>
      </c>
      <c r="D7664" s="55">
        <f>VLOOKUP(Pag_Inicio_Corr_mas_casos[[#This Row],[Corregimiento]],Hoja3!$A$2:$D$676,4,0)</f>
        <v>10101</v>
      </c>
      <c r="E7664" s="54">
        <v>8</v>
      </c>
    </row>
    <row r="7665" spans="1:5" x14ac:dyDescent="0.2">
      <c r="A7665" s="53">
        <v>44253</v>
      </c>
      <c r="B7665" s="54">
        <v>44253</v>
      </c>
      <c r="C7665" s="54" t="s">
        <v>782</v>
      </c>
      <c r="D7665" s="55">
        <f>VLOOKUP(Pag_Inicio_Corr_mas_casos[[#This Row],[Corregimiento]],Hoja3!$A$2:$D$676,4,0)</f>
        <v>81003</v>
      </c>
      <c r="E7665" s="54">
        <v>8</v>
      </c>
    </row>
    <row r="7666" spans="1:5" x14ac:dyDescent="0.2">
      <c r="A7666" s="53">
        <v>44253</v>
      </c>
      <c r="B7666" s="54">
        <v>44253</v>
      </c>
      <c r="C7666" s="54" t="s">
        <v>851</v>
      </c>
      <c r="D7666" s="55">
        <f>VLOOKUP(Pag_Inicio_Corr_mas_casos[[#This Row],[Corregimiento]],Hoja3!$A$2:$D$676,4,0)</f>
        <v>40610</v>
      </c>
      <c r="E7666" s="54">
        <v>7</v>
      </c>
    </row>
    <row r="7667" spans="1:5" x14ac:dyDescent="0.2">
      <c r="A7667" s="53">
        <v>44253</v>
      </c>
      <c r="B7667" s="54">
        <v>44253</v>
      </c>
      <c r="C7667" s="54" t="s">
        <v>763</v>
      </c>
      <c r="D7667" s="55">
        <f>VLOOKUP(Pag_Inicio_Corr_mas_casos[[#This Row],[Corregimiento]],Hoja3!$A$2:$D$676,4,0)</f>
        <v>80813</v>
      </c>
      <c r="E7667" s="54">
        <v>6</v>
      </c>
    </row>
    <row r="7668" spans="1:5" x14ac:dyDescent="0.2">
      <c r="A7668" s="53">
        <v>44253</v>
      </c>
      <c r="B7668" s="54">
        <v>44253</v>
      </c>
      <c r="C7668" s="54" t="s">
        <v>781</v>
      </c>
      <c r="D7668" s="55">
        <f>VLOOKUP(Pag_Inicio_Corr_mas_casos[[#This Row],[Corregimiento]],Hoja3!$A$2:$D$676,4,0)</f>
        <v>130717</v>
      </c>
      <c r="E7668" s="54">
        <v>6</v>
      </c>
    </row>
    <row r="7669" spans="1:5" x14ac:dyDescent="0.2">
      <c r="A7669" s="53">
        <v>44253</v>
      </c>
      <c r="B7669" s="54">
        <v>44253</v>
      </c>
      <c r="C7669" s="54" t="s">
        <v>1224</v>
      </c>
      <c r="D7669" s="55">
        <f>VLOOKUP(Pag_Inicio_Corr_mas_casos[[#This Row],[Corregimiento]],Hoja3!$A$2:$D$676,4,0)</f>
        <v>40201</v>
      </c>
      <c r="E7669" s="54">
        <v>6</v>
      </c>
    </row>
    <row r="7670" spans="1:5" x14ac:dyDescent="0.2">
      <c r="A7670" s="53">
        <v>44253</v>
      </c>
      <c r="B7670" s="54">
        <v>44253</v>
      </c>
      <c r="C7670" s="54" t="s">
        <v>1249</v>
      </c>
      <c r="D7670" s="55">
        <f>VLOOKUP(Pag_Inicio_Corr_mas_casos[[#This Row],[Corregimiento]],Hoja3!$A$2:$D$676,4,0)</f>
        <v>30102</v>
      </c>
      <c r="E7670" s="54">
        <v>5</v>
      </c>
    </row>
    <row r="7671" spans="1:5" x14ac:dyDescent="0.2">
      <c r="A7671" s="53">
        <v>44253</v>
      </c>
      <c r="B7671" s="54">
        <v>44253</v>
      </c>
      <c r="C7671" s="54" t="s">
        <v>1250</v>
      </c>
      <c r="D7671" s="55">
        <f>VLOOKUP(Pag_Inicio_Corr_mas_casos[[#This Row],[Corregimiento]],Hoja3!$A$2:$D$676,4,0)</f>
        <v>60401</v>
      </c>
      <c r="E7671" s="54">
        <v>5</v>
      </c>
    </row>
    <row r="7672" spans="1:5" x14ac:dyDescent="0.2">
      <c r="A7672" s="53">
        <v>44253</v>
      </c>
      <c r="B7672" s="54">
        <v>44253</v>
      </c>
      <c r="C7672" s="54" t="s">
        <v>1248</v>
      </c>
      <c r="D7672" s="55">
        <f>VLOOKUP(Pag_Inicio_Corr_mas_casos[[#This Row],[Corregimiento]],Hoja3!$A$2:$D$676,4,0)</f>
        <v>10215</v>
      </c>
      <c r="E7672" s="54">
        <v>5</v>
      </c>
    </row>
    <row r="7673" spans="1:5" x14ac:dyDescent="0.2">
      <c r="A7673" s="53">
        <v>44253</v>
      </c>
      <c r="B7673" s="54">
        <v>44253</v>
      </c>
      <c r="C7673" s="54" t="s">
        <v>807</v>
      </c>
      <c r="D7673" s="55">
        <f>VLOOKUP(Pag_Inicio_Corr_mas_casos[[#This Row],[Corregimiento]],Hoja3!$A$2:$D$676,4,0)</f>
        <v>40503</v>
      </c>
      <c r="E7673" s="54">
        <v>5</v>
      </c>
    </row>
    <row r="7674" spans="1:5" x14ac:dyDescent="0.2">
      <c r="A7674" s="53">
        <v>44253</v>
      </c>
      <c r="B7674" s="54">
        <v>44253</v>
      </c>
      <c r="C7674" s="54" t="s">
        <v>753</v>
      </c>
      <c r="D7674" s="55">
        <f>VLOOKUP(Pag_Inicio_Corr_mas_casos[[#This Row],[Corregimiento]],Hoja3!$A$2:$D$676,4,0)</f>
        <v>80812</v>
      </c>
      <c r="E7674" s="54">
        <v>5</v>
      </c>
    </row>
    <row r="7675" spans="1:5" x14ac:dyDescent="0.2">
      <c r="A7675" s="62">
        <v>44254</v>
      </c>
      <c r="B7675" s="63">
        <v>44254</v>
      </c>
      <c r="C7675" s="63" t="s">
        <v>1242</v>
      </c>
      <c r="D7675" s="64">
        <f>VLOOKUP(Pag_Inicio_Corr_mas_casos[[#This Row],[Corregimiento]],Hoja3!$A$2:$D$676,4,0)</f>
        <v>100101</v>
      </c>
      <c r="E7675" s="63">
        <v>18</v>
      </c>
    </row>
    <row r="7676" spans="1:5" x14ac:dyDescent="0.2">
      <c r="A7676" s="62">
        <v>44254</v>
      </c>
      <c r="B7676" s="63">
        <v>44254</v>
      </c>
      <c r="C7676" s="63" t="s">
        <v>783</v>
      </c>
      <c r="D7676" s="64">
        <f>VLOOKUP(Pag_Inicio_Corr_mas_casos[[#This Row],[Corregimiento]],Hoja3!$A$2:$D$676,4,0)</f>
        <v>81009</v>
      </c>
      <c r="E7676" s="63">
        <v>16</v>
      </c>
    </row>
    <row r="7677" spans="1:5" x14ac:dyDescent="0.2">
      <c r="A7677" s="62">
        <v>44254</v>
      </c>
      <c r="B7677" s="63">
        <v>44254</v>
      </c>
      <c r="C7677" s="63" t="s">
        <v>1221</v>
      </c>
      <c r="D7677" s="64">
        <f>VLOOKUP(Pag_Inicio_Corr_mas_casos[[#This Row],[Corregimiento]],Hoja3!$A$2:$D$676,4,0)</f>
        <v>40601</v>
      </c>
      <c r="E7677" s="63">
        <v>16</v>
      </c>
    </row>
    <row r="7678" spans="1:5" x14ac:dyDescent="0.2">
      <c r="A7678" s="62">
        <v>44254</v>
      </c>
      <c r="B7678" s="63">
        <v>44254</v>
      </c>
      <c r="C7678" s="63" t="s">
        <v>761</v>
      </c>
      <c r="D7678" s="64">
        <f>VLOOKUP(Pag_Inicio_Corr_mas_casos[[#This Row],[Corregimiento]],Hoja3!$A$2:$D$676,4,0)</f>
        <v>10201</v>
      </c>
      <c r="E7678" s="63">
        <v>15</v>
      </c>
    </row>
    <row r="7679" spans="1:5" x14ac:dyDescent="0.2">
      <c r="A7679" s="62">
        <v>44254</v>
      </c>
      <c r="B7679" s="63">
        <v>44254</v>
      </c>
      <c r="C7679" s="63" t="s">
        <v>816</v>
      </c>
      <c r="D7679" s="64">
        <f>VLOOKUP(Pag_Inicio_Corr_mas_casos[[#This Row],[Corregimiento]],Hoja3!$A$2:$D$676,4,0)</f>
        <v>40611</v>
      </c>
      <c r="E7679" s="63">
        <v>14</v>
      </c>
    </row>
    <row r="7680" spans="1:5" x14ac:dyDescent="0.2">
      <c r="A7680" s="62">
        <v>44254</v>
      </c>
      <c r="B7680" s="63">
        <v>44254</v>
      </c>
      <c r="C7680" s="63" t="s">
        <v>1244</v>
      </c>
      <c r="D7680" s="64">
        <f>VLOOKUP(Pag_Inicio_Corr_mas_casos[[#This Row],[Corregimiento]],Hoja3!$A$2:$D$676,4,0)</f>
        <v>91101</v>
      </c>
      <c r="E7680" s="63">
        <v>13</v>
      </c>
    </row>
    <row r="7681" spans="1:5" x14ac:dyDescent="0.2">
      <c r="A7681" s="62">
        <v>44254</v>
      </c>
      <c r="B7681" s="63">
        <v>44254</v>
      </c>
      <c r="C7681" s="63" t="s">
        <v>742</v>
      </c>
      <c r="D7681" s="64">
        <f>VLOOKUP(Pag_Inicio_Corr_mas_casos[[#This Row],[Corregimiento]],Hoja3!$A$2:$D$676,4,0)</f>
        <v>80821</v>
      </c>
      <c r="E7681" s="63">
        <v>13</v>
      </c>
    </row>
    <row r="7682" spans="1:5" x14ac:dyDescent="0.2">
      <c r="A7682" s="62">
        <v>44254</v>
      </c>
      <c r="B7682" s="63">
        <v>44254</v>
      </c>
      <c r="C7682" s="63" t="s">
        <v>759</v>
      </c>
      <c r="D7682" s="64">
        <f>VLOOKUP(Pag_Inicio_Corr_mas_casos[[#This Row],[Corregimiento]],Hoja3!$A$2:$D$676,4,0)</f>
        <v>30107</v>
      </c>
      <c r="E7682" s="63">
        <v>13</v>
      </c>
    </row>
    <row r="7683" spans="1:5" x14ac:dyDescent="0.2">
      <c r="A7683" s="62">
        <v>44254</v>
      </c>
      <c r="B7683" s="63">
        <v>44254</v>
      </c>
      <c r="C7683" s="63" t="s">
        <v>847</v>
      </c>
      <c r="D7683" s="64">
        <f>VLOOKUP(Pag_Inicio_Corr_mas_casos[[#This Row],[Corregimiento]],Hoja3!$A$2:$D$676,4,0)</f>
        <v>91008</v>
      </c>
      <c r="E7683" s="63">
        <v>12</v>
      </c>
    </row>
    <row r="7684" spans="1:5" x14ac:dyDescent="0.2">
      <c r="A7684" s="62">
        <v>44254</v>
      </c>
      <c r="B7684" s="63">
        <v>44254</v>
      </c>
      <c r="C7684" s="63" t="s">
        <v>1251</v>
      </c>
      <c r="D7684" s="64">
        <f>VLOOKUP(Pag_Inicio_Corr_mas_casos[[#This Row],[Corregimiento]],Hoja3!$A$2:$D$676,4,0)</f>
        <v>40401</v>
      </c>
      <c r="E7684" s="63">
        <v>12</v>
      </c>
    </row>
    <row r="7685" spans="1:5" x14ac:dyDescent="0.2">
      <c r="A7685" s="62">
        <v>44254</v>
      </c>
      <c r="B7685" s="63">
        <v>44254</v>
      </c>
      <c r="C7685" s="63" t="s">
        <v>856</v>
      </c>
      <c r="D7685" s="64">
        <f>VLOOKUP(Pag_Inicio_Corr_mas_casos[[#This Row],[Corregimiento]],Hoja3!$A$2:$D$676,4,0)</f>
        <v>40612</v>
      </c>
      <c r="E7685" s="63">
        <v>12</v>
      </c>
    </row>
    <row r="7686" spans="1:5" x14ac:dyDescent="0.2">
      <c r="A7686" s="62">
        <v>44254</v>
      </c>
      <c r="B7686" s="63">
        <v>44254</v>
      </c>
      <c r="C7686" s="63" t="s">
        <v>1252</v>
      </c>
      <c r="D7686" s="64">
        <f>VLOOKUP(Pag_Inicio_Corr_mas_casos[[#This Row],[Corregimiento]],Hoja3!$A$2:$D$676,4,0)</f>
        <v>120702</v>
      </c>
      <c r="E7686" s="63">
        <v>11</v>
      </c>
    </row>
    <row r="7687" spans="1:5" x14ac:dyDescent="0.2">
      <c r="A7687" s="62">
        <v>44254</v>
      </c>
      <c r="B7687" s="63">
        <v>44254</v>
      </c>
      <c r="C7687" s="63" t="s">
        <v>835</v>
      </c>
      <c r="D7687" s="64">
        <f>VLOOKUP(Pag_Inicio_Corr_mas_casos[[#This Row],[Corregimiento]],Hoja3!$A$2:$D$676,4,0)</f>
        <v>10101</v>
      </c>
      <c r="E7687" s="63">
        <v>9</v>
      </c>
    </row>
    <row r="7688" spans="1:5" x14ac:dyDescent="0.2">
      <c r="A7688" s="62">
        <v>44254</v>
      </c>
      <c r="B7688" s="63">
        <v>44254</v>
      </c>
      <c r="C7688" s="63" t="s">
        <v>750</v>
      </c>
      <c r="D7688" s="64">
        <f>VLOOKUP(Pag_Inicio_Corr_mas_casos[[#This Row],[Corregimiento]],Hoja3!$A$2:$D$676,4,0)</f>
        <v>80819</v>
      </c>
      <c r="E7688" s="63">
        <v>9</v>
      </c>
    </row>
    <row r="7689" spans="1:5" x14ac:dyDescent="0.2">
      <c r="A7689" s="62">
        <v>44254</v>
      </c>
      <c r="B7689" s="63">
        <v>44254</v>
      </c>
      <c r="C7689" s="63" t="s">
        <v>788</v>
      </c>
      <c r="D7689" s="64">
        <f>VLOOKUP(Pag_Inicio_Corr_mas_casos[[#This Row],[Corregimiento]],Hoja3!$A$2:$D$676,4,0)</f>
        <v>80807</v>
      </c>
      <c r="E7689" s="63">
        <v>8</v>
      </c>
    </row>
    <row r="7690" spans="1:5" x14ac:dyDescent="0.2">
      <c r="A7690" s="62">
        <v>44254</v>
      </c>
      <c r="B7690" s="63">
        <v>44254</v>
      </c>
      <c r="C7690" s="63" t="s">
        <v>792</v>
      </c>
      <c r="D7690" s="64">
        <f>VLOOKUP(Pag_Inicio_Corr_mas_casos[[#This Row],[Corregimiento]],Hoja3!$A$2:$D$676,4,0)</f>
        <v>130706</v>
      </c>
      <c r="E7690" s="63">
        <v>8</v>
      </c>
    </row>
    <row r="7691" spans="1:5" x14ac:dyDescent="0.2">
      <c r="A7691" s="62">
        <v>44254</v>
      </c>
      <c r="B7691" s="63">
        <v>44254</v>
      </c>
      <c r="C7691" s="63" t="s">
        <v>746</v>
      </c>
      <c r="D7691" s="64">
        <f>VLOOKUP(Pag_Inicio_Corr_mas_casos[[#This Row],[Corregimiento]],Hoja3!$A$2:$D$676,4,0)</f>
        <v>80817</v>
      </c>
      <c r="E7691" s="63">
        <v>8</v>
      </c>
    </row>
    <row r="7692" spans="1:5" x14ac:dyDescent="0.2">
      <c r="A7692" s="62">
        <v>44254</v>
      </c>
      <c r="B7692" s="63">
        <v>44254</v>
      </c>
      <c r="C7692" s="63" t="s">
        <v>818</v>
      </c>
      <c r="D7692" s="64">
        <f>VLOOKUP(Pag_Inicio_Corr_mas_casos[[#This Row],[Corregimiento]],Hoja3!$A$2:$D$676,4,0)</f>
        <v>10206</v>
      </c>
      <c r="E7692" s="63">
        <v>7</v>
      </c>
    </row>
    <row r="7693" spans="1:5" x14ac:dyDescent="0.2">
      <c r="A7693" s="62">
        <v>44254</v>
      </c>
      <c r="B7693" s="63">
        <v>44254</v>
      </c>
      <c r="C7693" s="63" t="s">
        <v>846</v>
      </c>
      <c r="D7693" s="64">
        <f>VLOOKUP(Pag_Inicio_Corr_mas_casos[[#This Row],[Corregimiento]],Hoja3!$A$2:$D$676,4,0)</f>
        <v>40501</v>
      </c>
      <c r="E7693" s="63">
        <v>7</v>
      </c>
    </row>
    <row r="7694" spans="1:5" x14ac:dyDescent="0.2">
      <c r="A7694" s="62">
        <v>44254</v>
      </c>
      <c r="B7694" s="63">
        <v>44254</v>
      </c>
      <c r="C7694" s="63" t="s">
        <v>739</v>
      </c>
      <c r="D7694" s="64">
        <f>VLOOKUP(Pag_Inicio_Corr_mas_casos[[#This Row],[Corregimiento]],Hoja3!$A$2:$D$676,4,0)</f>
        <v>130106</v>
      </c>
      <c r="E7694" s="63">
        <v>7</v>
      </c>
    </row>
    <row r="7695" spans="1:5" x14ac:dyDescent="0.2">
      <c r="A7695" s="43">
        <v>44255</v>
      </c>
      <c r="B7695" s="41">
        <v>44255</v>
      </c>
      <c r="C7695" s="41" t="s">
        <v>1119</v>
      </c>
      <c r="D7695" s="42">
        <f>VLOOKUP(Pag_Inicio_Corr_mas_casos[[#This Row],[Corregimiento]],Hoja3!$A$2:$D$676,4,0)</f>
        <v>40601</v>
      </c>
      <c r="E7695" s="41">
        <v>17</v>
      </c>
    </row>
    <row r="7696" spans="1:5" x14ac:dyDescent="0.2">
      <c r="A7696" s="43">
        <v>44255</v>
      </c>
      <c r="B7696" s="41">
        <v>44255</v>
      </c>
      <c r="C7696" s="41" t="s">
        <v>1230</v>
      </c>
      <c r="D7696" s="42">
        <f>VLOOKUP(Pag_Inicio_Corr_mas_casos[[#This Row],[Corregimiento]],Hoja3!$A$2:$D$676,4,0)</f>
        <v>10215</v>
      </c>
      <c r="E7696" s="41">
        <v>11</v>
      </c>
    </row>
    <row r="7697" spans="1:5" x14ac:dyDescent="0.2">
      <c r="A7697" s="43">
        <v>44255</v>
      </c>
      <c r="B7697" s="41">
        <v>44255</v>
      </c>
      <c r="C7697" s="41" t="s">
        <v>1138</v>
      </c>
      <c r="D7697" s="42">
        <f>VLOOKUP(Pag_Inicio_Corr_mas_casos[[#This Row],[Corregimiento]],Hoja3!$A$2:$D$676,4,0)</f>
        <v>91101</v>
      </c>
      <c r="E7697" s="41">
        <v>11</v>
      </c>
    </row>
    <row r="7698" spans="1:5" x14ac:dyDescent="0.2">
      <c r="A7698" s="43">
        <v>44255</v>
      </c>
      <c r="B7698" s="41">
        <v>44255</v>
      </c>
      <c r="C7698" s="41" t="s">
        <v>1060</v>
      </c>
      <c r="D7698" s="42">
        <f>VLOOKUP(Pag_Inicio_Corr_mas_casos[[#This Row],[Corregimiento]],Hoja3!$A$2:$D$676,4,0)</f>
        <v>40501</v>
      </c>
      <c r="E7698" s="41">
        <v>10</v>
      </c>
    </row>
    <row r="7699" spans="1:5" x14ac:dyDescent="0.2">
      <c r="A7699" s="43">
        <v>44255</v>
      </c>
      <c r="B7699" s="41">
        <v>44255</v>
      </c>
      <c r="C7699" s="41" t="s">
        <v>1062</v>
      </c>
      <c r="D7699" s="42">
        <f>VLOOKUP(Pag_Inicio_Corr_mas_casos[[#This Row],[Corregimiento]],Hoja3!$A$2:$D$676,4,0)</f>
        <v>40611</v>
      </c>
      <c r="E7699" s="41">
        <v>10</v>
      </c>
    </row>
    <row r="7700" spans="1:5" x14ac:dyDescent="0.2">
      <c r="A7700" s="43">
        <v>44255</v>
      </c>
      <c r="B7700" s="41">
        <v>44255</v>
      </c>
      <c r="C7700" s="41" t="s">
        <v>1097</v>
      </c>
      <c r="D7700" s="42">
        <f>VLOOKUP(Pag_Inicio_Corr_mas_casos[[#This Row],[Corregimiento]],Hoja3!$A$2:$D$676,4,0)</f>
        <v>130108</v>
      </c>
      <c r="E7700" s="41">
        <v>9</v>
      </c>
    </row>
    <row r="7701" spans="1:5" x14ac:dyDescent="0.2">
      <c r="A7701" s="43">
        <v>44255</v>
      </c>
      <c r="B7701" s="41">
        <v>44255</v>
      </c>
      <c r="C7701" s="41" t="s">
        <v>1092</v>
      </c>
      <c r="D7701" s="42">
        <f>VLOOKUP(Pag_Inicio_Corr_mas_casos[[#This Row],[Corregimiento]],Hoja3!$A$2:$D$676,4,0)</f>
        <v>91008</v>
      </c>
      <c r="E7701" s="41">
        <v>9</v>
      </c>
    </row>
    <row r="7702" spans="1:5" x14ac:dyDescent="0.2">
      <c r="A7702" s="43">
        <v>44255</v>
      </c>
      <c r="B7702" s="41">
        <v>44255</v>
      </c>
      <c r="C7702" s="41" t="s">
        <v>1253</v>
      </c>
      <c r="D7702" s="42">
        <f>VLOOKUP(Pag_Inicio_Corr_mas_casos[[#This Row],[Corregimiento]],Hoja3!$A$2:$D$676,4,0)</f>
        <v>40706</v>
      </c>
      <c r="E7702" s="41">
        <v>8</v>
      </c>
    </row>
    <row r="7703" spans="1:5" x14ac:dyDescent="0.2">
      <c r="A7703" s="43">
        <v>44255</v>
      </c>
      <c r="B7703" s="41">
        <v>44255</v>
      </c>
      <c r="C7703" s="41" t="s">
        <v>1254</v>
      </c>
      <c r="D7703" s="42">
        <f>VLOOKUP(Pag_Inicio_Corr_mas_casos[[#This Row],[Corregimiento]],Hoja3!$A$2:$D$676,4,0)</f>
        <v>40502</v>
      </c>
      <c r="E7703" s="41">
        <v>7</v>
      </c>
    </row>
    <row r="7704" spans="1:5" x14ac:dyDescent="0.2">
      <c r="A7704" s="43">
        <v>44255</v>
      </c>
      <c r="B7704" s="41">
        <v>44255</v>
      </c>
      <c r="C7704" s="41" t="s">
        <v>1011</v>
      </c>
      <c r="D7704" s="42">
        <f>VLOOKUP(Pag_Inicio_Corr_mas_casos[[#This Row],[Corregimiento]],Hoja3!$A$2:$D$676,4,0)</f>
        <v>80820</v>
      </c>
      <c r="E7704" s="41">
        <v>7</v>
      </c>
    </row>
    <row r="7705" spans="1:5" x14ac:dyDescent="0.2">
      <c r="A7705" s="43">
        <v>44255</v>
      </c>
      <c r="B7705" s="41">
        <v>44255</v>
      </c>
      <c r="C7705" s="41" t="s">
        <v>1071</v>
      </c>
      <c r="D7705" s="42">
        <f>VLOOKUP(Pag_Inicio_Corr_mas_casos[[#This Row],[Corregimiento]],Hoja3!$A$2:$D$676,4,0)</f>
        <v>80819</v>
      </c>
      <c r="E7705" s="41">
        <v>7</v>
      </c>
    </row>
    <row r="7706" spans="1:5" x14ac:dyDescent="0.2">
      <c r="A7706" s="43">
        <v>44255</v>
      </c>
      <c r="B7706" s="41">
        <v>44255</v>
      </c>
      <c r="C7706" s="41" t="s">
        <v>1234</v>
      </c>
      <c r="D7706" s="42">
        <f>VLOOKUP(Pag_Inicio_Corr_mas_casos[[#This Row],[Corregimiento]],Hoja3!$A$2:$D$676,4,0)</f>
        <v>40701</v>
      </c>
      <c r="E7706" s="41">
        <v>7</v>
      </c>
    </row>
    <row r="7707" spans="1:5" x14ac:dyDescent="0.2">
      <c r="A7707" s="43">
        <v>44255</v>
      </c>
      <c r="B7707" s="41">
        <v>44255</v>
      </c>
      <c r="C7707" s="41" t="s">
        <v>1016</v>
      </c>
      <c r="D7707" s="42">
        <f>VLOOKUP(Pag_Inicio_Corr_mas_casos[[#This Row],[Corregimiento]],Hoja3!$A$2:$D$676,4,0)</f>
        <v>130716</v>
      </c>
      <c r="E7707" s="41">
        <v>6</v>
      </c>
    </row>
    <row r="7708" spans="1:5" x14ac:dyDescent="0.2">
      <c r="A7708" s="43">
        <v>44255</v>
      </c>
      <c r="B7708" s="41">
        <v>44255</v>
      </c>
      <c r="C7708" s="41" t="s">
        <v>1066</v>
      </c>
      <c r="D7708" s="42">
        <f>VLOOKUP(Pag_Inicio_Corr_mas_casos[[#This Row],[Corregimiento]],Hoja3!$A$2:$D$676,4,0)</f>
        <v>40612</v>
      </c>
      <c r="E7708" s="41">
        <v>6</v>
      </c>
    </row>
    <row r="7709" spans="1:5" x14ac:dyDescent="0.2">
      <c r="A7709" s="43">
        <v>44255</v>
      </c>
      <c r="B7709" s="41">
        <v>44255</v>
      </c>
      <c r="C7709" s="41" t="s">
        <v>1201</v>
      </c>
      <c r="D7709" s="42">
        <f>VLOOKUP(Pag_Inicio_Corr_mas_casos[[#This Row],[Corregimiento]],Hoja3!$A$2:$D$676,4,0)</f>
        <v>40104</v>
      </c>
      <c r="E7709" s="41">
        <v>6</v>
      </c>
    </row>
    <row r="7710" spans="1:5" x14ac:dyDescent="0.2">
      <c r="A7710" s="43">
        <v>44255</v>
      </c>
      <c r="B7710" s="41">
        <v>44255</v>
      </c>
      <c r="C7710" s="41" t="s">
        <v>1255</v>
      </c>
      <c r="D7710" s="42">
        <f>VLOOKUP(Pag_Inicio_Corr_mas_casos[[#This Row],[Corregimiento]],Hoja3!$A$2:$D$676,4,0)</f>
        <v>10201</v>
      </c>
      <c r="E7710" s="41">
        <v>6</v>
      </c>
    </row>
    <row r="7711" spans="1:5" x14ac:dyDescent="0.2">
      <c r="A7711" s="43">
        <v>44255</v>
      </c>
      <c r="B7711" s="41">
        <v>44255</v>
      </c>
      <c r="C7711" s="41" t="s">
        <v>1029</v>
      </c>
      <c r="D7711" s="42">
        <f>VLOOKUP(Pag_Inicio_Corr_mas_casos[[#This Row],[Corregimiento]],Hoja3!$A$2:$D$676,4,0)</f>
        <v>40606</v>
      </c>
      <c r="E7711" s="41">
        <v>6</v>
      </c>
    </row>
    <row r="7712" spans="1:5" x14ac:dyDescent="0.2">
      <c r="A7712" s="43">
        <v>44255</v>
      </c>
      <c r="B7712" s="41">
        <v>44255</v>
      </c>
      <c r="C7712" s="41" t="s">
        <v>1140</v>
      </c>
      <c r="D7712" s="42">
        <f>VLOOKUP(Pag_Inicio_Corr_mas_casos[[#This Row],[Corregimiento]],Hoja3!$A$2:$D$676,4,0)</f>
        <v>40604</v>
      </c>
      <c r="E7712" s="41">
        <v>6</v>
      </c>
    </row>
    <row r="7713" spans="1:5" x14ac:dyDescent="0.2">
      <c r="A7713" s="43">
        <v>44255</v>
      </c>
      <c r="B7713" s="41">
        <v>44255</v>
      </c>
      <c r="C7713" s="41" t="s">
        <v>1256</v>
      </c>
      <c r="D7713" s="42">
        <f>VLOOKUP(Pag_Inicio_Corr_mas_casos[[#This Row],[Corregimiento]],Hoja3!$A$2:$D$676,4,0)</f>
        <v>120404</v>
      </c>
      <c r="E7713" s="41">
        <v>6</v>
      </c>
    </row>
    <row r="7714" spans="1:5" x14ac:dyDescent="0.2">
      <c r="A7714" s="43">
        <v>44255</v>
      </c>
      <c r="B7714" s="41">
        <v>44255</v>
      </c>
      <c r="C7714" s="41" t="s">
        <v>1210</v>
      </c>
      <c r="D7714" s="42">
        <f>VLOOKUP(Pag_Inicio_Corr_mas_casos[[#This Row],[Corregimiento]],Hoja3!$A$2:$D$676,4,0)</f>
        <v>41001</v>
      </c>
      <c r="E7714" s="41">
        <v>5</v>
      </c>
    </row>
    <row r="7715" spans="1:5" x14ac:dyDescent="0.2">
      <c r="A7715" s="105">
        <v>44256</v>
      </c>
      <c r="B7715" s="106">
        <v>44256</v>
      </c>
      <c r="C7715" s="106" t="s">
        <v>1119</v>
      </c>
      <c r="D7715" s="107">
        <f>VLOOKUP(Pag_Inicio_Corr_mas_casos[[#This Row],[Corregimiento]],Hoja3!$A$2:$D$676,4,0)</f>
        <v>40601</v>
      </c>
      <c r="E7715" s="106">
        <v>22</v>
      </c>
    </row>
    <row r="7716" spans="1:5" x14ac:dyDescent="0.2">
      <c r="A7716" s="105">
        <v>44256</v>
      </c>
      <c r="B7716" s="106">
        <v>44256</v>
      </c>
      <c r="C7716" s="106" t="s">
        <v>1257</v>
      </c>
      <c r="D7716" s="107">
        <f>VLOOKUP(Pag_Inicio_Corr_mas_casos[[#This Row],[Corregimiento]],Hoja3!$A$2:$D$676,4,0)</f>
        <v>70408</v>
      </c>
      <c r="E7716" s="106">
        <v>21</v>
      </c>
    </row>
    <row r="7717" spans="1:5" x14ac:dyDescent="0.2">
      <c r="A7717" s="105">
        <v>44256</v>
      </c>
      <c r="B7717" s="106">
        <v>44256</v>
      </c>
      <c r="C7717" s="106" t="s">
        <v>1010</v>
      </c>
      <c r="D7717" s="107">
        <f>VLOOKUP(Pag_Inicio_Corr_mas_casos[[#This Row],[Corregimiento]],Hoja3!$A$2:$D$676,4,0)</f>
        <v>80813</v>
      </c>
      <c r="E7717" s="106">
        <v>20</v>
      </c>
    </row>
    <row r="7718" spans="1:5" x14ac:dyDescent="0.2">
      <c r="A7718" s="105">
        <v>44256</v>
      </c>
      <c r="B7718" s="106">
        <v>44256</v>
      </c>
      <c r="C7718" s="106" t="s">
        <v>1092</v>
      </c>
      <c r="D7718" s="107">
        <f>VLOOKUP(Pag_Inicio_Corr_mas_casos[[#This Row],[Corregimiento]],Hoja3!$A$2:$D$676,4,0)</f>
        <v>91008</v>
      </c>
      <c r="E7718" s="106">
        <v>18</v>
      </c>
    </row>
    <row r="7719" spans="1:5" x14ac:dyDescent="0.2">
      <c r="A7719" s="105">
        <v>44256</v>
      </c>
      <c r="B7719" s="106">
        <v>44256</v>
      </c>
      <c r="C7719" s="106" t="s">
        <v>1137</v>
      </c>
      <c r="D7719" s="107">
        <f>VLOOKUP(Pag_Inicio_Corr_mas_casos[[#This Row],[Corregimiento]],Hoja3!$A$2:$D$676,4,0)</f>
        <v>40503</v>
      </c>
      <c r="E7719" s="106">
        <v>13</v>
      </c>
    </row>
    <row r="7720" spans="1:5" x14ac:dyDescent="0.2">
      <c r="A7720" s="105">
        <v>44256</v>
      </c>
      <c r="B7720" s="106">
        <v>44256</v>
      </c>
      <c r="C7720" s="106" t="s">
        <v>1201</v>
      </c>
      <c r="D7720" s="107">
        <f>VLOOKUP(Pag_Inicio_Corr_mas_casos[[#This Row],[Corregimiento]],Hoja3!$A$2:$D$676,4,0)</f>
        <v>40104</v>
      </c>
      <c r="E7720" s="106">
        <v>13</v>
      </c>
    </row>
    <row r="7721" spans="1:5" x14ac:dyDescent="0.2">
      <c r="A7721" s="105">
        <v>44256</v>
      </c>
      <c r="B7721" s="106">
        <v>44256</v>
      </c>
      <c r="C7721" s="106" t="s">
        <v>1209</v>
      </c>
      <c r="D7721" s="107">
        <f>VLOOKUP(Pag_Inicio_Corr_mas_casos[[#This Row],[Corregimiento]],Hoja3!$A$2:$D$676,4,0)</f>
        <v>10206</v>
      </c>
      <c r="E7721" s="106">
        <v>13</v>
      </c>
    </row>
    <row r="7722" spans="1:5" x14ac:dyDescent="0.2">
      <c r="A7722" s="105">
        <v>44256</v>
      </c>
      <c r="B7722" s="106">
        <v>44256</v>
      </c>
      <c r="C7722" s="106" t="s">
        <v>1143</v>
      </c>
      <c r="D7722" s="107">
        <f>VLOOKUP(Pag_Inicio_Corr_mas_casos[[#This Row],[Corregimiento]],Hoja3!$A$2:$D$676,4,0)</f>
        <v>130104</v>
      </c>
      <c r="E7722" s="106">
        <v>13</v>
      </c>
    </row>
    <row r="7723" spans="1:5" x14ac:dyDescent="0.2">
      <c r="A7723" s="105">
        <v>44256</v>
      </c>
      <c r="B7723" s="106">
        <v>44256</v>
      </c>
      <c r="C7723" s="106" t="s">
        <v>1258</v>
      </c>
      <c r="D7723" s="107">
        <f>VLOOKUP(Pag_Inicio_Corr_mas_casos[[#This Row],[Corregimiento]],Hoja3!$A$2:$D$676,4,0)</f>
        <v>20102</v>
      </c>
      <c r="E7723" s="106">
        <v>11</v>
      </c>
    </row>
    <row r="7724" spans="1:5" x14ac:dyDescent="0.2">
      <c r="A7724" s="105">
        <v>44256</v>
      </c>
      <c r="B7724" s="106">
        <v>44256</v>
      </c>
      <c r="C7724" s="106" t="s">
        <v>1210</v>
      </c>
      <c r="D7724" s="107">
        <f>VLOOKUP(Pag_Inicio_Corr_mas_casos[[#This Row],[Corregimiento]],Hoja3!$A$2:$D$676,4,0)</f>
        <v>41001</v>
      </c>
      <c r="E7724" s="106">
        <v>11</v>
      </c>
    </row>
    <row r="7725" spans="1:5" x14ac:dyDescent="0.2">
      <c r="A7725" s="105">
        <v>44256</v>
      </c>
      <c r="B7725" s="106">
        <v>44256</v>
      </c>
      <c r="C7725" s="106" t="s">
        <v>1255</v>
      </c>
      <c r="D7725" s="107">
        <f>VLOOKUP(Pag_Inicio_Corr_mas_casos[[#This Row],[Corregimiento]],Hoja3!$A$2:$D$676,4,0)</f>
        <v>10201</v>
      </c>
      <c r="E7725" s="106">
        <v>10</v>
      </c>
    </row>
    <row r="7726" spans="1:5" x14ac:dyDescent="0.2">
      <c r="A7726" s="105">
        <v>44256</v>
      </c>
      <c r="B7726" s="106">
        <v>44256</v>
      </c>
      <c r="C7726" s="106" t="s">
        <v>1259</v>
      </c>
      <c r="D7726" s="107">
        <f>VLOOKUP(Pag_Inicio_Corr_mas_casos[[#This Row],[Corregimiento]],Hoja3!$A$2:$D$676,4,0)</f>
        <v>40611</v>
      </c>
      <c r="E7726" s="106">
        <v>10</v>
      </c>
    </row>
    <row r="7727" spans="1:5" x14ac:dyDescent="0.2">
      <c r="A7727" s="105">
        <v>44256</v>
      </c>
      <c r="B7727" s="106">
        <v>44256</v>
      </c>
      <c r="C7727" s="106" t="s">
        <v>1066</v>
      </c>
      <c r="D7727" s="107">
        <f>VLOOKUP(Pag_Inicio_Corr_mas_casos[[#This Row],[Corregimiento]],Hoja3!$A$2:$D$676,4,0)</f>
        <v>40612</v>
      </c>
      <c r="E7727" s="106">
        <v>10</v>
      </c>
    </row>
    <row r="7728" spans="1:5" x14ac:dyDescent="0.2">
      <c r="A7728" s="105">
        <v>44256</v>
      </c>
      <c r="B7728" s="106">
        <v>44256</v>
      </c>
      <c r="C7728" s="106" t="s">
        <v>1118</v>
      </c>
      <c r="D7728" s="107">
        <f>VLOOKUP(Pag_Inicio_Corr_mas_casos[[#This Row],[Corregimiento]],Hoja3!$A$2:$D$676,4,0)</f>
        <v>91007</v>
      </c>
      <c r="E7728" s="106">
        <v>9</v>
      </c>
    </row>
    <row r="7729" spans="1:5" x14ac:dyDescent="0.2">
      <c r="A7729" s="105">
        <v>44256</v>
      </c>
      <c r="B7729" s="106">
        <v>44256</v>
      </c>
      <c r="C7729" s="106" t="s">
        <v>1140</v>
      </c>
      <c r="D7729" s="107">
        <f>VLOOKUP(Pag_Inicio_Corr_mas_casos[[#This Row],[Corregimiento]],Hoja3!$A$2:$D$676,4,0)</f>
        <v>40604</v>
      </c>
      <c r="E7729" s="106">
        <v>8</v>
      </c>
    </row>
    <row r="7730" spans="1:5" x14ac:dyDescent="0.2">
      <c r="A7730" s="105">
        <v>44256</v>
      </c>
      <c r="B7730" s="106">
        <v>44256</v>
      </c>
      <c r="C7730" s="106" t="s">
        <v>1168</v>
      </c>
      <c r="D7730" s="107">
        <f>VLOOKUP(Pag_Inicio_Corr_mas_casos[[#This Row],[Corregimiento]],Hoja3!$A$2:$D$676,4,0)</f>
        <v>40301</v>
      </c>
      <c r="E7730" s="106">
        <v>7</v>
      </c>
    </row>
    <row r="7731" spans="1:5" x14ac:dyDescent="0.2">
      <c r="A7731" s="105">
        <v>44256</v>
      </c>
      <c r="B7731" s="106">
        <v>44256</v>
      </c>
      <c r="C7731" s="106" t="s">
        <v>1029</v>
      </c>
      <c r="D7731" s="107">
        <f>VLOOKUP(Pag_Inicio_Corr_mas_casos[[#This Row],[Corregimiento]],Hoja3!$A$2:$D$676,4,0)</f>
        <v>40606</v>
      </c>
      <c r="E7731" s="106">
        <v>7</v>
      </c>
    </row>
    <row r="7732" spans="1:5" x14ac:dyDescent="0.2">
      <c r="A7732" s="105">
        <v>44256</v>
      </c>
      <c r="B7732" s="106">
        <v>44256</v>
      </c>
      <c r="C7732" s="106" t="s">
        <v>1129</v>
      </c>
      <c r="D7732" s="107">
        <f>VLOOKUP(Pag_Inicio_Corr_mas_casos[[#This Row],[Corregimiento]],Hoja3!$A$2:$D$676,4,0)</f>
        <v>91011</v>
      </c>
      <c r="E7732" s="106">
        <v>7</v>
      </c>
    </row>
    <row r="7733" spans="1:5" x14ac:dyDescent="0.2">
      <c r="A7733" s="105">
        <v>44256</v>
      </c>
      <c r="B7733" s="106">
        <v>44256</v>
      </c>
      <c r="C7733" s="106" t="s">
        <v>1172</v>
      </c>
      <c r="D7733" s="107">
        <f>VLOOKUP(Pag_Inicio_Corr_mas_casos[[#This Row],[Corregimiento]],Hoja3!$A$2:$D$676,4,0)</f>
        <v>20307</v>
      </c>
      <c r="E7733" s="106">
        <v>7</v>
      </c>
    </row>
    <row r="7734" spans="1:5" x14ac:dyDescent="0.2">
      <c r="A7734" s="105">
        <v>44256</v>
      </c>
      <c r="B7734" s="106">
        <v>44256</v>
      </c>
      <c r="C7734" s="106" t="s">
        <v>1260</v>
      </c>
      <c r="D7734" s="107">
        <f>VLOOKUP(Pag_Inicio_Corr_mas_casos[[#This Row],[Corregimiento]],Hoja3!$A$2:$D$676,4,0)</f>
        <v>10301</v>
      </c>
      <c r="E7734" s="106">
        <v>7</v>
      </c>
    </row>
    <row r="7735" spans="1:5" x14ac:dyDescent="0.2">
      <c r="A7735" s="80">
        <v>44257</v>
      </c>
      <c r="B7735" s="81">
        <v>44257</v>
      </c>
      <c r="C7735" s="81" t="s">
        <v>1119</v>
      </c>
      <c r="D7735" s="82">
        <f>VLOOKUP(Pag_Inicio_Corr_mas_casos[[#This Row],[Corregimiento]],Hoja3!$A$2:$D$676,4,0)</f>
        <v>40601</v>
      </c>
      <c r="E7735" s="81">
        <v>22</v>
      </c>
    </row>
    <row r="7736" spans="1:5" x14ac:dyDescent="0.2">
      <c r="A7736" s="80">
        <v>44257</v>
      </c>
      <c r="B7736" s="81">
        <v>44257</v>
      </c>
      <c r="C7736" s="81" t="s">
        <v>1258</v>
      </c>
      <c r="D7736" s="82">
        <f>VLOOKUP(Pag_Inicio_Corr_mas_casos[[#This Row],[Corregimiento]],Hoja3!$A$2:$D$676,4,0)</f>
        <v>20102</v>
      </c>
      <c r="E7736" s="81">
        <v>19</v>
      </c>
    </row>
    <row r="7737" spans="1:5" x14ac:dyDescent="0.2">
      <c r="A7737" s="80">
        <v>44257</v>
      </c>
      <c r="B7737" s="81">
        <v>44257</v>
      </c>
      <c r="C7737" s="81" t="s">
        <v>1261</v>
      </c>
      <c r="D7737" s="82">
        <f>VLOOKUP(Pag_Inicio_Corr_mas_casos[[#This Row],[Corregimiento]],Hoja3!$A$2:$D$676,4,0)</f>
        <v>90504</v>
      </c>
      <c r="E7737" s="81">
        <v>17</v>
      </c>
    </row>
    <row r="7738" spans="1:5" x14ac:dyDescent="0.2">
      <c r="A7738" s="80">
        <v>44257</v>
      </c>
      <c r="B7738" s="81">
        <v>44257</v>
      </c>
      <c r="C7738" s="81" t="s">
        <v>1081</v>
      </c>
      <c r="D7738" s="82">
        <f>VLOOKUP(Pag_Inicio_Corr_mas_casos[[#This Row],[Corregimiento]],Hoja3!$A$2:$D$676,4,0)</f>
        <v>91001</v>
      </c>
      <c r="E7738" s="81">
        <v>14</v>
      </c>
    </row>
    <row r="7739" spans="1:5" x14ac:dyDescent="0.2">
      <c r="A7739" s="80">
        <v>44257</v>
      </c>
      <c r="B7739" s="81">
        <v>44257</v>
      </c>
      <c r="C7739" s="81" t="s">
        <v>1018</v>
      </c>
      <c r="D7739" s="82">
        <f>VLOOKUP(Pag_Inicio_Corr_mas_casos[[#This Row],[Corregimiento]],Hoja3!$A$2:$D$676,4,0)</f>
        <v>130701</v>
      </c>
      <c r="E7739" s="81">
        <v>13</v>
      </c>
    </row>
    <row r="7740" spans="1:5" x14ac:dyDescent="0.2">
      <c r="A7740" s="80">
        <v>44257</v>
      </c>
      <c r="B7740" s="81">
        <v>44257</v>
      </c>
      <c r="C7740" s="81" t="s">
        <v>1192</v>
      </c>
      <c r="D7740" s="82">
        <f>VLOOKUP(Pag_Inicio_Corr_mas_casos[[#This Row],[Corregimiento]],Hoja3!$A$2:$D$676,4,0)</f>
        <v>60502</v>
      </c>
      <c r="E7740" s="81">
        <v>12</v>
      </c>
    </row>
    <row r="7741" spans="1:5" x14ac:dyDescent="0.2">
      <c r="A7741" s="80">
        <v>44257</v>
      </c>
      <c r="B7741" s="81">
        <v>44257</v>
      </c>
      <c r="C7741" s="81" t="s">
        <v>1117</v>
      </c>
      <c r="D7741" s="82">
        <f>VLOOKUP(Pag_Inicio_Corr_mas_casos[[#This Row],[Corregimiento]],Hoja3!$A$2:$D$676,4,0)</f>
        <v>40501</v>
      </c>
      <c r="E7741" s="81">
        <v>12</v>
      </c>
    </row>
    <row r="7742" spans="1:5" x14ac:dyDescent="0.2">
      <c r="A7742" s="80">
        <v>44257</v>
      </c>
      <c r="B7742" s="81">
        <v>44257</v>
      </c>
      <c r="C7742" s="81" t="s">
        <v>1095</v>
      </c>
      <c r="D7742" s="82">
        <f>VLOOKUP(Pag_Inicio_Corr_mas_casos[[#This Row],[Corregimiento]],Hoja3!$A$2:$D$676,4,0)</f>
        <v>130106</v>
      </c>
      <c r="E7742" s="81">
        <v>11</v>
      </c>
    </row>
    <row r="7743" spans="1:5" x14ac:dyDescent="0.2">
      <c r="A7743" s="80">
        <v>44257</v>
      </c>
      <c r="B7743" s="81">
        <v>44257</v>
      </c>
      <c r="C7743" s="81" t="s">
        <v>1257</v>
      </c>
      <c r="D7743" s="82">
        <f>VLOOKUP(Pag_Inicio_Corr_mas_casos[[#This Row],[Corregimiento]],Hoja3!$A$2:$D$676,4,0)</f>
        <v>70408</v>
      </c>
      <c r="E7743" s="81">
        <v>10</v>
      </c>
    </row>
    <row r="7744" spans="1:5" x14ac:dyDescent="0.2">
      <c r="A7744" s="80">
        <v>44257</v>
      </c>
      <c r="B7744" s="81">
        <v>44257</v>
      </c>
      <c r="C7744" s="81" t="s">
        <v>1111</v>
      </c>
      <c r="D7744" s="82">
        <f>VLOOKUP(Pag_Inicio_Corr_mas_casos[[#This Row],[Corregimiento]],Hoja3!$A$2:$D$676,4,0)</f>
        <v>40201</v>
      </c>
      <c r="E7744" s="81">
        <v>10</v>
      </c>
    </row>
    <row r="7745" spans="1:5" x14ac:dyDescent="0.2">
      <c r="A7745" s="80">
        <v>44257</v>
      </c>
      <c r="B7745" s="81">
        <v>44257</v>
      </c>
      <c r="C7745" s="81" t="s">
        <v>1255</v>
      </c>
      <c r="D7745" s="82">
        <f>VLOOKUP(Pag_Inicio_Corr_mas_casos[[#This Row],[Corregimiento]],Hoja3!$A$2:$D$676,4,0)</f>
        <v>10201</v>
      </c>
      <c r="E7745" s="81">
        <v>10</v>
      </c>
    </row>
    <row r="7746" spans="1:5" x14ac:dyDescent="0.2">
      <c r="A7746" s="80">
        <v>44257</v>
      </c>
      <c r="B7746" s="81">
        <v>44257</v>
      </c>
      <c r="C7746" s="81" t="s">
        <v>1062</v>
      </c>
      <c r="D7746" s="82">
        <f>VLOOKUP(Pag_Inicio_Corr_mas_casos[[#This Row],[Corregimiento]],Hoja3!$A$2:$D$676,4,0)</f>
        <v>40611</v>
      </c>
      <c r="E7746" s="81">
        <v>9</v>
      </c>
    </row>
    <row r="7747" spans="1:5" x14ac:dyDescent="0.2">
      <c r="A7747" s="80">
        <v>44257</v>
      </c>
      <c r="B7747" s="81">
        <v>44257</v>
      </c>
      <c r="C7747" s="81" t="s">
        <v>1113</v>
      </c>
      <c r="D7747" s="82">
        <f>VLOOKUP(Pag_Inicio_Corr_mas_casos[[#This Row],[Corregimiento]],Hoja3!$A$2:$D$676,4,0)</f>
        <v>130102</v>
      </c>
      <c r="E7747" s="81">
        <v>9</v>
      </c>
    </row>
    <row r="7748" spans="1:5" x14ac:dyDescent="0.2">
      <c r="A7748" s="80">
        <v>44257</v>
      </c>
      <c r="B7748" s="81">
        <v>44257</v>
      </c>
      <c r="C7748" s="81" t="s">
        <v>1080</v>
      </c>
      <c r="D7748" s="82">
        <f>VLOOKUP(Pag_Inicio_Corr_mas_casos[[#This Row],[Corregimiento]],Hoja3!$A$2:$D$676,4,0)</f>
        <v>81003</v>
      </c>
      <c r="E7748" s="81">
        <v>9</v>
      </c>
    </row>
    <row r="7749" spans="1:5" x14ac:dyDescent="0.2">
      <c r="A7749" s="80">
        <v>44257</v>
      </c>
      <c r="B7749" s="81">
        <v>44257</v>
      </c>
      <c r="C7749" s="81" t="s">
        <v>998</v>
      </c>
      <c r="D7749" s="82">
        <f>VLOOKUP(Pag_Inicio_Corr_mas_casos[[#This Row],[Corregimiento]],Hoja3!$A$2:$D$676,4,0)</f>
        <v>81009</v>
      </c>
      <c r="E7749" s="81">
        <v>8</v>
      </c>
    </row>
    <row r="7750" spans="1:5" x14ac:dyDescent="0.2">
      <c r="A7750" s="80">
        <v>44257</v>
      </c>
      <c r="B7750" s="81">
        <v>44257</v>
      </c>
      <c r="C7750" s="81" t="s">
        <v>1077</v>
      </c>
      <c r="D7750" s="82">
        <f>VLOOKUP(Pag_Inicio_Corr_mas_casos[[#This Row],[Corregimiento]],Hoja3!$A$2:$D$676,4,0)</f>
        <v>81008</v>
      </c>
      <c r="E7750" s="81">
        <v>8</v>
      </c>
    </row>
    <row r="7751" spans="1:5" x14ac:dyDescent="0.2">
      <c r="A7751" s="80">
        <v>44257</v>
      </c>
      <c r="B7751" s="81">
        <v>44257</v>
      </c>
      <c r="C7751" s="81" t="s">
        <v>1011</v>
      </c>
      <c r="D7751" s="82">
        <f>VLOOKUP(Pag_Inicio_Corr_mas_casos[[#This Row],[Corregimiento]],Hoja3!$A$2:$D$676,4,0)</f>
        <v>80820</v>
      </c>
      <c r="E7751" s="81">
        <v>8</v>
      </c>
    </row>
    <row r="7752" spans="1:5" x14ac:dyDescent="0.2">
      <c r="A7752" s="80">
        <v>44257</v>
      </c>
      <c r="B7752" s="81">
        <v>44257</v>
      </c>
      <c r="C7752" s="81" t="s">
        <v>1074</v>
      </c>
      <c r="D7752" s="82">
        <f>VLOOKUP(Pag_Inicio_Corr_mas_casos[[#This Row],[Corregimiento]],Hoja3!$A$2:$D$676,4,0)</f>
        <v>130702</v>
      </c>
      <c r="E7752" s="81">
        <v>8</v>
      </c>
    </row>
    <row r="7753" spans="1:5" x14ac:dyDescent="0.2">
      <c r="A7753" s="80">
        <v>44257</v>
      </c>
      <c r="B7753" s="81">
        <v>44257</v>
      </c>
      <c r="C7753" s="81" t="s">
        <v>1000</v>
      </c>
      <c r="D7753" s="82">
        <f>VLOOKUP(Pag_Inicio_Corr_mas_casos[[#This Row],[Corregimiento]],Hoja3!$A$2:$D$676,4,0)</f>
        <v>80823</v>
      </c>
      <c r="E7753" s="81">
        <v>8</v>
      </c>
    </row>
    <row r="7754" spans="1:5" x14ac:dyDescent="0.2">
      <c r="A7754" s="80">
        <v>44257</v>
      </c>
      <c r="B7754" s="81">
        <v>44257</v>
      </c>
      <c r="C7754" s="81" t="s">
        <v>1168</v>
      </c>
      <c r="D7754" s="82">
        <f>VLOOKUP(Pag_Inicio_Corr_mas_casos[[#This Row],[Corregimiento]],Hoja3!$A$2:$D$676,4,0)</f>
        <v>40301</v>
      </c>
      <c r="E7754" s="81">
        <v>8</v>
      </c>
    </row>
    <row r="7755" spans="1:5" x14ac:dyDescent="0.2">
      <c r="A7755" s="53">
        <v>44258</v>
      </c>
      <c r="B7755" s="54">
        <v>44258</v>
      </c>
      <c r="C7755" s="54" t="s">
        <v>1114</v>
      </c>
      <c r="D7755" s="55">
        <f>VLOOKUP(Pag_Inicio_Corr_mas_casos[[#This Row],[Corregimiento]],Hoja3!$A$2:$D$676,4,0)</f>
        <v>90301</v>
      </c>
      <c r="E7755" s="54">
        <v>40</v>
      </c>
    </row>
    <row r="7756" spans="1:5" x14ac:dyDescent="0.2">
      <c r="A7756" s="53">
        <v>44258</v>
      </c>
      <c r="B7756" s="54">
        <v>44258</v>
      </c>
      <c r="C7756" s="54" t="s">
        <v>1262</v>
      </c>
      <c r="D7756" s="55">
        <f>VLOOKUP(Pag_Inicio_Corr_mas_casos[[#This Row],[Corregimiento]],Hoja3!$A$2:$D$676,4,0)</f>
        <v>90303</v>
      </c>
      <c r="E7756" s="54">
        <v>34</v>
      </c>
    </row>
    <row r="7757" spans="1:5" x14ac:dyDescent="0.2">
      <c r="A7757" s="53">
        <v>44258</v>
      </c>
      <c r="B7757" s="54">
        <v>44258</v>
      </c>
      <c r="C7757" s="54" t="s">
        <v>1228</v>
      </c>
      <c r="D7757" s="55">
        <f>VLOOKUP(Pag_Inicio_Corr_mas_casos[[#This Row],[Corregimiento]],Hoja3!$A$2:$D$676,4,0)</f>
        <v>100101</v>
      </c>
      <c r="E7757" s="54">
        <v>29</v>
      </c>
    </row>
    <row r="7758" spans="1:5" x14ac:dyDescent="0.2">
      <c r="A7758" s="53">
        <v>44258</v>
      </c>
      <c r="B7758" s="54">
        <v>44258</v>
      </c>
      <c r="C7758" s="54" t="s">
        <v>1119</v>
      </c>
      <c r="D7758" s="55">
        <f>VLOOKUP(Pag_Inicio_Corr_mas_casos[[#This Row],[Corregimiento]],Hoja3!$A$2:$D$676,4,0)</f>
        <v>40601</v>
      </c>
      <c r="E7758" s="54">
        <v>25</v>
      </c>
    </row>
    <row r="7759" spans="1:5" x14ac:dyDescent="0.2">
      <c r="A7759" s="53">
        <v>44258</v>
      </c>
      <c r="B7759" s="54">
        <v>44258</v>
      </c>
      <c r="C7759" s="54" t="s">
        <v>1081</v>
      </c>
      <c r="D7759" s="55">
        <f>VLOOKUP(Pag_Inicio_Corr_mas_casos[[#This Row],[Corregimiento]],Hoja3!$A$2:$D$676,4,0)</f>
        <v>91001</v>
      </c>
      <c r="E7759" s="54">
        <v>23</v>
      </c>
    </row>
    <row r="7760" spans="1:5" x14ac:dyDescent="0.2">
      <c r="A7760" s="53">
        <v>44258</v>
      </c>
      <c r="B7760" s="54">
        <v>44258</v>
      </c>
      <c r="C7760" s="54" t="s">
        <v>1062</v>
      </c>
      <c r="D7760" s="55">
        <f>VLOOKUP(Pag_Inicio_Corr_mas_casos[[#This Row],[Corregimiento]],Hoja3!$A$2:$D$676,4,0)</f>
        <v>40611</v>
      </c>
      <c r="E7760" s="54">
        <v>18</v>
      </c>
    </row>
    <row r="7761" spans="1:5" x14ac:dyDescent="0.2">
      <c r="A7761" s="53">
        <v>44258</v>
      </c>
      <c r="B7761" s="54">
        <v>44258</v>
      </c>
      <c r="C7761" s="54" t="s">
        <v>1138</v>
      </c>
      <c r="D7761" s="55">
        <f>VLOOKUP(Pag_Inicio_Corr_mas_casos[[#This Row],[Corregimiento]],Hoja3!$A$2:$D$676,4,0)</f>
        <v>91101</v>
      </c>
      <c r="E7761" s="54">
        <v>16</v>
      </c>
    </row>
    <row r="7762" spans="1:5" x14ac:dyDescent="0.2">
      <c r="A7762" s="53">
        <v>44258</v>
      </c>
      <c r="B7762" s="54">
        <v>44258</v>
      </c>
      <c r="C7762" s="54" t="s">
        <v>1026</v>
      </c>
      <c r="D7762" s="55">
        <f>VLOOKUP(Pag_Inicio_Corr_mas_casos[[#This Row],[Corregimiento]],Hoja3!$A$2:$D$676,4,0)</f>
        <v>30107</v>
      </c>
      <c r="E7762" s="54">
        <v>15</v>
      </c>
    </row>
    <row r="7763" spans="1:5" x14ac:dyDescent="0.2">
      <c r="A7763" s="53">
        <v>44258</v>
      </c>
      <c r="B7763" s="54">
        <v>44258</v>
      </c>
      <c r="C7763" s="54" t="s">
        <v>1255</v>
      </c>
      <c r="D7763" s="55">
        <f>VLOOKUP(Pag_Inicio_Corr_mas_casos[[#This Row],[Corregimiento]],Hoja3!$A$2:$D$676,4,0)</f>
        <v>10201</v>
      </c>
      <c r="E7763" s="54">
        <v>15</v>
      </c>
    </row>
    <row r="7764" spans="1:5" x14ac:dyDescent="0.2">
      <c r="A7764" s="53">
        <v>44258</v>
      </c>
      <c r="B7764" s="54">
        <v>44258</v>
      </c>
      <c r="C7764" s="54" t="s">
        <v>1071</v>
      </c>
      <c r="D7764" s="55">
        <f>VLOOKUP(Pag_Inicio_Corr_mas_casos[[#This Row],[Corregimiento]],Hoja3!$A$2:$D$676,4,0)</f>
        <v>80819</v>
      </c>
      <c r="E7764" s="54">
        <v>15</v>
      </c>
    </row>
    <row r="7765" spans="1:5" x14ac:dyDescent="0.2">
      <c r="A7765" s="53">
        <v>44258</v>
      </c>
      <c r="B7765" s="54">
        <v>44258</v>
      </c>
      <c r="C7765" s="54" t="s">
        <v>1263</v>
      </c>
      <c r="D7765" s="55">
        <f>VLOOKUP(Pag_Inicio_Corr_mas_casos[[#This Row],[Corregimiento]],Hoja3!$A$2:$D$676,4,0)</f>
        <v>120507</v>
      </c>
      <c r="E7765" s="54">
        <v>13</v>
      </c>
    </row>
    <row r="7766" spans="1:5" x14ac:dyDescent="0.2">
      <c r="A7766" s="53">
        <v>44258</v>
      </c>
      <c r="B7766" s="54">
        <v>44258</v>
      </c>
      <c r="C7766" s="54" t="s">
        <v>1129</v>
      </c>
      <c r="D7766" s="55">
        <f>VLOOKUP(Pag_Inicio_Corr_mas_casos[[#This Row],[Corregimiento]],Hoja3!$A$2:$D$676,4,0)</f>
        <v>91011</v>
      </c>
      <c r="E7766" s="54">
        <v>12</v>
      </c>
    </row>
    <row r="7767" spans="1:5" x14ac:dyDescent="0.2">
      <c r="A7767" s="53">
        <v>44258</v>
      </c>
      <c r="B7767" s="54">
        <v>44258</v>
      </c>
      <c r="C7767" s="54" t="s">
        <v>996</v>
      </c>
      <c r="D7767" s="55">
        <f>VLOOKUP(Pag_Inicio_Corr_mas_casos[[#This Row],[Corregimiento]],Hoja3!$A$2:$D$676,4,0)</f>
        <v>80810</v>
      </c>
      <c r="E7767" s="54">
        <v>11</v>
      </c>
    </row>
    <row r="7768" spans="1:5" x14ac:dyDescent="0.2">
      <c r="A7768" s="53">
        <v>44258</v>
      </c>
      <c r="B7768" s="54">
        <v>44258</v>
      </c>
      <c r="C7768" s="54" t="s">
        <v>1066</v>
      </c>
      <c r="D7768" s="55">
        <f>VLOOKUP(Pag_Inicio_Corr_mas_casos[[#This Row],[Corregimiento]],Hoja3!$A$2:$D$676,4,0)</f>
        <v>40612</v>
      </c>
      <c r="E7768" s="54">
        <v>11</v>
      </c>
    </row>
    <row r="7769" spans="1:5" x14ac:dyDescent="0.2">
      <c r="A7769" s="53">
        <v>44258</v>
      </c>
      <c r="B7769" s="54">
        <v>44258</v>
      </c>
      <c r="C7769" s="54" t="s">
        <v>1117</v>
      </c>
      <c r="D7769" s="55">
        <f>VLOOKUP(Pag_Inicio_Corr_mas_casos[[#This Row],[Corregimiento]],Hoja3!$A$2:$D$676,4,0)</f>
        <v>40501</v>
      </c>
      <c r="E7769" s="54">
        <v>11</v>
      </c>
    </row>
    <row r="7770" spans="1:5" x14ac:dyDescent="0.2">
      <c r="A7770" s="53">
        <v>44258</v>
      </c>
      <c r="B7770" s="54">
        <v>44258</v>
      </c>
      <c r="C7770" s="54" t="s">
        <v>1144</v>
      </c>
      <c r="D7770" s="55">
        <f>VLOOKUP(Pag_Inicio_Corr_mas_casos[[#This Row],[Corregimiento]],Hoja3!$A$2:$D$676,4,0)</f>
        <v>130407</v>
      </c>
      <c r="E7770" s="54">
        <v>10</v>
      </c>
    </row>
    <row r="7771" spans="1:5" x14ac:dyDescent="0.2">
      <c r="A7771" s="53">
        <v>44258</v>
      </c>
      <c r="B7771" s="54">
        <v>44258</v>
      </c>
      <c r="C7771" s="54" t="s">
        <v>1260</v>
      </c>
      <c r="D7771" s="55">
        <f>VLOOKUP(Pag_Inicio_Corr_mas_casos[[#This Row],[Corregimiento]],Hoja3!$A$2:$D$676,4,0)</f>
        <v>10301</v>
      </c>
      <c r="E7771" s="54">
        <v>9</v>
      </c>
    </row>
    <row r="7772" spans="1:5" x14ac:dyDescent="0.2">
      <c r="A7772" s="53">
        <v>44258</v>
      </c>
      <c r="B7772" s="54">
        <v>44258</v>
      </c>
      <c r="C7772" s="54" t="s">
        <v>1029</v>
      </c>
      <c r="D7772" s="55">
        <f>VLOOKUP(Pag_Inicio_Corr_mas_casos[[#This Row],[Corregimiento]],Hoja3!$A$2:$D$676,4,0)</f>
        <v>40606</v>
      </c>
      <c r="E7772" s="54">
        <v>9</v>
      </c>
    </row>
    <row r="7773" spans="1:5" x14ac:dyDescent="0.2">
      <c r="A7773" s="53">
        <v>44258</v>
      </c>
      <c r="B7773" s="54">
        <v>44258</v>
      </c>
      <c r="C7773" s="54" t="s">
        <v>1012</v>
      </c>
      <c r="D7773" s="55">
        <f>VLOOKUP(Pag_Inicio_Corr_mas_casos[[#This Row],[Corregimiento]],Hoja3!$A$2:$D$676,4,0)</f>
        <v>80817</v>
      </c>
      <c r="E7773" s="54">
        <v>8</v>
      </c>
    </row>
    <row r="7774" spans="1:5" x14ac:dyDescent="0.2">
      <c r="A7774" s="53">
        <v>44258</v>
      </c>
      <c r="B7774" s="54">
        <v>44258</v>
      </c>
      <c r="C7774" s="54" t="s">
        <v>1125</v>
      </c>
      <c r="D7774" s="55">
        <f>VLOOKUP(Pag_Inicio_Corr_mas_casos[[#This Row],[Corregimiento]],Hoja3!$A$2:$D$676,4,0)</f>
        <v>40610</v>
      </c>
      <c r="E7774" s="54">
        <v>8</v>
      </c>
    </row>
    <row r="7775" spans="1:5" x14ac:dyDescent="0.2">
      <c r="A7775" s="62">
        <v>44259</v>
      </c>
      <c r="B7775" s="63">
        <v>44259</v>
      </c>
      <c r="C7775" s="63" t="s">
        <v>1258</v>
      </c>
      <c r="D7775" s="64">
        <f>VLOOKUP(Pag_Inicio_Corr_mas_casos[[#This Row],[Corregimiento]],Hoja3!$A$2:$D$676,4,0)</f>
        <v>20102</v>
      </c>
      <c r="E7775" s="63">
        <v>31</v>
      </c>
    </row>
    <row r="7776" spans="1:5" x14ac:dyDescent="0.2">
      <c r="A7776" s="62">
        <v>44259</v>
      </c>
      <c r="B7776" s="63">
        <v>44259</v>
      </c>
      <c r="C7776" s="63" t="s">
        <v>1119</v>
      </c>
      <c r="D7776" s="64">
        <f>VLOOKUP(Pag_Inicio_Corr_mas_casos[[#This Row],[Corregimiento]],Hoja3!$A$2:$D$676,4,0)</f>
        <v>40601</v>
      </c>
      <c r="E7776" s="63">
        <v>20</v>
      </c>
    </row>
    <row r="7777" spans="1:5" x14ac:dyDescent="0.2">
      <c r="A7777" s="62">
        <v>44259</v>
      </c>
      <c r="B7777" s="63">
        <v>44259</v>
      </c>
      <c r="C7777" s="63" t="s">
        <v>1081</v>
      </c>
      <c r="D7777" s="64">
        <f>VLOOKUP(Pag_Inicio_Corr_mas_casos[[#This Row],[Corregimiento]],Hoja3!$A$2:$D$676,4,0)</f>
        <v>91001</v>
      </c>
      <c r="E7777" s="63">
        <v>18</v>
      </c>
    </row>
    <row r="7778" spans="1:5" x14ac:dyDescent="0.2">
      <c r="A7778" s="62">
        <v>44259</v>
      </c>
      <c r="B7778" s="63">
        <v>44259</v>
      </c>
      <c r="C7778" s="63" t="s">
        <v>1255</v>
      </c>
      <c r="D7778" s="64">
        <f>VLOOKUP(Pag_Inicio_Corr_mas_casos[[#This Row],[Corregimiento]],Hoja3!$A$2:$D$676,4,0)</f>
        <v>10201</v>
      </c>
      <c r="E7778" s="63">
        <v>15</v>
      </c>
    </row>
    <row r="7779" spans="1:5" x14ac:dyDescent="0.2">
      <c r="A7779" s="62">
        <v>44259</v>
      </c>
      <c r="B7779" s="63">
        <v>44259</v>
      </c>
      <c r="C7779" s="63" t="s">
        <v>1070</v>
      </c>
      <c r="D7779" s="64">
        <f>VLOOKUP(Pag_Inicio_Corr_mas_casos[[#This Row],[Corregimiento]],Hoja3!$A$2:$D$676,4,0)</f>
        <v>80809</v>
      </c>
      <c r="E7779" s="63">
        <v>13</v>
      </c>
    </row>
    <row r="7780" spans="1:5" x14ac:dyDescent="0.2">
      <c r="A7780" s="62">
        <v>44259</v>
      </c>
      <c r="B7780" s="63">
        <v>44259</v>
      </c>
      <c r="C7780" s="63" t="s">
        <v>1111</v>
      </c>
      <c r="D7780" s="64">
        <f>VLOOKUP(Pag_Inicio_Corr_mas_casos[[#This Row],[Corregimiento]],Hoja3!$A$2:$D$676,4,0)</f>
        <v>40201</v>
      </c>
      <c r="E7780" s="63">
        <v>12</v>
      </c>
    </row>
    <row r="7781" spans="1:5" x14ac:dyDescent="0.2">
      <c r="A7781" s="62">
        <v>44259</v>
      </c>
      <c r="B7781" s="63">
        <v>44259</v>
      </c>
      <c r="C7781" s="63" t="s">
        <v>1066</v>
      </c>
      <c r="D7781" s="64">
        <f>VLOOKUP(Pag_Inicio_Corr_mas_casos[[#This Row],[Corregimiento]],Hoja3!$A$2:$D$676,4,0)</f>
        <v>40612</v>
      </c>
      <c r="E7781" s="63">
        <v>12</v>
      </c>
    </row>
    <row r="7782" spans="1:5" x14ac:dyDescent="0.2">
      <c r="A7782" s="62">
        <v>44259</v>
      </c>
      <c r="B7782" s="63">
        <v>44259</v>
      </c>
      <c r="C7782" s="63" t="s">
        <v>1062</v>
      </c>
      <c r="D7782" s="64">
        <f>VLOOKUP(Pag_Inicio_Corr_mas_casos[[#This Row],[Corregimiento]],Hoja3!$A$2:$D$676,4,0)</f>
        <v>40611</v>
      </c>
      <c r="E7782" s="63">
        <v>11</v>
      </c>
    </row>
    <row r="7783" spans="1:5" x14ac:dyDescent="0.2">
      <c r="A7783" s="62">
        <v>44259</v>
      </c>
      <c r="B7783" s="63">
        <v>44259</v>
      </c>
      <c r="C7783" s="63" t="s">
        <v>1114</v>
      </c>
      <c r="D7783" s="64">
        <f>VLOOKUP(Pag_Inicio_Corr_mas_casos[[#This Row],[Corregimiento]],Hoja3!$A$2:$D$676,4,0)</f>
        <v>90301</v>
      </c>
      <c r="E7783" s="63">
        <v>11</v>
      </c>
    </row>
    <row r="7784" spans="1:5" x14ac:dyDescent="0.2">
      <c r="A7784" s="62">
        <v>44259</v>
      </c>
      <c r="B7784" s="63">
        <v>44259</v>
      </c>
      <c r="C7784" s="63" t="s">
        <v>1092</v>
      </c>
      <c r="D7784" s="64">
        <f>VLOOKUP(Pag_Inicio_Corr_mas_casos[[#This Row],[Corregimiento]],Hoja3!$A$2:$D$676,4,0)</f>
        <v>91008</v>
      </c>
      <c r="E7784" s="63">
        <v>10</v>
      </c>
    </row>
    <row r="7785" spans="1:5" x14ac:dyDescent="0.2">
      <c r="A7785" s="62">
        <v>44259</v>
      </c>
      <c r="B7785" s="63">
        <v>44259</v>
      </c>
      <c r="C7785" s="63" t="s">
        <v>1074</v>
      </c>
      <c r="D7785" s="64">
        <f>VLOOKUP(Pag_Inicio_Corr_mas_casos[[#This Row],[Corregimiento]],Hoja3!$A$2:$D$676,4,0)</f>
        <v>130702</v>
      </c>
      <c r="E7785" s="63">
        <v>10</v>
      </c>
    </row>
    <row r="7786" spans="1:5" x14ac:dyDescent="0.2">
      <c r="A7786" s="62">
        <v>44259</v>
      </c>
      <c r="B7786" s="63">
        <v>44259</v>
      </c>
      <c r="C7786" s="63" t="s">
        <v>1137</v>
      </c>
      <c r="D7786" s="64">
        <f>VLOOKUP(Pag_Inicio_Corr_mas_casos[[#This Row],[Corregimiento]],Hoja3!$A$2:$D$676,4,0)</f>
        <v>40503</v>
      </c>
      <c r="E7786" s="63">
        <v>10</v>
      </c>
    </row>
    <row r="7787" spans="1:5" x14ac:dyDescent="0.2">
      <c r="A7787" s="62">
        <v>44259</v>
      </c>
      <c r="B7787" s="63">
        <v>44259</v>
      </c>
      <c r="C7787" s="63" t="s">
        <v>1105</v>
      </c>
      <c r="D7787" s="64">
        <f>VLOOKUP(Pag_Inicio_Corr_mas_casos[[#This Row],[Corregimiento]],Hoja3!$A$2:$D$676,4,0)</f>
        <v>80812</v>
      </c>
      <c r="E7787" s="63">
        <v>8</v>
      </c>
    </row>
    <row r="7788" spans="1:5" x14ac:dyDescent="0.2">
      <c r="A7788" s="62">
        <v>44259</v>
      </c>
      <c r="B7788" s="63">
        <v>44259</v>
      </c>
      <c r="C7788" s="63" t="s">
        <v>1264</v>
      </c>
      <c r="D7788" s="64">
        <f>VLOOKUP(Pag_Inicio_Corr_mas_casos[[#This Row],[Corregimiento]],Hoja3!$A$2:$D$676,4,0)</f>
        <v>10207</v>
      </c>
      <c r="E7788" s="63">
        <v>8</v>
      </c>
    </row>
    <row r="7789" spans="1:5" x14ac:dyDescent="0.2">
      <c r="A7789" s="62">
        <v>44259</v>
      </c>
      <c r="B7789" s="63">
        <v>44259</v>
      </c>
      <c r="C7789" s="63" t="s">
        <v>1235</v>
      </c>
      <c r="D7789" s="64">
        <f>VLOOKUP(Pag_Inicio_Corr_mas_casos[[#This Row],[Corregimiento]],Hoja3!$A$2:$D$676,4,0)</f>
        <v>10203</v>
      </c>
      <c r="E7789" s="63">
        <v>8</v>
      </c>
    </row>
    <row r="7790" spans="1:5" x14ac:dyDescent="0.2">
      <c r="A7790" s="62">
        <v>44259</v>
      </c>
      <c r="B7790" s="63">
        <v>44259</v>
      </c>
      <c r="C7790" s="63" t="s">
        <v>1117</v>
      </c>
      <c r="D7790" s="64">
        <f>VLOOKUP(Pag_Inicio_Corr_mas_casos[[#This Row],[Corregimiento]],Hoja3!$A$2:$D$676,4,0)</f>
        <v>40501</v>
      </c>
      <c r="E7790" s="63">
        <v>7</v>
      </c>
    </row>
    <row r="7791" spans="1:5" x14ac:dyDescent="0.2">
      <c r="A7791" s="62">
        <v>44259</v>
      </c>
      <c r="B7791" s="63">
        <v>44259</v>
      </c>
      <c r="C7791" s="63" t="s">
        <v>1082</v>
      </c>
      <c r="D7791" s="64">
        <f>VLOOKUP(Pag_Inicio_Corr_mas_casos[[#This Row],[Corregimiento]],Hoja3!$A$2:$D$676,4,0)</f>
        <v>30111</v>
      </c>
      <c r="E7791" s="63">
        <v>7</v>
      </c>
    </row>
    <row r="7792" spans="1:5" x14ac:dyDescent="0.2">
      <c r="A7792" s="62">
        <v>44259</v>
      </c>
      <c r="B7792" s="63">
        <v>44259</v>
      </c>
      <c r="C7792" s="63" t="s">
        <v>1113</v>
      </c>
      <c r="D7792" s="64">
        <f>VLOOKUP(Pag_Inicio_Corr_mas_casos[[#This Row],[Corregimiento]],Hoja3!$A$2:$D$676,4,0)</f>
        <v>130102</v>
      </c>
      <c r="E7792" s="63">
        <v>7</v>
      </c>
    </row>
    <row r="7793" spans="1:5" x14ac:dyDescent="0.2">
      <c r="A7793" s="62">
        <v>44259</v>
      </c>
      <c r="B7793" s="63">
        <v>44259</v>
      </c>
      <c r="C7793" s="63" t="s">
        <v>1018</v>
      </c>
      <c r="D7793" s="64">
        <f>VLOOKUP(Pag_Inicio_Corr_mas_casos[[#This Row],[Corregimiento]],Hoja3!$A$2:$D$676,4,0)</f>
        <v>130701</v>
      </c>
      <c r="E7793" s="63">
        <v>7</v>
      </c>
    </row>
    <row r="7794" spans="1:5" x14ac:dyDescent="0.2">
      <c r="A7794" s="62">
        <v>44259</v>
      </c>
      <c r="B7794" s="63">
        <v>44259</v>
      </c>
      <c r="C7794" s="63" t="s">
        <v>1209</v>
      </c>
      <c r="D7794" s="64">
        <f>VLOOKUP(Pag_Inicio_Corr_mas_casos[[#This Row],[Corregimiento]],Hoja3!$A$2:$D$676,4,0)</f>
        <v>10206</v>
      </c>
      <c r="E7794" s="63">
        <v>7</v>
      </c>
    </row>
    <row r="7795" spans="1:5" x14ac:dyDescent="0.2">
      <c r="A7795" s="59">
        <v>44260</v>
      </c>
      <c r="B7795" s="60">
        <v>44260</v>
      </c>
      <c r="C7795" s="60" t="s">
        <v>1119</v>
      </c>
      <c r="D7795" s="61">
        <f>VLOOKUP(Pag_Inicio_Corr_mas_casos[[#This Row],[Corregimiento]],Hoja3!$A$2:$D$676,4,0)</f>
        <v>40601</v>
      </c>
      <c r="E7795" s="60">
        <v>15</v>
      </c>
    </row>
    <row r="7796" spans="1:5" x14ac:dyDescent="0.2">
      <c r="A7796" s="59">
        <v>44260</v>
      </c>
      <c r="B7796" s="60">
        <v>44260</v>
      </c>
      <c r="C7796" s="60" t="s">
        <v>1097</v>
      </c>
      <c r="D7796" s="61">
        <f>VLOOKUP(Pag_Inicio_Corr_mas_casos[[#This Row],[Corregimiento]],Hoja3!$A$2:$D$676,4,0)</f>
        <v>130108</v>
      </c>
      <c r="E7796" s="60">
        <v>10</v>
      </c>
    </row>
    <row r="7797" spans="1:5" x14ac:dyDescent="0.2">
      <c r="A7797" s="59">
        <v>44260</v>
      </c>
      <c r="B7797" s="60">
        <v>44260</v>
      </c>
      <c r="C7797" s="60" t="s">
        <v>1029</v>
      </c>
      <c r="D7797" s="61">
        <f>VLOOKUP(Pag_Inicio_Corr_mas_casos[[#This Row],[Corregimiento]],Hoja3!$A$2:$D$676,4,0)</f>
        <v>40606</v>
      </c>
      <c r="E7797" s="60">
        <v>10</v>
      </c>
    </row>
    <row r="7798" spans="1:5" x14ac:dyDescent="0.2">
      <c r="A7798" s="59">
        <v>44260</v>
      </c>
      <c r="B7798" s="60">
        <v>44260</v>
      </c>
      <c r="C7798" s="60" t="s">
        <v>1138</v>
      </c>
      <c r="D7798" s="61">
        <f>VLOOKUP(Pag_Inicio_Corr_mas_casos[[#This Row],[Corregimiento]],Hoja3!$A$2:$D$676,4,0)</f>
        <v>91101</v>
      </c>
      <c r="E7798" s="60">
        <v>10</v>
      </c>
    </row>
    <row r="7799" spans="1:5" x14ac:dyDescent="0.2">
      <c r="A7799" s="59">
        <v>44260</v>
      </c>
      <c r="B7799" s="60">
        <v>44260</v>
      </c>
      <c r="C7799" s="60" t="s">
        <v>1081</v>
      </c>
      <c r="D7799" s="61">
        <f>VLOOKUP(Pag_Inicio_Corr_mas_casos[[#This Row],[Corregimiento]],Hoja3!$A$2:$D$676,4,0)</f>
        <v>91001</v>
      </c>
      <c r="E7799" s="60">
        <v>9</v>
      </c>
    </row>
    <row r="7800" spans="1:5" x14ac:dyDescent="0.2">
      <c r="A7800" s="59">
        <v>44260</v>
      </c>
      <c r="B7800" s="60">
        <v>44260</v>
      </c>
      <c r="C7800" s="60" t="s">
        <v>1095</v>
      </c>
      <c r="D7800" s="61">
        <f>VLOOKUP(Pag_Inicio_Corr_mas_casos[[#This Row],[Corregimiento]],Hoja3!$A$2:$D$676,4,0)</f>
        <v>130106</v>
      </c>
      <c r="E7800" s="60">
        <v>9</v>
      </c>
    </row>
    <row r="7801" spans="1:5" x14ac:dyDescent="0.2">
      <c r="A7801" s="59">
        <v>44260</v>
      </c>
      <c r="B7801" s="60">
        <v>44260</v>
      </c>
      <c r="C7801" s="60" t="s">
        <v>1010</v>
      </c>
      <c r="D7801" s="61">
        <f>VLOOKUP(Pag_Inicio_Corr_mas_casos[[#This Row],[Corregimiento]],Hoja3!$A$2:$D$676,4,0)</f>
        <v>80813</v>
      </c>
      <c r="E7801" s="60">
        <v>8</v>
      </c>
    </row>
    <row r="7802" spans="1:5" x14ac:dyDescent="0.2">
      <c r="A7802" s="59">
        <v>44260</v>
      </c>
      <c r="B7802" s="60">
        <v>44260</v>
      </c>
      <c r="C7802" s="60" t="s">
        <v>1209</v>
      </c>
      <c r="D7802" s="61">
        <f>VLOOKUP(Pag_Inicio_Corr_mas_casos[[#This Row],[Corregimiento]],Hoja3!$A$2:$D$676,4,0)</f>
        <v>10206</v>
      </c>
      <c r="E7802" s="60">
        <v>8</v>
      </c>
    </row>
    <row r="7803" spans="1:5" x14ac:dyDescent="0.2">
      <c r="A7803" s="59">
        <v>44260</v>
      </c>
      <c r="B7803" s="60">
        <v>44260</v>
      </c>
      <c r="C7803" s="60" t="s">
        <v>999</v>
      </c>
      <c r="D7803" s="61">
        <f>VLOOKUP(Pag_Inicio_Corr_mas_casos[[#This Row],[Corregimiento]],Hoja3!$A$2:$D$676,4,0)</f>
        <v>80806</v>
      </c>
      <c r="E7803" s="60">
        <v>8</v>
      </c>
    </row>
    <row r="7804" spans="1:5" x14ac:dyDescent="0.2">
      <c r="A7804" s="59">
        <v>44260</v>
      </c>
      <c r="B7804" s="60">
        <v>44260</v>
      </c>
      <c r="C7804" s="60" t="s">
        <v>1255</v>
      </c>
      <c r="D7804" s="61">
        <f>VLOOKUP(Pag_Inicio_Corr_mas_casos[[#This Row],[Corregimiento]],Hoja3!$A$2:$D$676,4,0)</f>
        <v>10201</v>
      </c>
      <c r="E7804" s="60">
        <v>8</v>
      </c>
    </row>
    <row r="7805" spans="1:5" x14ac:dyDescent="0.2">
      <c r="A7805" s="59">
        <v>44260</v>
      </c>
      <c r="B7805" s="60">
        <v>44260</v>
      </c>
      <c r="C7805" s="60" t="s">
        <v>1265</v>
      </c>
      <c r="D7805" s="61">
        <f>VLOOKUP(Pag_Inicio_Corr_mas_casos[[#This Row],[Corregimiento]],Hoja3!$A$2:$D$676,4,0)</f>
        <v>10101</v>
      </c>
      <c r="E7805" s="60">
        <v>8</v>
      </c>
    </row>
    <row r="7806" spans="1:5" x14ac:dyDescent="0.2">
      <c r="A7806" s="59">
        <v>44260</v>
      </c>
      <c r="B7806" s="60">
        <v>44260</v>
      </c>
      <c r="C7806" s="60" t="s">
        <v>1230</v>
      </c>
      <c r="D7806" s="61">
        <f>VLOOKUP(Pag_Inicio_Corr_mas_casos[[#This Row],[Corregimiento]],Hoja3!$A$2:$D$676,4,0)</f>
        <v>10215</v>
      </c>
      <c r="E7806" s="60">
        <v>8</v>
      </c>
    </row>
    <row r="7807" spans="1:5" x14ac:dyDescent="0.2">
      <c r="A7807" s="59">
        <v>44260</v>
      </c>
      <c r="B7807" s="60">
        <v>44260</v>
      </c>
      <c r="C7807" s="60" t="s">
        <v>1129</v>
      </c>
      <c r="D7807" s="61">
        <f>VLOOKUP(Pag_Inicio_Corr_mas_casos[[#This Row],[Corregimiento]],Hoja3!$A$2:$D$676,4,0)</f>
        <v>91011</v>
      </c>
      <c r="E7807" s="60">
        <v>7</v>
      </c>
    </row>
    <row r="7808" spans="1:5" x14ac:dyDescent="0.2">
      <c r="A7808" s="59">
        <v>44260</v>
      </c>
      <c r="B7808" s="60">
        <v>44260</v>
      </c>
      <c r="C7808" s="60" t="s">
        <v>1266</v>
      </c>
      <c r="D7808" s="61">
        <f>VLOOKUP(Pag_Inicio_Corr_mas_casos[[#This Row],[Corregimiento]],Hoja3!$A$2:$D$676,4,0)</f>
        <v>41001</v>
      </c>
      <c r="E7808" s="60">
        <v>7</v>
      </c>
    </row>
    <row r="7809" spans="1:13" x14ac:dyDescent="0.2">
      <c r="A7809" s="59">
        <v>44260</v>
      </c>
      <c r="B7809" s="60">
        <v>44260</v>
      </c>
      <c r="C7809" s="60" t="s">
        <v>1051</v>
      </c>
      <c r="D7809" s="61">
        <f>VLOOKUP(Pag_Inicio_Corr_mas_casos[[#This Row],[Corregimiento]],Hoja3!$A$2:$D$676,4,0)</f>
        <v>80808</v>
      </c>
      <c r="E7809" s="60">
        <v>7</v>
      </c>
    </row>
    <row r="7810" spans="1:13" x14ac:dyDescent="0.2">
      <c r="A7810" s="59">
        <v>44260</v>
      </c>
      <c r="B7810" s="60">
        <v>44260</v>
      </c>
      <c r="C7810" s="60" t="s">
        <v>1066</v>
      </c>
      <c r="D7810" s="61">
        <f>VLOOKUP(Pag_Inicio_Corr_mas_casos[[#This Row],[Corregimiento]],Hoja3!$A$2:$D$676,4,0)</f>
        <v>40612</v>
      </c>
      <c r="E7810" s="60">
        <v>7</v>
      </c>
    </row>
    <row r="7811" spans="1:13" x14ac:dyDescent="0.2">
      <c r="A7811" s="59">
        <v>44260</v>
      </c>
      <c r="B7811" s="60">
        <v>44260</v>
      </c>
      <c r="C7811" s="60" t="s">
        <v>1070</v>
      </c>
      <c r="D7811" s="61">
        <f>VLOOKUP(Pag_Inicio_Corr_mas_casos[[#This Row],[Corregimiento]],Hoja3!$A$2:$D$676,4,0)</f>
        <v>80809</v>
      </c>
      <c r="E7811" s="60">
        <v>7</v>
      </c>
    </row>
    <row r="7812" spans="1:13" x14ac:dyDescent="0.2">
      <c r="A7812" s="59">
        <v>44260</v>
      </c>
      <c r="B7812" s="60">
        <v>44260</v>
      </c>
      <c r="C7812" s="60" t="s">
        <v>1111</v>
      </c>
      <c r="D7812" s="61">
        <f>VLOOKUP(Pag_Inicio_Corr_mas_casos[[#This Row],[Corregimiento]],Hoja3!$A$2:$D$676,4,0)</f>
        <v>40201</v>
      </c>
      <c r="E7812" s="60">
        <v>6</v>
      </c>
    </row>
    <row r="7813" spans="1:13" x14ac:dyDescent="0.2">
      <c r="A7813" s="59">
        <v>44260</v>
      </c>
      <c r="B7813" s="60">
        <v>44260</v>
      </c>
      <c r="C7813" s="60" t="s">
        <v>1258</v>
      </c>
      <c r="D7813" s="61">
        <f>VLOOKUP(Pag_Inicio_Corr_mas_casos[[#This Row],[Corregimiento]],Hoja3!$A$2:$D$676,4,0)</f>
        <v>20102</v>
      </c>
      <c r="E7813" s="60">
        <v>6</v>
      </c>
    </row>
    <row r="7814" spans="1:13" x14ac:dyDescent="0.2">
      <c r="A7814" s="59">
        <v>44260</v>
      </c>
      <c r="B7814" s="60">
        <v>44260</v>
      </c>
      <c r="C7814" s="60" t="s">
        <v>1074</v>
      </c>
      <c r="D7814" s="61">
        <f>VLOOKUP(Pag_Inicio_Corr_mas_casos[[#This Row],[Corregimiento]],Hoja3!$A$2:$D$676,4,0)</f>
        <v>130702</v>
      </c>
      <c r="E7814" s="60">
        <v>6</v>
      </c>
    </row>
    <row r="7815" spans="1:13" x14ac:dyDescent="0.2">
      <c r="A7815" s="105">
        <v>44261</v>
      </c>
      <c r="B7815" s="106">
        <v>44261</v>
      </c>
      <c r="C7815" s="106" t="s">
        <v>1119</v>
      </c>
      <c r="D7815" s="107">
        <f>VLOOKUP(Pag_Inicio_Corr_mas_casos[[#This Row],[Corregimiento]],Hoja3!$A$2:$D$676,4,0)</f>
        <v>40601</v>
      </c>
      <c r="E7815" s="106">
        <v>34</v>
      </c>
    </row>
    <row r="7816" spans="1:13" x14ac:dyDescent="0.2">
      <c r="A7816" s="105">
        <v>44261</v>
      </c>
      <c r="B7816" s="106">
        <v>44261</v>
      </c>
      <c r="C7816" s="106" t="s">
        <v>1114</v>
      </c>
      <c r="D7816" s="107">
        <f>VLOOKUP(Pag_Inicio_Corr_mas_casos[[#This Row],[Corregimiento]],Hoja3!$A$2:$D$676,4,0)</f>
        <v>90301</v>
      </c>
      <c r="E7816" s="106">
        <v>32</v>
      </c>
    </row>
    <row r="7817" spans="1:13" x14ac:dyDescent="0.2">
      <c r="A7817" s="105">
        <v>44261</v>
      </c>
      <c r="B7817" s="106">
        <v>44261</v>
      </c>
      <c r="C7817" s="106" t="s">
        <v>1092</v>
      </c>
      <c r="D7817" s="107">
        <f>VLOOKUP(Pag_Inicio_Corr_mas_casos[[#This Row],[Corregimiento]],Hoja3!$A$2:$D$676,4,0)</f>
        <v>91008</v>
      </c>
      <c r="E7817" s="106">
        <v>18</v>
      </c>
    </row>
    <row r="7818" spans="1:13" x14ac:dyDescent="0.2">
      <c r="A7818" s="105">
        <v>44261</v>
      </c>
      <c r="B7818" s="106">
        <v>44261</v>
      </c>
      <c r="C7818" s="106" t="s">
        <v>1137</v>
      </c>
      <c r="D7818" s="107">
        <f>VLOOKUP(Pag_Inicio_Corr_mas_casos[[#This Row],[Corregimiento]],Hoja3!$A$2:$D$676,4,0)</f>
        <v>40503</v>
      </c>
      <c r="E7818" s="106">
        <v>17</v>
      </c>
    </row>
    <row r="7819" spans="1:13" x14ac:dyDescent="0.2">
      <c r="A7819" s="105">
        <v>44261</v>
      </c>
      <c r="B7819" s="106">
        <v>44261</v>
      </c>
      <c r="C7819" s="106" t="s">
        <v>1267</v>
      </c>
      <c r="D7819" s="107">
        <f>VLOOKUP(Pag_Inicio_Corr_mas_casos[[#This Row],[Corregimiento]],Hoja3!$A$2:$D$676,4,0)</f>
        <v>10401</v>
      </c>
      <c r="E7819" s="106">
        <v>17</v>
      </c>
    </row>
    <row r="7820" spans="1:13" x14ac:dyDescent="0.2">
      <c r="A7820" s="105">
        <v>44261</v>
      </c>
      <c r="B7820" s="106">
        <v>44261</v>
      </c>
      <c r="C7820" s="106" t="s">
        <v>1209</v>
      </c>
      <c r="D7820" s="107">
        <f>VLOOKUP(Pag_Inicio_Corr_mas_casos[[#This Row],[Corregimiento]],Hoja3!$A$2:$D$676,4,0)</f>
        <v>10206</v>
      </c>
      <c r="E7820" s="106">
        <v>16</v>
      </c>
      <c r="L7820" t="s">
        <v>1268</v>
      </c>
      <c r="M7820" t="s">
        <v>1269</v>
      </c>
    </row>
    <row r="7821" spans="1:13" x14ac:dyDescent="0.2">
      <c r="A7821" s="105">
        <v>44261</v>
      </c>
      <c r="B7821" s="106">
        <v>44261</v>
      </c>
      <c r="C7821" s="106" t="s">
        <v>1062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 x14ac:dyDescent="0.2">
      <c r="A7822" s="105">
        <v>44261</v>
      </c>
      <c r="B7822" s="106">
        <v>44261</v>
      </c>
      <c r="C7822" s="106" t="s">
        <v>1143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 x14ac:dyDescent="0.2">
      <c r="A7823" s="105">
        <v>44261</v>
      </c>
      <c r="B7823" s="106">
        <v>44261</v>
      </c>
      <c r="C7823" s="106" t="s">
        <v>1270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 x14ac:dyDescent="0.2">
      <c r="A7824" s="105">
        <v>44261</v>
      </c>
      <c r="B7824" s="106">
        <v>44261</v>
      </c>
      <c r="C7824" s="106" t="s">
        <v>1127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 x14ac:dyDescent="0.2">
      <c r="A7825" s="105">
        <v>44261</v>
      </c>
      <c r="B7825" s="106">
        <v>44261</v>
      </c>
      <c r="C7825" s="106" t="s">
        <v>1230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 x14ac:dyDescent="0.2">
      <c r="A7826" s="105">
        <v>44261</v>
      </c>
      <c r="B7826" s="106">
        <v>44261</v>
      </c>
      <c r="C7826" s="106" t="s">
        <v>1117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 x14ac:dyDescent="0.2">
      <c r="A7827" s="105">
        <v>44261</v>
      </c>
      <c r="B7827" s="106">
        <v>44261</v>
      </c>
      <c r="C7827" s="106" t="s">
        <v>1111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 x14ac:dyDescent="0.2">
      <c r="A7828" s="105">
        <v>44261</v>
      </c>
      <c r="B7828" s="106">
        <v>44261</v>
      </c>
      <c r="C7828" s="106" t="s">
        <v>1066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 x14ac:dyDescent="0.2">
      <c r="A7829" s="105">
        <v>44261</v>
      </c>
      <c r="B7829" s="106">
        <v>44261</v>
      </c>
      <c r="C7829" s="106" t="s">
        <v>1228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 x14ac:dyDescent="0.2">
      <c r="A7830" s="105">
        <v>44261</v>
      </c>
      <c r="B7830" s="106">
        <v>44261</v>
      </c>
      <c r="C7830" s="106" t="s">
        <v>1081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 x14ac:dyDescent="0.2">
      <c r="A7831" s="105">
        <v>44261</v>
      </c>
      <c r="B7831" s="106">
        <v>44261</v>
      </c>
      <c r="C7831" s="106" t="s">
        <v>1138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 x14ac:dyDescent="0.2">
      <c r="A7832" s="105">
        <v>44261</v>
      </c>
      <c r="B7832" s="106">
        <v>44261</v>
      </c>
      <c r="C7832" s="106" t="s">
        <v>1029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 x14ac:dyDescent="0.2">
      <c r="A7833" s="105">
        <v>44261</v>
      </c>
      <c r="B7833" s="106">
        <v>44261</v>
      </c>
      <c r="C7833" s="106" t="s">
        <v>1271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 x14ac:dyDescent="0.2">
      <c r="A7834" s="105">
        <v>44261</v>
      </c>
      <c r="B7834" s="106">
        <v>44261</v>
      </c>
      <c r="C7834" s="106" t="s">
        <v>1265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 x14ac:dyDescent="0.2">
      <c r="A7835" s="124">
        <v>44627</v>
      </c>
      <c r="B7835" s="125">
        <v>44262</v>
      </c>
      <c r="C7835" s="125" t="s">
        <v>1119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 x14ac:dyDescent="0.2">
      <c r="A7836" s="124">
        <v>44627</v>
      </c>
      <c r="B7836" s="125">
        <v>44262</v>
      </c>
      <c r="C7836" s="125" t="s">
        <v>1117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 x14ac:dyDescent="0.2">
      <c r="A7837" s="124">
        <v>44627</v>
      </c>
      <c r="B7837" s="125">
        <v>44262</v>
      </c>
      <c r="C7837" s="125" t="s">
        <v>1265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 x14ac:dyDescent="0.2">
      <c r="A7838" s="124">
        <v>44627</v>
      </c>
      <c r="B7838" s="125">
        <v>44262</v>
      </c>
      <c r="C7838" s="125" t="s">
        <v>1129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 x14ac:dyDescent="0.2">
      <c r="A7839" s="124">
        <v>44627</v>
      </c>
      <c r="B7839" s="125">
        <v>44262</v>
      </c>
      <c r="C7839" s="125" t="s">
        <v>1272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 x14ac:dyDescent="0.2">
      <c r="A7840" s="124">
        <v>44627</v>
      </c>
      <c r="B7840" s="125">
        <v>44262</v>
      </c>
      <c r="C7840" s="125" t="s">
        <v>1051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 x14ac:dyDescent="0.2">
      <c r="A7841" s="124">
        <v>44627</v>
      </c>
      <c r="B7841" s="125">
        <v>44262</v>
      </c>
      <c r="C7841" s="125" t="s">
        <v>1097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 x14ac:dyDescent="0.2">
      <c r="A7842" s="124">
        <v>44627</v>
      </c>
      <c r="B7842" s="125">
        <v>44262</v>
      </c>
      <c r="C7842" s="125" t="s">
        <v>1105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 x14ac:dyDescent="0.2">
      <c r="A7843" s="124">
        <v>44627</v>
      </c>
      <c r="B7843" s="125">
        <v>44262</v>
      </c>
      <c r="C7843" s="125" t="s">
        <v>1010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 x14ac:dyDescent="0.2">
      <c r="A7844" s="124">
        <v>44627</v>
      </c>
      <c r="B7844" s="125">
        <v>44262</v>
      </c>
      <c r="C7844" s="125" t="s">
        <v>1214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 x14ac:dyDescent="0.2">
      <c r="A7845" s="124">
        <v>44627</v>
      </c>
      <c r="B7845" s="125">
        <v>44262</v>
      </c>
      <c r="C7845" s="125" t="s">
        <v>1070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 x14ac:dyDescent="0.2">
      <c r="A7846" s="124">
        <v>44627</v>
      </c>
      <c r="B7846" s="125">
        <v>44262</v>
      </c>
      <c r="C7846" s="125" t="s">
        <v>1273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 x14ac:dyDescent="0.2">
      <c r="A7847" s="124">
        <v>44627</v>
      </c>
      <c r="B7847" s="125">
        <v>44262</v>
      </c>
      <c r="C7847" s="125" t="s">
        <v>1138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 x14ac:dyDescent="0.2">
      <c r="A7848" s="124">
        <v>44627</v>
      </c>
      <c r="B7848" s="125">
        <v>44262</v>
      </c>
      <c r="C7848" s="125" t="s">
        <v>1213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 x14ac:dyDescent="0.2">
      <c r="A7849" s="124">
        <v>44627</v>
      </c>
      <c r="B7849" s="125">
        <v>44262</v>
      </c>
      <c r="C7849" s="125" t="s">
        <v>784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 x14ac:dyDescent="0.2">
      <c r="A7850" s="124">
        <v>44627</v>
      </c>
      <c r="B7850" s="125">
        <v>44262</v>
      </c>
      <c r="C7850" s="125" t="s">
        <v>807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 x14ac:dyDescent="0.2">
      <c r="A7851" s="124">
        <v>44627</v>
      </c>
      <c r="B7851" s="125">
        <v>44262</v>
      </c>
      <c r="C7851" s="125" t="s">
        <v>1274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 x14ac:dyDescent="0.2">
      <c r="A7852" s="124">
        <v>44627</v>
      </c>
      <c r="B7852" s="125">
        <v>44262</v>
      </c>
      <c r="C7852" s="125" t="s">
        <v>1255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 x14ac:dyDescent="0.2">
      <c r="A7853" s="124">
        <v>44627</v>
      </c>
      <c r="B7853" s="125">
        <v>44262</v>
      </c>
      <c r="C7853" s="125" t="s">
        <v>1275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 x14ac:dyDescent="0.2">
      <c r="A7854" s="124">
        <v>44627</v>
      </c>
      <c r="B7854" s="125">
        <v>44262</v>
      </c>
      <c r="C7854" s="125" t="s">
        <v>1276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 x14ac:dyDescent="0.2">
      <c r="A7855" s="32">
        <v>44263</v>
      </c>
      <c r="B7855" s="33">
        <v>44263</v>
      </c>
      <c r="C7855" s="33" t="s">
        <v>1143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 x14ac:dyDescent="0.2">
      <c r="A7856" s="32">
        <v>44263</v>
      </c>
      <c r="B7856" s="33">
        <v>44263</v>
      </c>
      <c r="C7856" s="33" t="s">
        <v>1119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 x14ac:dyDescent="0.2">
      <c r="A7857" s="32">
        <v>44263</v>
      </c>
      <c r="B7857" s="33">
        <v>44263</v>
      </c>
      <c r="C7857" s="33" t="s">
        <v>1062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 x14ac:dyDescent="0.2">
      <c r="A7858" s="32">
        <v>44263</v>
      </c>
      <c r="B7858" s="33">
        <v>44263</v>
      </c>
      <c r="C7858" s="33" t="s">
        <v>1179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 x14ac:dyDescent="0.2">
      <c r="A7859" s="32">
        <v>44263</v>
      </c>
      <c r="B7859" s="33">
        <v>44263</v>
      </c>
      <c r="C7859" s="33" t="s">
        <v>1255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 x14ac:dyDescent="0.2">
      <c r="A7860" s="32">
        <v>44263</v>
      </c>
      <c r="B7860" s="33">
        <v>44263</v>
      </c>
      <c r="C7860" s="33" t="s">
        <v>1081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 x14ac:dyDescent="0.2">
      <c r="A7861" s="32">
        <v>44263</v>
      </c>
      <c r="B7861" s="33">
        <v>44263</v>
      </c>
      <c r="C7861" s="33" t="s">
        <v>1117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 x14ac:dyDescent="0.2">
      <c r="A7862" s="32">
        <v>44263</v>
      </c>
      <c r="B7862" s="33">
        <v>44263</v>
      </c>
      <c r="C7862" s="33" t="s">
        <v>1010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 x14ac:dyDescent="0.2">
      <c r="A7863" s="32">
        <v>44263</v>
      </c>
      <c r="B7863" s="33">
        <v>44263</v>
      </c>
      <c r="C7863" s="33" t="s">
        <v>1097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 x14ac:dyDescent="0.2">
      <c r="A7864" s="32">
        <v>44263</v>
      </c>
      <c r="B7864" s="33">
        <v>44263</v>
      </c>
      <c r="C7864" s="33" t="s">
        <v>1029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 x14ac:dyDescent="0.2">
      <c r="A7865" s="32">
        <v>44263</v>
      </c>
      <c r="B7865" s="33">
        <v>44263</v>
      </c>
      <c r="C7865" s="33" t="s">
        <v>1164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 x14ac:dyDescent="0.2">
      <c r="A7866" s="32">
        <v>44263</v>
      </c>
      <c r="B7866" s="33">
        <v>44263</v>
      </c>
      <c r="C7866" s="33" t="s">
        <v>1092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 x14ac:dyDescent="0.2">
      <c r="A7867" s="32">
        <v>44263</v>
      </c>
      <c r="B7867" s="33">
        <v>44263</v>
      </c>
      <c r="C7867" s="33" t="s">
        <v>1066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 x14ac:dyDescent="0.2">
      <c r="A7868" s="32">
        <v>44263</v>
      </c>
      <c r="B7868" s="33">
        <v>44263</v>
      </c>
      <c r="C7868" s="33" t="s">
        <v>1277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 x14ac:dyDescent="0.2">
      <c r="A7869" s="32">
        <v>44263</v>
      </c>
      <c r="B7869" s="33">
        <v>44263</v>
      </c>
      <c r="C7869" s="33" t="s">
        <v>1144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 x14ac:dyDescent="0.2">
      <c r="A7870" s="32">
        <v>44263</v>
      </c>
      <c r="B7870" s="33">
        <v>44263</v>
      </c>
      <c r="C7870" s="33" t="s">
        <v>1138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 x14ac:dyDescent="0.2">
      <c r="A7871" s="32">
        <v>44263</v>
      </c>
      <c r="B7871" s="33">
        <v>44263</v>
      </c>
      <c r="C7871" s="33" t="s">
        <v>1267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 x14ac:dyDescent="0.2">
      <c r="A7872" s="32">
        <v>44263</v>
      </c>
      <c r="B7872" s="33">
        <v>44263</v>
      </c>
      <c r="C7872" s="33" t="s">
        <v>1071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 x14ac:dyDescent="0.2">
      <c r="A7873" s="32">
        <v>44263</v>
      </c>
      <c r="B7873" s="33">
        <v>44263</v>
      </c>
      <c r="C7873" s="33" t="s">
        <v>1033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 x14ac:dyDescent="0.2">
      <c r="A7874" s="32">
        <v>44263</v>
      </c>
      <c r="B7874" s="33">
        <v>44263</v>
      </c>
      <c r="C7874" s="33" t="s">
        <v>1129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 x14ac:dyDescent="0.2">
      <c r="A7875" s="83">
        <v>44264</v>
      </c>
      <c r="B7875" s="84">
        <v>44264</v>
      </c>
      <c r="C7875" s="84" t="s">
        <v>1119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 x14ac:dyDescent="0.2">
      <c r="A7876" s="83">
        <v>44264</v>
      </c>
      <c r="B7876" s="84">
        <v>44264</v>
      </c>
      <c r="C7876" s="84" t="s">
        <v>1157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 x14ac:dyDescent="0.2">
      <c r="A7877" s="83">
        <v>44264</v>
      </c>
      <c r="B7877" s="84">
        <v>44264</v>
      </c>
      <c r="C7877" s="84" t="s">
        <v>1278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 x14ac:dyDescent="0.2">
      <c r="A7878" s="83">
        <v>44264</v>
      </c>
      <c r="B7878" s="84">
        <v>44264</v>
      </c>
      <c r="C7878" s="84" t="s">
        <v>1255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 x14ac:dyDescent="0.2">
      <c r="A7879" s="83">
        <v>44264</v>
      </c>
      <c r="B7879" s="84">
        <v>44264</v>
      </c>
      <c r="C7879" s="84" t="s">
        <v>1279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 x14ac:dyDescent="0.2">
      <c r="A7880" s="83">
        <v>44264</v>
      </c>
      <c r="B7880" s="84">
        <v>44264</v>
      </c>
      <c r="C7880" s="84" t="s">
        <v>1074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 x14ac:dyDescent="0.2">
      <c r="A7881" s="83">
        <v>44264</v>
      </c>
      <c r="B7881" s="84">
        <v>44264</v>
      </c>
      <c r="C7881" s="84" t="s">
        <v>1209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 x14ac:dyDescent="0.2">
      <c r="A7882" s="83">
        <v>44264</v>
      </c>
      <c r="B7882" s="84">
        <v>44264</v>
      </c>
      <c r="C7882" s="84" t="s">
        <v>1018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 x14ac:dyDescent="0.2">
      <c r="A7883" s="83">
        <v>44264</v>
      </c>
      <c r="B7883" s="84">
        <v>44264</v>
      </c>
      <c r="C7883" s="84" t="s">
        <v>1265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 x14ac:dyDescent="0.2">
      <c r="A7884" s="83">
        <v>44264</v>
      </c>
      <c r="B7884" s="84">
        <v>44264</v>
      </c>
      <c r="C7884" s="84" t="s">
        <v>1117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 x14ac:dyDescent="0.2">
      <c r="A7885" s="83">
        <v>44264</v>
      </c>
      <c r="B7885" s="84">
        <v>44264</v>
      </c>
      <c r="C7885" s="84" t="s">
        <v>1127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 x14ac:dyDescent="0.2">
      <c r="A7886" s="83">
        <v>44264</v>
      </c>
      <c r="B7886" s="84">
        <v>44264</v>
      </c>
      <c r="C7886" s="84" t="s">
        <v>1280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 x14ac:dyDescent="0.2">
      <c r="A7887" s="83">
        <v>44264</v>
      </c>
      <c r="B7887" s="84">
        <v>44264</v>
      </c>
      <c r="C7887" s="84" t="s">
        <v>1113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 x14ac:dyDescent="0.2">
      <c r="A7888" s="83">
        <v>44264</v>
      </c>
      <c r="B7888" s="84">
        <v>44264</v>
      </c>
      <c r="C7888" s="84" t="s">
        <v>1070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 x14ac:dyDescent="0.2">
      <c r="A7889" s="83">
        <v>44264</v>
      </c>
      <c r="B7889" s="84">
        <v>44264</v>
      </c>
      <c r="C7889" s="84" t="s">
        <v>997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 x14ac:dyDescent="0.2">
      <c r="A7890" s="83">
        <v>44264</v>
      </c>
      <c r="B7890" s="84">
        <v>44264</v>
      </c>
      <c r="C7890" s="84" t="s">
        <v>1015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 x14ac:dyDescent="0.2">
      <c r="A7891" s="83">
        <v>44264</v>
      </c>
      <c r="B7891" s="84">
        <v>44264</v>
      </c>
      <c r="C7891" s="84" t="s">
        <v>1062</v>
      </c>
      <c r="D7891" s="85">
        <f>VLOOKUP(Pag_Inicio_Corr_mas_casos[[#This Row],[Corregimiento]],Hoja3!$A$2:$D$676,4,0)</f>
        <v>40611</v>
      </c>
      <c r="E7891" s="84">
        <v>7</v>
      </c>
    </row>
    <row r="7892" spans="1:13" x14ac:dyDescent="0.2">
      <c r="A7892" s="83">
        <v>44264</v>
      </c>
      <c r="B7892" s="84">
        <v>44264</v>
      </c>
      <c r="C7892" s="84" t="s">
        <v>1105</v>
      </c>
      <c r="D7892" s="85">
        <f>VLOOKUP(Pag_Inicio_Corr_mas_casos[[#This Row],[Corregimiento]],Hoja3!$A$2:$D$676,4,0)</f>
        <v>80812</v>
      </c>
      <c r="E7892" s="84">
        <v>7</v>
      </c>
    </row>
    <row r="7893" spans="1:13" x14ac:dyDescent="0.2">
      <c r="A7893" s="83">
        <v>44264</v>
      </c>
      <c r="B7893" s="84">
        <v>44264</v>
      </c>
      <c r="C7893" s="84" t="s">
        <v>1016</v>
      </c>
      <c r="D7893" s="85">
        <f>VLOOKUP(Pag_Inicio_Corr_mas_casos[[#This Row],[Corregimiento]],Hoja3!$A$2:$D$676,4,0)</f>
        <v>130716</v>
      </c>
      <c r="E7893" s="84">
        <v>6</v>
      </c>
    </row>
    <row r="7894" spans="1:13" x14ac:dyDescent="0.2">
      <c r="A7894" s="83">
        <v>44264</v>
      </c>
      <c r="B7894" s="84">
        <v>44264</v>
      </c>
      <c r="C7894" s="84" t="s">
        <v>1264</v>
      </c>
      <c r="D7894" s="85">
        <f>VLOOKUP(Pag_Inicio_Corr_mas_casos[[#This Row],[Corregimiento]],Hoja3!$A$2:$D$676,4,0)</f>
        <v>10207</v>
      </c>
      <c r="E7894" s="84">
        <v>6</v>
      </c>
    </row>
    <row r="7895" spans="1:13" x14ac:dyDescent="0.2">
      <c r="A7895" s="59">
        <v>44265</v>
      </c>
      <c r="B7895" s="60">
        <v>44265</v>
      </c>
      <c r="C7895" s="60" t="s">
        <v>1119</v>
      </c>
      <c r="D7895" s="61">
        <f>VLOOKUP(Pag_Inicio_Corr_mas_casos[[#This Row],[Corregimiento]],Hoja3!$A$2:$D$676,4,0)</f>
        <v>40601</v>
      </c>
      <c r="E7895" s="60">
        <v>19</v>
      </c>
    </row>
    <row r="7896" spans="1:13" x14ac:dyDescent="0.2">
      <c r="A7896" s="59">
        <v>44265</v>
      </c>
      <c r="B7896" s="60">
        <v>44265</v>
      </c>
      <c r="C7896" s="60" t="s">
        <v>941</v>
      </c>
      <c r="D7896" s="61">
        <f>VLOOKUP(Pag_Inicio_Corr_mas_casos[[#This Row],[Corregimiento]],Hoja3!$A$2:$D$676,4,0)</f>
        <v>90302</v>
      </c>
      <c r="E7896" s="60">
        <v>17</v>
      </c>
    </row>
    <row r="7897" spans="1:13" x14ac:dyDescent="0.2">
      <c r="A7897" s="59">
        <v>44265</v>
      </c>
      <c r="B7897" s="60">
        <v>44265</v>
      </c>
      <c r="C7897" s="60" t="s">
        <v>1114</v>
      </c>
      <c r="D7897" s="61">
        <f>VLOOKUP(Pag_Inicio_Corr_mas_casos[[#This Row],[Corregimiento]],Hoja3!$A$2:$D$676,4,0)</f>
        <v>90301</v>
      </c>
      <c r="E7897" s="60">
        <v>15</v>
      </c>
    </row>
    <row r="7898" spans="1:13" x14ac:dyDescent="0.2">
      <c r="A7898" s="59">
        <v>44265</v>
      </c>
      <c r="B7898" s="60">
        <v>44265</v>
      </c>
      <c r="C7898" s="60" t="s">
        <v>1113</v>
      </c>
      <c r="D7898" s="61">
        <f>VLOOKUP(Pag_Inicio_Corr_mas_casos[[#This Row],[Corregimiento]],Hoja3!$A$2:$D$676,4,0)</f>
        <v>130102</v>
      </c>
      <c r="E7898" s="60">
        <v>14</v>
      </c>
    </row>
    <row r="7899" spans="1:13" x14ac:dyDescent="0.2">
      <c r="A7899" s="59">
        <v>44265</v>
      </c>
      <c r="B7899" s="60">
        <v>44265</v>
      </c>
      <c r="C7899" s="60" t="s">
        <v>1265</v>
      </c>
      <c r="D7899" s="61">
        <f>VLOOKUP(Pag_Inicio_Corr_mas_casos[[#This Row],[Corregimiento]],Hoja3!$A$2:$D$676,4,0)</f>
        <v>10101</v>
      </c>
      <c r="E7899" s="60">
        <v>11</v>
      </c>
    </row>
    <row r="7900" spans="1:13" x14ac:dyDescent="0.2">
      <c r="A7900" s="59">
        <v>44265</v>
      </c>
      <c r="B7900" s="60">
        <v>44265</v>
      </c>
      <c r="C7900" s="60" t="s">
        <v>1012</v>
      </c>
      <c r="D7900" s="61">
        <f>VLOOKUP(Pag_Inicio_Corr_mas_casos[[#This Row],[Corregimiento]],Hoja3!$A$2:$D$676,4,0)</f>
        <v>80817</v>
      </c>
      <c r="E7900" s="60">
        <v>11</v>
      </c>
    </row>
    <row r="7901" spans="1:13" x14ac:dyDescent="0.2">
      <c r="A7901" s="59">
        <v>44265</v>
      </c>
      <c r="B7901" s="60">
        <v>44265</v>
      </c>
      <c r="C7901" s="60" t="s">
        <v>1010</v>
      </c>
      <c r="D7901" s="61">
        <f>VLOOKUP(Pag_Inicio_Corr_mas_casos[[#This Row],[Corregimiento]],Hoja3!$A$2:$D$676,4,0)</f>
        <v>80813</v>
      </c>
      <c r="E7901" s="60">
        <v>10</v>
      </c>
    </row>
    <row r="7902" spans="1:13" x14ac:dyDescent="0.2">
      <c r="A7902" s="59">
        <v>44265</v>
      </c>
      <c r="B7902" s="60">
        <v>44265</v>
      </c>
      <c r="C7902" s="60" t="s">
        <v>1281</v>
      </c>
      <c r="D7902" s="61">
        <f>VLOOKUP(Pag_Inicio_Corr_mas_casos[[#This Row],[Corregimiento]],Hoja3!$A$2:$D$676,4,0)</f>
        <v>91204</v>
      </c>
      <c r="E7902" s="60">
        <v>10</v>
      </c>
    </row>
    <row r="7903" spans="1:13" x14ac:dyDescent="0.2">
      <c r="A7903" s="59">
        <v>44265</v>
      </c>
      <c r="B7903" s="60">
        <v>44265</v>
      </c>
      <c r="C7903" s="60" t="s">
        <v>1255</v>
      </c>
      <c r="D7903" s="61">
        <f>VLOOKUP(Pag_Inicio_Corr_mas_casos[[#This Row],[Corregimiento]],Hoja3!$A$2:$D$676,4,0)</f>
        <v>10201</v>
      </c>
      <c r="E7903" s="60">
        <v>10</v>
      </c>
    </row>
    <row r="7904" spans="1:13" x14ac:dyDescent="0.2">
      <c r="A7904" s="59">
        <v>44265</v>
      </c>
      <c r="B7904" s="60">
        <v>44265</v>
      </c>
      <c r="C7904" s="60" t="s">
        <v>1171</v>
      </c>
      <c r="D7904" s="61">
        <f>VLOOKUP(Pag_Inicio_Corr_mas_casos[[#This Row],[Corregimiento]],Hoja3!$A$2:$D$676,4,0)</f>
        <v>40801</v>
      </c>
      <c r="E7904" s="60">
        <v>10</v>
      </c>
    </row>
    <row r="7905" spans="1:5" x14ac:dyDescent="0.2">
      <c r="A7905" s="59">
        <v>44265</v>
      </c>
      <c r="B7905" s="60">
        <v>44265</v>
      </c>
      <c r="C7905" s="60" t="s">
        <v>1209</v>
      </c>
      <c r="D7905" s="61">
        <f>VLOOKUP(Pag_Inicio_Corr_mas_casos[[#This Row],[Corregimiento]],Hoja3!$A$2:$D$676,4,0)</f>
        <v>10206</v>
      </c>
      <c r="E7905" s="60">
        <v>9</v>
      </c>
    </row>
    <row r="7906" spans="1:5" x14ac:dyDescent="0.2">
      <c r="A7906" s="59">
        <v>44265</v>
      </c>
      <c r="B7906" s="60">
        <v>44265</v>
      </c>
      <c r="C7906" s="60" t="s">
        <v>998</v>
      </c>
      <c r="D7906" s="61">
        <f>VLOOKUP(Pag_Inicio_Corr_mas_casos[[#This Row],[Corregimiento]],Hoja3!$A$2:$D$676,4,0)</f>
        <v>81009</v>
      </c>
      <c r="E7906" s="60">
        <v>8</v>
      </c>
    </row>
    <row r="7907" spans="1:5" x14ac:dyDescent="0.2">
      <c r="A7907" s="59">
        <v>44265</v>
      </c>
      <c r="B7907" s="60">
        <v>44265</v>
      </c>
      <c r="C7907" s="60" t="s">
        <v>1282</v>
      </c>
      <c r="D7907" s="61">
        <f>VLOOKUP(Pag_Inicio_Corr_mas_casos[[#This Row],[Corregimiento]],Hoja3!$A$2:$D$676,4,0)</f>
        <v>10216</v>
      </c>
      <c r="E7907" s="60">
        <v>8</v>
      </c>
    </row>
    <row r="7908" spans="1:5" x14ac:dyDescent="0.2">
      <c r="A7908" s="59">
        <v>44265</v>
      </c>
      <c r="B7908" s="60">
        <v>44265</v>
      </c>
      <c r="C7908" s="60" t="s">
        <v>831</v>
      </c>
      <c r="D7908" s="61">
        <f>VLOOKUP(Pag_Inicio_Corr_mas_casos[[#This Row],[Corregimiento]],Hoja3!$A$2:$D$676,4,0)</f>
        <v>80821</v>
      </c>
      <c r="E7908" s="60">
        <v>8</v>
      </c>
    </row>
    <row r="7909" spans="1:5" x14ac:dyDescent="0.2">
      <c r="A7909" s="59">
        <v>44265</v>
      </c>
      <c r="B7909" s="60">
        <v>44265</v>
      </c>
      <c r="C7909" s="60" t="s">
        <v>1279</v>
      </c>
      <c r="D7909" s="61">
        <f>VLOOKUP(Pag_Inicio_Corr_mas_casos[[#This Row],[Corregimiento]],Hoja3!$A$2:$D$676,4,0)</f>
        <v>40401</v>
      </c>
      <c r="E7909" s="60">
        <v>8</v>
      </c>
    </row>
    <row r="7910" spans="1:5" x14ac:dyDescent="0.2">
      <c r="A7910" s="59">
        <v>44265</v>
      </c>
      <c r="B7910" s="60">
        <v>44265</v>
      </c>
      <c r="C7910" s="60" t="s">
        <v>1210</v>
      </c>
      <c r="D7910" s="61">
        <f>VLOOKUP(Pag_Inicio_Corr_mas_casos[[#This Row],[Corregimiento]],Hoja3!$A$2:$D$676,4,0)</f>
        <v>41001</v>
      </c>
      <c r="E7910" s="60">
        <v>7</v>
      </c>
    </row>
    <row r="7911" spans="1:5" x14ac:dyDescent="0.2">
      <c r="A7911" s="59">
        <v>44265</v>
      </c>
      <c r="B7911" s="60">
        <v>44265</v>
      </c>
      <c r="C7911" s="60" t="s">
        <v>1081</v>
      </c>
      <c r="D7911" s="61">
        <f>VLOOKUP(Pag_Inicio_Corr_mas_casos[[#This Row],[Corregimiento]],Hoja3!$A$2:$D$676,4,0)</f>
        <v>91001</v>
      </c>
      <c r="E7911" s="60">
        <v>7</v>
      </c>
    </row>
    <row r="7912" spans="1:5" x14ac:dyDescent="0.2">
      <c r="A7912" s="59">
        <v>44265</v>
      </c>
      <c r="B7912" s="60">
        <v>44265</v>
      </c>
      <c r="C7912" s="60" t="s">
        <v>1152</v>
      </c>
      <c r="D7912" s="61">
        <f>VLOOKUP(Pag_Inicio_Corr_mas_casos[[#This Row],[Corregimiento]],Hoja3!$A$2:$D$676,4,0)</f>
        <v>90601</v>
      </c>
      <c r="E7912" s="60">
        <v>7</v>
      </c>
    </row>
    <row r="7913" spans="1:5" x14ac:dyDescent="0.2">
      <c r="A7913" s="59">
        <v>44265</v>
      </c>
      <c r="B7913" s="60">
        <v>44265</v>
      </c>
      <c r="C7913" s="60" t="s">
        <v>1105</v>
      </c>
      <c r="D7913" s="61">
        <f>VLOOKUP(Pag_Inicio_Corr_mas_casos[[#This Row],[Corregimiento]],Hoja3!$A$2:$D$676,4,0)</f>
        <v>80812</v>
      </c>
      <c r="E7913" s="60">
        <v>7</v>
      </c>
    </row>
    <row r="7914" spans="1:5" x14ac:dyDescent="0.2">
      <c r="A7914" s="59">
        <v>44265</v>
      </c>
      <c r="B7914" s="60">
        <v>44265</v>
      </c>
      <c r="C7914" s="60" t="s">
        <v>1235</v>
      </c>
      <c r="D7914" s="61">
        <f>VLOOKUP(Pag_Inicio_Corr_mas_casos[[#This Row],[Corregimiento]],Hoja3!$A$2:$D$676,4,0)</f>
        <v>10203</v>
      </c>
      <c r="E7914" s="60">
        <v>7</v>
      </c>
    </row>
    <row r="7915" spans="1:5" x14ac:dyDescent="0.2">
      <c r="A7915" s="74">
        <v>44266</v>
      </c>
      <c r="B7915" s="75">
        <v>44266</v>
      </c>
      <c r="C7915" s="75" t="s">
        <v>1119</v>
      </c>
      <c r="D7915" s="76">
        <f>VLOOKUP(Pag_Inicio_Corr_mas_casos[[#This Row],[Corregimiento]],Hoja3!$A$2:$D$676,4,0)</f>
        <v>40601</v>
      </c>
      <c r="E7915" s="75">
        <v>17</v>
      </c>
    </row>
    <row r="7916" spans="1:5" x14ac:dyDescent="0.2">
      <c r="A7916" s="74">
        <v>44266</v>
      </c>
      <c r="B7916" s="75">
        <v>44266</v>
      </c>
      <c r="C7916" s="75" t="s">
        <v>1114</v>
      </c>
      <c r="D7916" s="76">
        <f>VLOOKUP(Pag_Inicio_Corr_mas_casos[[#This Row],[Corregimiento]],Hoja3!$A$2:$D$676,4,0)</f>
        <v>90301</v>
      </c>
      <c r="E7916" s="75">
        <v>15</v>
      </c>
    </row>
    <row r="7917" spans="1:5" x14ac:dyDescent="0.2">
      <c r="A7917" s="74">
        <v>44266</v>
      </c>
      <c r="B7917" s="75">
        <v>44266</v>
      </c>
      <c r="C7917" s="75" t="s">
        <v>1117</v>
      </c>
      <c r="D7917" s="76">
        <f>VLOOKUP(Pag_Inicio_Corr_mas_casos[[#This Row],[Corregimiento]],Hoja3!$A$2:$D$676,4,0)</f>
        <v>40501</v>
      </c>
      <c r="E7917" s="75">
        <v>12</v>
      </c>
    </row>
    <row r="7918" spans="1:5" x14ac:dyDescent="0.2">
      <c r="A7918" s="74">
        <v>44266</v>
      </c>
      <c r="B7918" s="75">
        <v>44266</v>
      </c>
      <c r="C7918" s="75" t="s">
        <v>1087</v>
      </c>
      <c r="D7918" s="76">
        <f>VLOOKUP(Pag_Inicio_Corr_mas_casos[[#This Row],[Corregimiento]],Hoja3!$A$2:$D$676,4,0)</f>
        <v>20103</v>
      </c>
      <c r="E7918" s="75">
        <v>12</v>
      </c>
    </row>
    <row r="7919" spans="1:5" x14ac:dyDescent="0.2">
      <c r="A7919" s="74">
        <v>44266</v>
      </c>
      <c r="B7919" s="75">
        <v>44266</v>
      </c>
      <c r="C7919" s="75" t="s">
        <v>1210</v>
      </c>
      <c r="D7919" s="76">
        <f>VLOOKUP(Pag_Inicio_Corr_mas_casos[[#This Row],[Corregimiento]],Hoja3!$A$2:$D$676,4,0)</f>
        <v>41001</v>
      </c>
      <c r="E7919" s="75">
        <v>11</v>
      </c>
    </row>
    <row r="7920" spans="1:5" x14ac:dyDescent="0.2">
      <c r="A7920" s="74">
        <v>44266</v>
      </c>
      <c r="B7920" s="75">
        <v>44266</v>
      </c>
      <c r="C7920" s="75" t="s">
        <v>1157</v>
      </c>
      <c r="D7920" s="76">
        <f>VLOOKUP(Pag_Inicio_Corr_mas_casos[[#This Row],[Corregimiento]],Hoja3!$A$2:$D$676,4,0)</f>
        <v>40205</v>
      </c>
      <c r="E7920" s="75">
        <v>10</v>
      </c>
    </row>
    <row r="7921" spans="1:5" x14ac:dyDescent="0.2">
      <c r="A7921" s="74">
        <v>44266</v>
      </c>
      <c r="B7921" s="75">
        <v>44266</v>
      </c>
      <c r="C7921" s="75" t="s">
        <v>1029</v>
      </c>
      <c r="D7921" s="76">
        <f>VLOOKUP(Pag_Inicio_Corr_mas_casos[[#This Row],[Corregimiento]],Hoja3!$A$2:$D$676,4,0)</f>
        <v>40606</v>
      </c>
      <c r="E7921" s="75">
        <v>9</v>
      </c>
    </row>
    <row r="7922" spans="1:5" x14ac:dyDescent="0.2">
      <c r="A7922" s="74">
        <v>44266</v>
      </c>
      <c r="B7922" s="75">
        <v>44266</v>
      </c>
      <c r="C7922" s="75" t="s">
        <v>1095</v>
      </c>
      <c r="D7922" s="76">
        <f>VLOOKUP(Pag_Inicio_Corr_mas_casos[[#This Row],[Corregimiento]],Hoja3!$A$2:$D$676,4,0)</f>
        <v>130106</v>
      </c>
      <c r="E7922" s="75">
        <v>9</v>
      </c>
    </row>
    <row r="7923" spans="1:5" x14ac:dyDescent="0.2">
      <c r="A7923" s="74">
        <v>44266</v>
      </c>
      <c r="B7923" s="75">
        <v>44266</v>
      </c>
      <c r="C7923" s="75" t="s">
        <v>1010</v>
      </c>
      <c r="D7923" s="76">
        <f>VLOOKUP(Pag_Inicio_Corr_mas_casos[[#This Row],[Corregimiento]],Hoja3!$A$2:$D$676,4,0)</f>
        <v>80813</v>
      </c>
      <c r="E7923" s="75">
        <v>8</v>
      </c>
    </row>
    <row r="7924" spans="1:5" x14ac:dyDescent="0.2">
      <c r="A7924" s="74">
        <v>44266</v>
      </c>
      <c r="B7924" s="75">
        <v>44266</v>
      </c>
      <c r="C7924" s="75" t="s">
        <v>1138</v>
      </c>
      <c r="D7924" s="76">
        <f>VLOOKUP(Pag_Inicio_Corr_mas_casos[[#This Row],[Corregimiento]],Hoja3!$A$2:$D$676,4,0)</f>
        <v>91101</v>
      </c>
      <c r="E7924" s="75">
        <v>8</v>
      </c>
    </row>
    <row r="7925" spans="1:5" x14ac:dyDescent="0.2">
      <c r="A7925" s="74">
        <v>44266</v>
      </c>
      <c r="B7925" s="75">
        <v>44266</v>
      </c>
      <c r="C7925" s="75" t="s">
        <v>1081</v>
      </c>
      <c r="D7925" s="76">
        <f>VLOOKUP(Pag_Inicio_Corr_mas_casos[[#This Row],[Corregimiento]],Hoja3!$A$2:$D$676,4,0)</f>
        <v>91001</v>
      </c>
      <c r="E7925" s="75">
        <v>8</v>
      </c>
    </row>
    <row r="7926" spans="1:5" x14ac:dyDescent="0.2">
      <c r="A7926" s="74">
        <v>44266</v>
      </c>
      <c r="B7926" s="75">
        <v>44266</v>
      </c>
      <c r="C7926" s="75" t="s">
        <v>1137</v>
      </c>
      <c r="D7926" s="76">
        <f>VLOOKUP(Pag_Inicio_Corr_mas_casos[[#This Row],[Corregimiento]],Hoja3!$A$2:$D$676,4,0)</f>
        <v>40503</v>
      </c>
      <c r="E7926" s="75">
        <v>8</v>
      </c>
    </row>
    <row r="7927" spans="1:5" x14ac:dyDescent="0.2">
      <c r="A7927" s="74">
        <v>44266</v>
      </c>
      <c r="B7927" s="75">
        <v>44266</v>
      </c>
      <c r="C7927" s="75" t="s">
        <v>1283</v>
      </c>
      <c r="D7927" s="76">
        <f>VLOOKUP(Pag_Inicio_Corr_mas_casos[[#This Row],[Corregimiento]],Hoja3!$A$2:$D$676,4,0)</f>
        <v>30205</v>
      </c>
      <c r="E7927" s="75">
        <v>8</v>
      </c>
    </row>
    <row r="7928" spans="1:5" x14ac:dyDescent="0.2">
      <c r="A7928" s="74">
        <v>44266</v>
      </c>
      <c r="B7928" s="75">
        <v>44266</v>
      </c>
      <c r="C7928" s="75" t="s">
        <v>1270</v>
      </c>
      <c r="D7928" s="76">
        <f>VLOOKUP(Pag_Inicio_Corr_mas_casos[[#This Row],[Corregimiento]],Hoja3!$A$2:$D$676,4,0)</f>
        <v>41104</v>
      </c>
      <c r="E7928" s="75">
        <v>7</v>
      </c>
    </row>
    <row r="7929" spans="1:5" x14ac:dyDescent="0.2">
      <c r="A7929" s="74">
        <v>44266</v>
      </c>
      <c r="B7929" s="75">
        <v>44266</v>
      </c>
      <c r="C7929" s="75" t="s">
        <v>1066</v>
      </c>
      <c r="D7929" s="76">
        <f>VLOOKUP(Pag_Inicio_Corr_mas_casos[[#This Row],[Corregimiento]],Hoja3!$A$2:$D$676,4,0)</f>
        <v>40612</v>
      </c>
      <c r="E7929" s="75">
        <v>7</v>
      </c>
    </row>
    <row r="7930" spans="1:5" x14ac:dyDescent="0.2">
      <c r="A7930" s="74">
        <v>44266</v>
      </c>
      <c r="B7930" s="75">
        <v>44266</v>
      </c>
      <c r="C7930" s="75" t="s">
        <v>1070</v>
      </c>
      <c r="D7930" s="76">
        <f>VLOOKUP(Pag_Inicio_Corr_mas_casos[[#This Row],[Corregimiento]],Hoja3!$A$2:$D$676,4,0)</f>
        <v>80809</v>
      </c>
      <c r="E7930" s="75">
        <v>7</v>
      </c>
    </row>
    <row r="7931" spans="1:5" x14ac:dyDescent="0.2">
      <c r="A7931" s="74">
        <v>44266</v>
      </c>
      <c r="B7931" s="75">
        <v>44266</v>
      </c>
      <c r="C7931" s="75" t="s">
        <v>1209</v>
      </c>
      <c r="D7931" s="76">
        <f>VLOOKUP(Pag_Inicio_Corr_mas_casos[[#This Row],[Corregimiento]],Hoja3!$A$2:$D$676,4,0)</f>
        <v>10206</v>
      </c>
      <c r="E7931" s="75">
        <v>7</v>
      </c>
    </row>
    <row r="7932" spans="1:5" x14ac:dyDescent="0.2">
      <c r="A7932" s="74">
        <v>44266</v>
      </c>
      <c r="B7932" s="75">
        <v>44266</v>
      </c>
      <c r="C7932" s="75" t="s">
        <v>1092</v>
      </c>
      <c r="D7932" s="76">
        <f>VLOOKUP(Pag_Inicio_Corr_mas_casos[[#This Row],[Corregimiento]],Hoja3!$A$2:$D$676,4,0)</f>
        <v>91008</v>
      </c>
      <c r="E7932" s="75">
        <v>7</v>
      </c>
    </row>
    <row r="7933" spans="1:5" x14ac:dyDescent="0.2">
      <c r="A7933" s="74">
        <v>44266</v>
      </c>
      <c r="B7933" s="75">
        <v>44266</v>
      </c>
      <c r="C7933" s="75" t="s">
        <v>1018</v>
      </c>
      <c r="D7933" s="76">
        <f>VLOOKUP(Pag_Inicio_Corr_mas_casos[[#This Row],[Corregimiento]],Hoja3!$A$2:$D$676,4,0)</f>
        <v>130701</v>
      </c>
      <c r="E7933" s="75">
        <v>6</v>
      </c>
    </row>
    <row r="7934" spans="1:5" x14ac:dyDescent="0.2">
      <c r="A7934" s="74">
        <v>44266</v>
      </c>
      <c r="B7934" s="75">
        <v>44266</v>
      </c>
      <c r="C7934" s="75" t="s">
        <v>1265</v>
      </c>
      <c r="D7934" s="76">
        <f>VLOOKUP(Pag_Inicio_Corr_mas_casos[[#This Row],[Corregimiento]],Hoja3!$A$2:$D$676,4,0)</f>
        <v>10101</v>
      </c>
      <c r="E7934" s="75">
        <v>6</v>
      </c>
    </row>
    <row r="7935" spans="1:5" x14ac:dyDescent="0.2">
      <c r="A7935" s="50">
        <v>44267</v>
      </c>
      <c r="B7935" s="51">
        <v>44267</v>
      </c>
      <c r="C7935" s="51" t="s">
        <v>1036</v>
      </c>
      <c r="D7935" s="52">
        <f>VLOOKUP(Pag_Inicio_Corr_mas_casos[[#This Row],[Corregimiento]],Hoja3!$A$2:$D$676,4,0)</f>
        <v>80803</v>
      </c>
      <c r="E7935" s="51">
        <v>17</v>
      </c>
    </row>
    <row r="7936" spans="1:5" x14ac:dyDescent="0.2">
      <c r="A7936" s="50">
        <v>44267</v>
      </c>
      <c r="B7936" s="51">
        <v>44267</v>
      </c>
      <c r="C7936" s="51" t="s">
        <v>1081</v>
      </c>
      <c r="D7936" s="52">
        <f>VLOOKUP(Pag_Inicio_Corr_mas_casos[[#This Row],[Corregimiento]],Hoja3!$A$2:$D$676,4,0)</f>
        <v>91001</v>
      </c>
      <c r="E7936" s="51">
        <v>17</v>
      </c>
    </row>
    <row r="7937" spans="1:5" x14ac:dyDescent="0.2">
      <c r="A7937" s="50">
        <v>44267</v>
      </c>
      <c r="B7937" s="51">
        <v>44267</v>
      </c>
      <c r="C7937" s="51" t="s">
        <v>1119</v>
      </c>
      <c r="D7937" s="52">
        <f>VLOOKUP(Pag_Inicio_Corr_mas_casos[[#This Row],[Corregimiento]],Hoja3!$A$2:$D$676,4,0)</f>
        <v>40601</v>
      </c>
      <c r="E7937" s="51">
        <v>15</v>
      </c>
    </row>
    <row r="7938" spans="1:5" x14ac:dyDescent="0.2">
      <c r="A7938" s="50">
        <v>44267</v>
      </c>
      <c r="B7938" s="51">
        <v>44267</v>
      </c>
      <c r="C7938" s="51" t="s">
        <v>1015</v>
      </c>
      <c r="D7938" s="52">
        <f>VLOOKUP(Pag_Inicio_Corr_mas_casos[[#This Row],[Corregimiento]],Hoja3!$A$2:$D$676,4,0)</f>
        <v>80815</v>
      </c>
      <c r="E7938" s="51">
        <v>15</v>
      </c>
    </row>
    <row r="7939" spans="1:5" x14ac:dyDescent="0.2">
      <c r="A7939" s="50">
        <v>44267</v>
      </c>
      <c r="B7939" s="51">
        <v>44267</v>
      </c>
      <c r="C7939" s="51" t="s">
        <v>1062</v>
      </c>
      <c r="D7939" s="52">
        <f>VLOOKUP(Pag_Inicio_Corr_mas_casos[[#This Row],[Corregimiento]],Hoja3!$A$2:$D$676,4,0)</f>
        <v>40611</v>
      </c>
      <c r="E7939" s="51">
        <v>11</v>
      </c>
    </row>
    <row r="7940" spans="1:5" x14ac:dyDescent="0.2">
      <c r="A7940" s="50">
        <v>44267</v>
      </c>
      <c r="B7940" s="51">
        <v>44267</v>
      </c>
      <c r="C7940" s="51" t="s">
        <v>1157</v>
      </c>
      <c r="D7940" s="52">
        <f>VLOOKUP(Pag_Inicio_Corr_mas_casos[[#This Row],[Corregimiento]],Hoja3!$A$2:$D$676,4,0)</f>
        <v>40205</v>
      </c>
      <c r="E7940" s="51">
        <v>9</v>
      </c>
    </row>
    <row r="7941" spans="1:5" x14ac:dyDescent="0.2">
      <c r="A7941" s="50">
        <v>44267</v>
      </c>
      <c r="B7941" s="51">
        <v>44267</v>
      </c>
      <c r="C7941" s="51" t="s">
        <v>1092</v>
      </c>
      <c r="D7941" s="52">
        <f>VLOOKUP(Pag_Inicio_Corr_mas_casos[[#This Row],[Corregimiento]],Hoja3!$A$2:$D$676,4,0)</f>
        <v>91008</v>
      </c>
      <c r="E7941" s="51">
        <v>9</v>
      </c>
    </row>
    <row r="7942" spans="1:5" x14ac:dyDescent="0.2">
      <c r="A7942" s="50">
        <v>44267</v>
      </c>
      <c r="B7942" s="51">
        <v>44267</v>
      </c>
      <c r="C7942" s="51" t="s">
        <v>1006</v>
      </c>
      <c r="D7942" s="52">
        <f>VLOOKUP(Pag_Inicio_Corr_mas_casos[[#This Row],[Corregimiento]],Hoja3!$A$2:$D$676,4,0)</f>
        <v>80826</v>
      </c>
      <c r="E7942" s="51">
        <v>9</v>
      </c>
    </row>
    <row r="7943" spans="1:5" x14ac:dyDescent="0.2">
      <c r="A7943" s="50">
        <v>44267</v>
      </c>
      <c r="B7943" s="51">
        <v>44267</v>
      </c>
      <c r="C7943" s="51" t="s">
        <v>1255</v>
      </c>
      <c r="D7943" s="52">
        <f>VLOOKUP(Pag_Inicio_Corr_mas_casos[[#This Row],[Corregimiento]],Hoja3!$A$2:$D$676,4,0)</f>
        <v>10201</v>
      </c>
      <c r="E7943" s="51">
        <v>8</v>
      </c>
    </row>
    <row r="7944" spans="1:5" x14ac:dyDescent="0.2">
      <c r="A7944" s="50">
        <v>44267</v>
      </c>
      <c r="B7944" s="51">
        <v>44267</v>
      </c>
      <c r="C7944" s="51" t="s">
        <v>1117</v>
      </c>
      <c r="D7944" s="52">
        <f>VLOOKUP(Pag_Inicio_Corr_mas_casos[[#This Row],[Corregimiento]],Hoja3!$A$2:$D$676,4,0)</f>
        <v>40501</v>
      </c>
      <c r="E7944" s="51">
        <v>8</v>
      </c>
    </row>
    <row r="7945" spans="1:5" x14ac:dyDescent="0.2">
      <c r="A7945" s="50">
        <v>44267</v>
      </c>
      <c r="B7945" s="51">
        <v>44267</v>
      </c>
      <c r="C7945" s="51" t="s">
        <v>1029</v>
      </c>
      <c r="D7945" s="52">
        <f>VLOOKUP(Pag_Inicio_Corr_mas_casos[[#This Row],[Corregimiento]],Hoja3!$A$2:$D$676,4,0)</f>
        <v>40606</v>
      </c>
      <c r="E7945" s="51">
        <v>7</v>
      </c>
    </row>
    <row r="7946" spans="1:5" x14ac:dyDescent="0.2">
      <c r="A7946" s="50">
        <v>44267</v>
      </c>
      <c r="B7946" s="51">
        <v>44267</v>
      </c>
      <c r="C7946" s="51" t="s">
        <v>1229</v>
      </c>
      <c r="D7946" s="52">
        <f>VLOOKUP(Pag_Inicio_Corr_mas_casos[[#This Row],[Corregimiento]],Hoja3!$A$2:$D$676,4,0)</f>
        <v>90405</v>
      </c>
      <c r="E7946" s="51">
        <v>7</v>
      </c>
    </row>
    <row r="7947" spans="1:5" x14ac:dyDescent="0.2">
      <c r="A7947" s="50">
        <v>44267</v>
      </c>
      <c r="B7947" s="51">
        <v>44267</v>
      </c>
      <c r="C7947" s="51" t="s">
        <v>1265</v>
      </c>
      <c r="D7947" s="52">
        <f>VLOOKUP(Pag_Inicio_Corr_mas_casos[[#This Row],[Corregimiento]],Hoja3!$A$2:$D$676,4,0)</f>
        <v>10101</v>
      </c>
      <c r="E7947" s="51">
        <v>7</v>
      </c>
    </row>
    <row r="7948" spans="1:5" x14ac:dyDescent="0.2">
      <c r="A7948" s="50">
        <v>44267</v>
      </c>
      <c r="B7948" s="51">
        <v>44267</v>
      </c>
      <c r="C7948" s="51" t="s">
        <v>1284</v>
      </c>
      <c r="D7948" s="52">
        <f>VLOOKUP(Pag_Inicio_Corr_mas_casos[[#This Row],[Corregimiento]],Hoja3!$A$2:$D$676,4,0)</f>
        <v>70305</v>
      </c>
      <c r="E7948" s="51">
        <v>7</v>
      </c>
    </row>
    <row r="7949" spans="1:5" x14ac:dyDescent="0.2">
      <c r="A7949" s="50">
        <v>44267</v>
      </c>
      <c r="B7949" s="51">
        <v>44267</v>
      </c>
      <c r="C7949" s="51" t="s">
        <v>1033</v>
      </c>
      <c r="D7949" s="52">
        <f>VLOOKUP(Pag_Inicio_Corr_mas_casos[[#This Row],[Corregimiento]],Hoja3!$A$2:$D$676,4,0)</f>
        <v>40203</v>
      </c>
      <c r="E7949" s="51">
        <v>6</v>
      </c>
    </row>
    <row r="7950" spans="1:5" x14ac:dyDescent="0.2">
      <c r="A7950" s="50">
        <v>44267</v>
      </c>
      <c r="B7950" s="51">
        <v>44267</v>
      </c>
      <c r="C7950" s="51" t="s">
        <v>1070</v>
      </c>
      <c r="D7950" s="52">
        <f>VLOOKUP(Pag_Inicio_Corr_mas_casos[[#This Row],[Corregimiento]],Hoja3!$A$2:$D$676,4,0)</f>
        <v>80809</v>
      </c>
      <c r="E7950" s="51">
        <v>6</v>
      </c>
    </row>
    <row r="7951" spans="1:5" x14ac:dyDescent="0.2">
      <c r="A7951" s="50">
        <v>44267</v>
      </c>
      <c r="B7951" s="51">
        <v>44267</v>
      </c>
      <c r="C7951" s="51" t="s">
        <v>1282</v>
      </c>
      <c r="D7951" s="52">
        <f>VLOOKUP(Pag_Inicio_Corr_mas_casos[[#This Row],[Corregimiento]],Hoja3!$A$2:$D$676,4,0)</f>
        <v>10216</v>
      </c>
      <c r="E7951" s="51">
        <v>6</v>
      </c>
    </row>
    <row r="7952" spans="1:5" x14ac:dyDescent="0.2">
      <c r="A7952" s="50">
        <v>44267</v>
      </c>
      <c r="B7952" s="51">
        <v>44267</v>
      </c>
      <c r="C7952" s="51" t="s">
        <v>1095</v>
      </c>
      <c r="D7952" s="52">
        <f>VLOOKUP(Pag_Inicio_Corr_mas_casos[[#This Row],[Corregimiento]],Hoja3!$A$2:$D$676,4,0)</f>
        <v>130106</v>
      </c>
      <c r="E7952" s="51">
        <v>5</v>
      </c>
    </row>
    <row r="7953" spans="1:5" x14ac:dyDescent="0.2">
      <c r="A7953" s="50">
        <v>44267</v>
      </c>
      <c r="B7953" s="51">
        <v>44267</v>
      </c>
      <c r="C7953" s="51" t="s">
        <v>1133</v>
      </c>
      <c r="D7953" s="52">
        <f>VLOOKUP(Pag_Inicio_Corr_mas_casos[[#This Row],[Corregimiento]],Hoja3!$A$2:$D$676,4,0)</f>
        <v>90101</v>
      </c>
      <c r="E7953" s="51">
        <v>5</v>
      </c>
    </row>
    <row r="7954" spans="1:5" x14ac:dyDescent="0.2">
      <c r="A7954" s="50">
        <v>44267</v>
      </c>
      <c r="B7954" s="51">
        <v>44267</v>
      </c>
      <c r="C7954" s="51" t="s">
        <v>999</v>
      </c>
      <c r="D7954" s="52">
        <f>VLOOKUP(Pag_Inicio_Corr_mas_casos[[#This Row],[Corregimiento]],Hoja3!$A$2:$D$676,4,0)</f>
        <v>80806</v>
      </c>
      <c r="E7954" s="51">
        <v>5</v>
      </c>
    </row>
    <row r="7955" spans="1:5" x14ac:dyDescent="0.2">
      <c r="A7955" s="53">
        <v>44268</v>
      </c>
      <c r="B7955" s="54">
        <v>44268</v>
      </c>
      <c r="C7955" s="54" t="s">
        <v>1114</v>
      </c>
      <c r="D7955" s="55">
        <f>VLOOKUP(Pag_Inicio_Corr_mas_casos[[#This Row],[Corregimiento]],Hoja3!$A$2:$D$676,4,0)</f>
        <v>90301</v>
      </c>
      <c r="E7955" s="54">
        <v>23</v>
      </c>
    </row>
    <row r="7956" spans="1:5" x14ac:dyDescent="0.2">
      <c r="A7956" s="53">
        <v>44268</v>
      </c>
      <c r="B7956" s="54">
        <v>44268</v>
      </c>
      <c r="C7956" s="54" t="s">
        <v>1255</v>
      </c>
      <c r="D7956" s="55">
        <f>VLOOKUP(Pag_Inicio_Corr_mas_casos[[#This Row],[Corregimiento]],Hoja3!$A$2:$D$676,4,0)</f>
        <v>10201</v>
      </c>
      <c r="E7956" s="54">
        <v>18</v>
      </c>
    </row>
    <row r="7957" spans="1:5" x14ac:dyDescent="0.2">
      <c r="A7957" s="53">
        <v>44268</v>
      </c>
      <c r="B7957" s="54">
        <v>44268</v>
      </c>
      <c r="C7957" s="54" t="s">
        <v>1209</v>
      </c>
      <c r="D7957" s="55">
        <f>VLOOKUP(Pag_Inicio_Corr_mas_casos[[#This Row],[Corregimiento]],Hoja3!$A$2:$D$676,4,0)</f>
        <v>10206</v>
      </c>
      <c r="E7957" s="54">
        <v>15</v>
      </c>
    </row>
    <row r="7958" spans="1:5" x14ac:dyDescent="0.2">
      <c r="A7958" s="53">
        <v>44268</v>
      </c>
      <c r="B7958" s="54">
        <v>44268</v>
      </c>
      <c r="C7958" s="54" t="s">
        <v>1179</v>
      </c>
      <c r="D7958" s="55">
        <f>VLOOKUP(Pag_Inicio_Corr_mas_casos[[#This Row],[Corregimiento]],Hoja3!$A$2:$D$676,4,0)</f>
        <v>30301</v>
      </c>
      <c r="E7958" s="54">
        <v>12</v>
      </c>
    </row>
    <row r="7959" spans="1:5" x14ac:dyDescent="0.2">
      <c r="A7959" s="53">
        <v>44268</v>
      </c>
      <c r="B7959" s="54">
        <v>44268</v>
      </c>
      <c r="C7959" s="54" t="s">
        <v>1119</v>
      </c>
      <c r="D7959" s="55">
        <f>VLOOKUP(Pag_Inicio_Corr_mas_casos[[#This Row],[Corregimiento]],Hoja3!$A$2:$D$676,4,0)</f>
        <v>40601</v>
      </c>
      <c r="E7959" s="54">
        <v>11</v>
      </c>
    </row>
    <row r="7960" spans="1:5" x14ac:dyDescent="0.2">
      <c r="A7960" s="53">
        <v>44268</v>
      </c>
      <c r="B7960" s="54">
        <v>44268</v>
      </c>
      <c r="C7960" s="54" t="s">
        <v>1204</v>
      </c>
      <c r="D7960" s="55">
        <f>VLOOKUP(Pag_Inicio_Corr_mas_casos[[#This Row],[Corregimiento]],Hoja3!$A$2:$D$676,4,0)</f>
        <v>40506</v>
      </c>
      <c r="E7960" s="54">
        <v>10</v>
      </c>
    </row>
    <row r="7961" spans="1:5" x14ac:dyDescent="0.2">
      <c r="A7961" s="53">
        <v>44268</v>
      </c>
      <c r="B7961" s="54">
        <v>44268</v>
      </c>
      <c r="C7961" s="54" t="s">
        <v>1117</v>
      </c>
      <c r="D7961" s="55">
        <f>VLOOKUP(Pag_Inicio_Corr_mas_casos[[#This Row],[Corregimiento]],Hoja3!$A$2:$D$676,4,0)</f>
        <v>40501</v>
      </c>
      <c r="E7961" s="54">
        <v>10</v>
      </c>
    </row>
    <row r="7962" spans="1:5" x14ac:dyDescent="0.2">
      <c r="A7962" s="53">
        <v>44268</v>
      </c>
      <c r="B7962" s="54">
        <v>44268</v>
      </c>
      <c r="C7962" s="54" t="s">
        <v>1157</v>
      </c>
      <c r="D7962" s="55">
        <f>VLOOKUP(Pag_Inicio_Corr_mas_casos[[#This Row],[Corregimiento]],Hoja3!$A$2:$D$676,4,0)</f>
        <v>40205</v>
      </c>
      <c r="E7962" s="54">
        <v>9</v>
      </c>
    </row>
    <row r="7963" spans="1:5" x14ac:dyDescent="0.2">
      <c r="A7963" s="53">
        <v>44268</v>
      </c>
      <c r="B7963" s="54">
        <v>44268</v>
      </c>
      <c r="C7963" s="54" t="s">
        <v>1001</v>
      </c>
      <c r="D7963" s="55">
        <f>VLOOKUP(Pag_Inicio_Corr_mas_casos[[#This Row],[Corregimiento]],Hoja3!$A$2:$D$676,4,0)</f>
        <v>80807</v>
      </c>
      <c r="E7963" s="54">
        <v>9</v>
      </c>
    </row>
    <row r="7964" spans="1:5" x14ac:dyDescent="0.2">
      <c r="A7964" s="53">
        <v>44268</v>
      </c>
      <c r="B7964" s="54">
        <v>44268</v>
      </c>
      <c r="C7964" s="54" t="s">
        <v>1095</v>
      </c>
      <c r="D7964" s="55">
        <f>VLOOKUP(Pag_Inicio_Corr_mas_casos[[#This Row],[Corregimiento]],Hoja3!$A$2:$D$676,4,0)</f>
        <v>130106</v>
      </c>
      <c r="E7964" s="54">
        <v>9</v>
      </c>
    </row>
    <row r="7965" spans="1:5" x14ac:dyDescent="0.2">
      <c r="A7965" s="53">
        <v>44268</v>
      </c>
      <c r="B7965" s="54">
        <v>44268</v>
      </c>
      <c r="C7965" s="54" t="s">
        <v>1285</v>
      </c>
      <c r="D7965" s="55">
        <f>VLOOKUP(Pag_Inicio_Corr_mas_casos[[#This Row],[Corregimiento]],Hoja3!$A$2:$D$676,4,0)</f>
        <v>40507</v>
      </c>
      <c r="E7965" s="54">
        <v>8</v>
      </c>
    </row>
    <row r="7966" spans="1:5" x14ac:dyDescent="0.2">
      <c r="A7966" s="53">
        <v>44268</v>
      </c>
      <c r="B7966" s="54">
        <v>44268</v>
      </c>
      <c r="C7966" s="54" t="s">
        <v>1070</v>
      </c>
      <c r="D7966" s="55">
        <f>VLOOKUP(Pag_Inicio_Corr_mas_casos[[#This Row],[Corregimiento]],Hoja3!$A$2:$D$676,4,0)</f>
        <v>80809</v>
      </c>
      <c r="E7966" s="54">
        <v>7</v>
      </c>
    </row>
    <row r="7967" spans="1:5" x14ac:dyDescent="0.2">
      <c r="A7967" s="53">
        <v>44268</v>
      </c>
      <c r="B7967" s="54">
        <v>44268</v>
      </c>
      <c r="C7967" s="54" t="s">
        <v>1229</v>
      </c>
      <c r="D7967" s="55">
        <f>VLOOKUP(Pag_Inicio_Corr_mas_casos[[#This Row],[Corregimiento]],Hoja3!$A$2:$D$676,4,0)</f>
        <v>90405</v>
      </c>
      <c r="E7967" s="54">
        <v>7</v>
      </c>
    </row>
    <row r="7968" spans="1:5" x14ac:dyDescent="0.2">
      <c r="A7968" s="53">
        <v>44268</v>
      </c>
      <c r="B7968" s="54">
        <v>44268</v>
      </c>
      <c r="C7968" s="54" t="s">
        <v>1062</v>
      </c>
      <c r="D7968" s="55">
        <f>VLOOKUP(Pag_Inicio_Corr_mas_casos[[#This Row],[Corregimiento]],Hoja3!$A$2:$D$676,4,0)</f>
        <v>40611</v>
      </c>
      <c r="E7968" s="54">
        <v>7</v>
      </c>
    </row>
    <row r="7969" spans="1:5" x14ac:dyDescent="0.2">
      <c r="A7969" s="53">
        <v>44268</v>
      </c>
      <c r="B7969" s="54">
        <v>44268</v>
      </c>
      <c r="C7969" s="54" t="s">
        <v>1265</v>
      </c>
      <c r="D7969" s="55">
        <f>VLOOKUP(Pag_Inicio_Corr_mas_casos[[#This Row],[Corregimiento]],Hoja3!$A$2:$D$676,4,0)</f>
        <v>10101</v>
      </c>
      <c r="E7969" s="54">
        <v>7</v>
      </c>
    </row>
    <row r="7970" spans="1:5" x14ac:dyDescent="0.2">
      <c r="A7970" s="53">
        <v>44268</v>
      </c>
      <c r="B7970" s="54">
        <v>44268</v>
      </c>
      <c r="C7970" s="54" t="s">
        <v>1010</v>
      </c>
      <c r="D7970" s="55">
        <f>VLOOKUP(Pag_Inicio_Corr_mas_casos[[#This Row],[Corregimiento]],Hoja3!$A$2:$D$676,4,0)</f>
        <v>80813</v>
      </c>
      <c r="E7970" s="54">
        <v>7</v>
      </c>
    </row>
    <row r="7971" spans="1:5" x14ac:dyDescent="0.2">
      <c r="A7971" s="53">
        <v>44268</v>
      </c>
      <c r="B7971" s="54">
        <v>44268</v>
      </c>
      <c r="C7971" s="54" t="s">
        <v>1286</v>
      </c>
      <c r="D7971" s="55">
        <f>VLOOKUP(Pag_Inicio_Corr_mas_casos[[#This Row],[Corregimiento]],Hoja3!$A$2:$D$676,4,0)</f>
        <v>40704</v>
      </c>
      <c r="E7971" s="54">
        <v>6</v>
      </c>
    </row>
    <row r="7972" spans="1:5" x14ac:dyDescent="0.2">
      <c r="A7972" s="53">
        <v>44268</v>
      </c>
      <c r="B7972" s="54">
        <v>44268</v>
      </c>
      <c r="C7972" s="54" t="s">
        <v>1111</v>
      </c>
      <c r="D7972" s="55">
        <f>VLOOKUP(Pag_Inicio_Corr_mas_casos[[#This Row],[Corregimiento]],Hoja3!$A$2:$D$676,4,0)</f>
        <v>40201</v>
      </c>
      <c r="E7972" s="54">
        <v>6</v>
      </c>
    </row>
    <row r="7973" spans="1:5" x14ac:dyDescent="0.2">
      <c r="A7973" s="53">
        <v>44268</v>
      </c>
      <c r="B7973" s="54">
        <v>44268</v>
      </c>
      <c r="C7973" s="54" t="s">
        <v>1092</v>
      </c>
      <c r="D7973" s="55">
        <f>VLOOKUP(Pag_Inicio_Corr_mas_casos[[#This Row],[Corregimiento]],Hoja3!$A$2:$D$676,4,0)</f>
        <v>91008</v>
      </c>
      <c r="E7973" s="54">
        <v>5</v>
      </c>
    </row>
    <row r="7974" spans="1:5" x14ac:dyDescent="0.2">
      <c r="A7974" s="53">
        <v>44268</v>
      </c>
      <c r="B7974" s="54">
        <v>44268</v>
      </c>
      <c r="C7974" s="54" t="s">
        <v>1235</v>
      </c>
      <c r="D7974" s="55">
        <f>VLOOKUP(Pag_Inicio_Corr_mas_casos[[#This Row],[Corregimiento]],Hoja3!$A$2:$D$676,4,0)</f>
        <v>10203</v>
      </c>
      <c r="E7974" s="54">
        <v>5</v>
      </c>
    </row>
    <row r="7975" spans="1:5" x14ac:dyDescent="0.2">
      <c r="A7975" s="83">
        <v>44269</v>
      </c>
      <c r="B7975" s="84">
        <v>44268</v>
      </c>
      <c r="C7975" s="84" t="s">
        <v>1119</v>
      </c>
      <c r="D7975" s="85">
        <f>VLOOKUP(Pag_Inicio_Corr_mas_casos[[#This Row],[Corregimiento]],Hoja3!$A$2:$D$676,4,0)</f>
        <v>40601</v>
      </c>
      <c r="E7975" s="84">
        <v>10</v>
      </c>
    </row>
    <row r="7976" spans="1:5" x14ac:dyDescent="0.2">
      <c r="A7976" s="83">
        <v>44269</v>
      </c>
      <c r="B7976" s="84">
        <v>44268</v>
      </c>
      <c r="C7976" s="84" t="s">
        <v>1255</v>
      </c>
      <c r="D7976" s="85">
        <f>VLOOKUP(Pag_Inicio_Corr_mas_casos[[#This Row],[Corregimiento]],Hoja3!$A$2:$D$676,4,0)</f>
        <v>10201</v>
      </c>
      <c r="E7976" s="84">
        <v>9</v>
      </c>
    </row>
    <row r="7977" spans="1:5" x14ac:dyDescent="0.2">
      <c r="A7977" s="83">
        <v>44269</v>
      </c>
      <c r="B7977" s="84">
        <v>44268</v>
      </c>
      <c r="C7977" s="84" t="s">
        <v>1209</v>
      </c>
      <c r="D7977" s="85">
        <f>VLOOKUP(Pag_Inicio_Corr_mas_casos[[#This Row],[Corregimiento]],Hoja3!$A$2:$D$676,4,0)</f>
        <v>10206</v>
      </c>
      <c r="E7977" s="84">
        <v>8</v>
      </c>
    </row>
    <row r="7978" spans="1:5" x14ac:dyDescent="0.2">
      <c r="A7978" s="83">
        <v>44269</v>
      </c>
      <c r="B7978" s="84">
        <v>44268</v>
      </c>
      <c r="C7978" s="84" t="s">
        <v>997</v>
      </c>
      <c r="D7978" s="85">
        <f>VLOOKUP(Pag_Inicio_Corr_mas_casos[[#This Row],[Corregimiento]],Hoja3!$A$2:$D$676,4,0)</f>
        <v>130717</v>
      </c>
      <c r="E7978" s="84">
        <v>8</v>
      </c>
    </row>
    <row r="7979" spans="1:5" x14ac:dyDescent="0.2">
      <c r="A7979" s="83">
        <v>44269</v>
      </c>
      <c r="B7979" s="84">
        <v>44268</v>
      </c>
      <c r="C7979" s="84" t="s">
        <v>1138</v>
      </c>
      <c r="D7979" s="85">
        <f>VLOOKUP(Pag_Inicio_Corr_mas_casos[[#This Row],[Corregimiento]],Hoja3!$A$2:$D$676,4,0)</f>
        <v>91101</v>
      </c>
      <c r="E7979" s="84">
        <v>7</v>
      </c>
    </row>
    <row r="7980" spans="1:5" x14ac:dyDescent="0.2">
      <c r="A7980" s="83">
        <v>44269</v>
      </c>
      <c r="B7980" s="84">
        <v>44268</v>
      </c>
      <c r="C7980" s="84" t="s">
        <v>1080</v>
      </c>
      <c r="D7980" s="85">
        <f>VLOOKUP(Pag_Inicio_Corr_mas_casos[[#This Row],[Corregimiento]],Hoja3!$A$2:$D$676,4,0)</f>
        <v>81003</v>
      </c>
      <c r="E7980" s="84">
        <v>7</v>
      </c>
    </row>
    <row r="7981" spans="1:5" x14ac:dyDescent="0.2">
      <c r="A7981" s="83">
        <v>44269</v>
      </c>
      <c r="B7981" s="84">
        <v>44268</v>
      </c>
      <c r="C7981" s="84" t="s">
        <v>1265</v>
      </c>
      <c r="D7981" s="85">
        <f>VLOOKUP(Pag_Inicio_Corr_mas_casos[[#This Row],[Corregimiento]],Hoja3!$A$2:$D$676,4,0)</f>
        <v>10101</v>
      </c>
      <c r="E7981" s="84">
        <v>7</v>
      </c>
    </row>
    <row r="7982" spans="1:5" x14ac:dyDescent="0.2">
      <c r="A7982" s="83">
        <v>44269</v>
      </c>
      <c r="B7982" s="84">
        <v>44268</v>
      </c>
      <c r="C7982" s="84" t="s">
        <v>1287</v>
      </c>
      <c r="D7982" s="85">
        <f>VLOOKUP(Pag_Inicio_Corr_mas_casos[[#This Row],[Corregimiento]],Hoja3!$A$2:$D$676,4,0)</f>
        <v>91107</v>
      </c>
      <c r="E7982" s="84">
        <v>7</v>
      </c>
    </row>
    <row r="7983" spans="1:5" x14ac:dyDescent="0.2">
      <c r="A7983" s="83">
        <v>44269</v>
      </c>
      <c r="B7983" s="84">
        <v>44268</v>
      </c>
      <c r="C7983" s="84" t="s">
        <v>1288</v>
      </c>
      <c r="D7983" s="85">
        <f>VLOOKUP(Pag_Inicio_Corr_mas_casos[[#This Row],[Corregimiento]],Hoja3!$A$2:$D$676,4,0)</f>
        <v>40405</v>
      </c>
      <c r="E7983" s="84">
        <v>6</v>
      </c>
    </row>
    <row r="7984" spans="1:5" x14ac:dyDescent="0.2">
      <c r="A7984" s="83">
        <v>44269</v>
      </c>
      <c r="B7984" s="84">
        <v>44268</v>
      </c>
      <c r="C7984" s="84" t="s">
        <v>1081</v>
      </c>
      <c r="D7984" s="85">
        <f>VLOOKUP(Pag_Inicio_Corr_mas_casos[[#This Row],[Corregimiento]],Hoja3!$A$2:$D$676,4,0)</f>
        <v>91001</v>
      </c>
      <c r="E7984" s="84">
        <v>6</v>
      </c>
    </row>
    <row r="7985" spans="1:5" x14ac:dyDescent="0.2">
      <c r="A7985" s="83">
        <v>44269</v>
      </c>
      <c r="B7985" s="84">
        <v>44268</v>
      </c>
      <c r="C7985" s="84" t="s">
        <v>1062</v>
      </c>
      <c r="D7985" s="85">
        <f>VLOOKUP(Pag_Inicio_Corr_mas_casos[[#This Row],[Corregimiento]],Hoja3!$A$2:$D$676,4,0)</f>
        <v>40611</v>
      </c>
      <c r="E7985" s="84">
        <v>6</v>
      </c>
    </row>
    <row r="7986" spans="1:5" x14ac:dyDescent="0.2">
      <c r="A7986" s="83">
        <v>44269</v>
      </c>
      <c r="B7986" s="84">
        <v>44268</v>
      </c>
      <c r="C7986" s="84" t="s">
        <v>1127</v>
      </c>
      <c r="D7986" s="85">
        <f>VLOOKUP(Pag_Inicio_Corr_mas_casos[[#This Row],[Corregimiento]],Hoja3!$A$2:$D$676,4,0)</f>
        <v>130101</v>
      </c>
      <c r="E7986" s="84">
        <v>5</v>
      </c>
    </row>
    <row r="7987" spans="1:5" x14ac:dyDescent="0.2">
      <c r="A7987" s="83">
        <v>44269</v>
      </c>
      <c r="B7987" s="84">
        <v>44268</v>
      </c>
      <c r="C7987" s="84" t="s">
        <v>1289</v>
      </c>
      <c r="D7987" s="85">
        <f>VLOOKUP(Pag_Inicio_Corr_mas_casos[[#This Row],[Corregimiento]],Hoja3!$A$2:$D$676,4,0)</f>
        <v>20302</v>
      </c>
      <c r="E7987" s="84">
        <v>5</v>
      </c>
    </row>
    <row r="7988" spans="1:5" x14ac:dyDescent="0.2">
      <c r="A7988" s="83">
        <v>44269</v>
      </c>
      <c r="B7988" s="84">
        <v>44268</v>
      </c>
      <c r="C7988" s="84" t="s">
        <v>1020</v>
      </c>
      <c r="D7988" s="85">
        <f>VLOOKUP(Pag_Inicio_Corr_mas_casos[[#This Row],[Corregimiento]],Hoja3!$A$2:$D$676,4,0)</f>
        <v>20601</v>
      </c>
      <c r="E7988" s="84">
        <v>4</v>
      </c>
    </row>
    <row r="7989" spans="1:5" x14ac:dyDescent="0.2">
      <c r="A7989" s="83">
        <v>44269</v>
      </c>
      <c r="B7989" s="84">
        <v>44268</v>
      </c>
      <c r="C7989" s="84" t="s">
        <v>1029</v>
      </c>
      <c r="D7989" s="85">
        <f>VLOOKUP(Pag_Inicio_Corr_mas_casos[[#This Row],[Corregimiento]],Hoja3!$A$2:$D$676,4,0)</f>
        <v>40606</v>
      </c>
      <c r="E7989" s="84">
        <v>4</v>
      </c>
    </row>
    <row r="7990" spans="1:5" x14ac:dyDescent="0.2">
      <c r="A7990" s="83">
        <v>44269</v>
      </c>
      <c r="B7990" s="84">
        <v>44268</v>
      </c>
      <c r="C7990" s="84" t="s">
        <v>1066</v>
      </c>
      <c r="D7990" s="85">
        <f>VLOOKUP(Pag_Inicio_Corr_mas_casos[[#This Row],[Corregimiento]],Hoja3!$A$2:$D$676,4,0)</f>
        <v>40612</v>
      </c>
      <c r="E7990" s="84">
        <v>4</v>
      </c>
    </row>
    <row r="7991" spans="1:5" x14ac:dyDescent="0.2">
      <c r="A7991" s="83">
        <v>44269</v>
      </c>
      <c r="B7991" s="84">
        <v>44268</v>
      </c>
      <c r="C7991" s="84" t="s">
        <v>1118</v>
      </c>
      <c r="D7991" s="85">
        <f>VLOOKUP(Pag_Inicio_Corr_mas_casos[[#This Row],[Corregimiento]],Hoja3!$A$2:$D$676,4,0)</f>
        <v>91007</v>
      </c>
      <c r="E7991" s="84">
        <v>4</v>
      </c>
    </row>
    <row r="7992" spans="1:5" x14ac:dyDescent="0.2">
      <c r="A7992" s="83">
        <v>44269</v>
      </c>
      <c r="B7992" s="84">
        <v>44268</v>
      </c>
      <c r="C7992" s="84" t="s">
        <v>1011</v>
      </c>
      <c r="D7992" s="85">
        <f>VLOOKUP(Pag_Inicio_Corr_mas_casos[[#This Row],[Corregimiento]],Hoja3!$A$2:$D$676,4,0)</f>
        <v>80820</v>
      </c>
      <c r="E7992" s="84">
        <v>4</v>
      </c>
    </row>
    <row r="7993" spans="1:5" x14ac:dyDescent="0.2">
      <c r="A7993" s="83">
        <v>44269</v>
      </c>
      <c r="B7993" s="84">
        <v>44268</v>
      </c>
      <c r="C7993" s="84" t="s">
        <v>1157</v>
      </c>
      <c r="D7993" s="85">
        <f>VLOOKUP(Pag_Inicio_Corr_mas_casos[[#This Row],[Corregimiento]],Hoja3!$A$2:$D$676,4,0)</f>
        <v>40205</v>
      </c>
      <c r="E7993" s="84">
        <v>4</v>
      </c>
    </row>
    <row r="7994" spans="1:5" x14ac:dyDescent="0.2">
      <c r="A7994" s="83">
        <v>44269</v>
      </c>
      <c r="B7994" s="84">
        <v>44268</v>
      </c>
      <c r="C7994" s="84" t="s">
        <v>1164</v>
      </c>
      <c r="D7994" s="85">
        <f>VLOOKUP(Pag_Inicio_Corr_mas_casos[[#This Row],[Corregimiento]],Hoja3!$A$2:$D$676,4,0)</f>
        <v>40404</v>
      </c>
      <c r="E7994" s="84">
        <v>4</v>
      </c>
    </row>
    <row r="7995" spans="1:5" x14ac:dyDescent="0.2">
      <c r="A7995" s="59">
        <v>44270</v>
      </c>
      <c r="B7995" s="60">
        <v>44269</v>
      </c>
      <c r="C7995" s="60" t="s">
        <v>1117</v>
      </c>
      <c r="D7995" s="61">
        <f>VLOOKUP(Pag_Inicio_Corr_mas_casos[[#This Row],[Corregimiento]],Hoja3!$A$2:$D$676,4,0)</f>
        <v>40501</v>
      </c>
      <c r="E7995" s="60">
        <v>10</v>
      </c>
    </row>
    <row r="7996" spans="1:5" x14ac:dyDescent="0.2">
      <c r="A7996" s="59">
        <v>44270</v>
      </c>
      <c r="B7996" s="60">
        <v>44269</v>
      </c>
      <c r="C7996" s="60" t="s">
        <v>1290</v>
      </c>
      <c r="D7996" s="61">
        <f>VLOOKUP(Pag_Inicio_Corr_mas_casos[[#This Row],[Corregimiento]],Hoja3!$A$2:$D$676,4,0)</f>
        <v>90403</v>
      </c>
      <c r="E7996" s="60">
        <v>9</v>
      </c>
    </row>
    <row r="7997" spans="1:5" x14ac:dyDescent="0.2">
      <c r="A7997" s="59">
        <v>44270</v>
      </c>
      <c r="B7997" s="60">
        <v>44269</v>
      </c>
      <c r="C7997" s="60" t="s">
        <v>1258</v>
      </c>
      <c r="D7997" s="61">
        <f>VLOOKUP(Pag_Inicio_Corr_mas_casos[[#This Row],[Corregimiento]],Hoja3!$A$2:$D$676,4,0)</f>
        <v>20102</v>
      </c>
      <c r="E7997" s="60">
        <v>8</v>
      </c>
    </row>
    <row r="7998" spans="1:5" x14ac:dyDescent="0.2">
      <c r="A7998" s="59">
        <v>44270</v>
      </c>
      <c r="B7998" s="60">
        <v>44269</v>
      </c>
      <c r="C7998" s="60" t="s">
        <v>1011</v>
      </c>
      <c r="D7998" s="61">
        <f>VLOOKUP(Pag_Inicio_Corr_mas_casos[[#This Row],[Corregimiento]],Hoja3!$A$2:$D$676,4,0)</f>
        <v>80820</v>
      </c>
      <c r="E7998" s="60">
        <v>6</v>
      </c>
    </row>
    <row r="7999" spans="1:5" x14ac:dyDescent="0.2">
      <c r="A7999" s="59">
        <v>44270</v>
      </c>
      <c r="B7999" s="60">
        <v>44269</v>
      </c>
      <c r="C7999" s="60" t="s">
        <v>1119</v>
      </c>
      <c r="D7999" s="61">
        <f>VLOOKUP(Pag_Inicio_Corr_mas_casos[[#This Row],[Corregimiento]],Hoja3!$A$2:$D$676,4,0)</f>
        <v>40601</v>
      </c>
      <c r="E7999" s="60">
        <v>6</v>
      </c>
    </row>
    <row r="8000" spans="1:5" x14ac:dyDescent="0.2">
      <c r="A8000" s="59">
        <v>44270</v>
      </c>
      <c r="B8000" s="60">
        <v>44269</v>
      </c>
      <c r="C8000" s="60" t="s">
        <v>1228</v>
      </c>
      <c r="D8000" s="61">
        <f>VLOOKUP(Pag_Inicio_Corr_mas_casos[[#This Row],[Corregimiento]],Hoja3!$A$2:$D$676,4,0)</f>
        <v>100101</v>
      </c>
      <c r="E8000" s="60">
        <v>6</v>
      </c>
    </row>
    <row r="8001" spans="1:9" x14ac:dyDescent="0.2">
      <c r="A8001" s="59">
        <v>44270</v>
      </c>
      <c r="B8001" s="60">
        <v>44269</v>
      </c>
      <c r="C8001" s="60" t="s">
        <v>1220</v>
      </c>
      <c r="D8001" s="61">
        <f>VLOOKUP(Pag_Inicio_Corr_mas_casos[[#This Row],[Corregimiento]],Hoja3!$A$2:$D$676,4,0)</f>
        <v>10214</v>
      </c>
      <c r="E8001" s="60">
        <v>6</v>
      </c>
    </row>
    <row r="8002" spans="1:9" x14ac:dyDescent="0.2">
      <c r="A8002" s="59">
        <v>44270</v>
      </c>
      <c r="B8002" s="60">
        <v>44269</v>
      </c>
      <c r="C8002" s="60" t="s">
        <v>1291</v>
      </c>
      <c r="D8002" s="61">
        <f>VLOOKUP(Pag_Inicio_Corr_mas_casos[[#This Row],[Corregimiento]],Hoja3!$A$2:$D$676,4,0)</f>
        <v>40308</v>
      </c>
      <c r="E8002" s="60">
        <v>6</v>
      </c>
    </row>
    <row r="8003" spans="1:9" x14ac:dyDescent="0.2">
      <c r="A8003" s="59">
        <v>44270</v>
      </c>
      <c r="B8003" s="60">
        <v>44269</v>
      </c>
      <c r="C8003" s="60" t="s">
        <v>1071</v>
      </c>
      <c r="D8003" s="61">
        <f>VLOOKUP(Pag_Inicio_Corr_mas_casos[[#This Row],[Corregimiento]],Hoja3!$A$2:$D$676,4,0)</f>
        <v>80819</v>
      </c>
      <c r="E8003" s="60">
        <v>5</v>
      </c>
    </row>
    <row r="8004" spans="1:9" x14ac:dyDescent="0.2">
      <c r="A8004" s="59">
        <v>44270</v>
      </c>
      <c r="B8004" s="60">
        <v>44269</v>
      </c>
      <c r="C8004" s="60" t="s">
        <v>1034</v>
      </c>
      <c r="D8004" s="61">
        <f>VLOOKUP(Pag_Inicio_Corr_mas_casos[[#This Row],[Corregimiento]],Hoja3!$A$2:$D$676,4,0)</f>
        <v>20207</v>
      </c>
      <c r="E8004" s="60">
        <v>5</v>
      </c>
    </row>
    <row r="8005" spans="1:9" x14ac:dyDescent="0.2">
      <c r="A8005" s="59">
        <v>44270</v>
      </c>
      <c r="B8005" s="60">
        <v>44269</v>
      </c>
      <c r="C8005" s="60" t="s">
        <v>1033</v>
      </c>
      <c r="D8005" s="61">
        <f>VLOOKUP(Pag_Inicio_Corr_mas_casos[[#This Row],[Corregimiento]],Hoja3!$A$2:$D$676,4,0)</f>
        <v>40203</v>
      </c>
      <c r="E8005" s="60">
        <v>5</v>
      </c>
    </row>
    <row r="8006" spans="1:9" x14ac:dyDescent="0.2">
      <c r="A8006" s="59">
        <v>44270</v>
      </c>
      <c r="B8006" s="60">
        <v>44269</v>
      </c>
      <c r="C8006" s="60" t="s">
        <v>1081</v>
      </c>
      <c r="D8006" s="61">
        <f>VLOOKUP(Pag_Inicio_Corr_mas_casos[[#This Row],[Corregimiento]],Hoja3!$A$2:$D$676,4,0)</f>
        <v>91001</v>
      </c>
      <c r="E8006" s="60">
        <v>4</v>
      </c>
    </row>
    <row r="8007" spans="1:9" x14ac:dyDescent="0.2">
      <c r="A8007" s="59">
        <v>44270</v>
      </c>
      <c r="B8007" s="60">
        <v>44269</v>
      </c>
      <c r="C8007" s="60" t="s">
        <v>1140</v>
      </c>
      <c r="D8007" s="61">
        <f>VLOOKUP(Pag_Inicio_Corr_mas_casos[[#This Row],[Corregimiento]],Hoja3!$A$2:$D$676,4,0)</f>
        <v>40604</v>
      </c>
      <c r="E8007" s="60">
        <v>4</v>
      </c>
    </row>
    <row r="8008" spans="1:9" x14ac:dyDescent="0.2">
      <c r="A8008" s="59">
        <v>44270</v>
      </c>
      <c r="B8008" s="60">
        <v>44269</v>
      </c>
      <c r="C8008" s="60" t="s">
        <v>1114</v>
      </c>
      <c r="D8008" s="61">
        <f>VLOOKUP(Pag_Inicio_Corr_mas_casos[[#This Row],[Corregimiento]],Hoja3!$A$2:$D$676,4,0)</f>
        <v>90301</v>
      </c>
      <c r="E8008" s="60">
        <v>4</v>
      </c>
    </row>
    <row r="8009" spans="1:9" x14ac:dyDescent="0.2">
      <c r="A8009" s="59">
        <v>44270</v>
      </c>
      <c r="B8009" s="60">
        <v>44269</v>
      </c>
      <c r="C8009" s="60" t="s">
        <v>1068</v>
      </c>
      <c r="D8009" s="61">
        <f>VLOOKUP(Pag_Inicio_Corr_mas_casos[[#This Row],[Corregimiento]],Hoja3!$A$2:$D$676,4,0)</f>
        <v>40608</v>
      </c>
      <c r="E8009" s="60">
        <v>4</v>
      </c>
    </row>
    <row r="8010" spans="1:9" x14ac:dyDescent="0.2">
      <c r="A8010" s="59">
        <v>44270</v>
      </c>
      <c r="B8010" s="60">
        <v>44269</v>
      </c>
      <c r="C8010" s="60" t="s">
        <v>1255</v>
      </c>
      <c r="D8010" s="61">
        <f>VLOOKUP(Pag_Inicio_Corr_mas_casos[[#This Row],[Corregimiento]],Hoja3!$A$2:$D$676,4,0)</f>
        <v>10201</v>
      </c>
      <c r="E8010" s="60">
        <v>4</v>
      </c>
    </row>
    <row r="8011" spans="1:9" x14ac:dyDescent="0.2">
      <c r="A8011" s="59">
        <v>44270</v>
      </c>
      <c r="B8011" s="60">
        <v>44269</v>
      </c>
      <c r="C8011" s="60" t="s">
        <v>1092</v>
      </c>
      <c r="D8011" s="61">
        <f>VLOOKUP(Pag_Inicio_Corr_mas_casos[[#This Row],[Corregimiento]],Hoja3!$A$2:$D$676,4,0)</f>
        <v>91008</v>
      </c>
      <c r="E8011" s="60">
        <v>4</v>
      </c>
    </row>
    <row r="8012" spans="1:9" x14ac:dyDescent="0.2">
      <c r="A8012" s="59">
        <v>44270</v>
      </c>
      <c r="B8012" s="60">
        <v>44269</v>
      </c>
      <c r="C8012" s="60" t="s">
        <v>1230</v>
      </c>
      <c r="D8012" s="61">
        <f>VLOOKUP(Pag_Inicio_Corr_mas_casos[[#This Row],[Corregimiento]],Hoja3!$A$2:$D$676,4,0)</f>
        <v>10215</v>
      </c>
      <c r="E8012" s="60">
        <v>4</v>
      </c>
    </row>
    <row r="8013" spans="1:9" x14ac:dyDescent="0.2">
      <c r="A8013" s="59">
        <v>44270</v>
      </c>
      <c r="B8013" s="60">
        <v>44269</v>
      </c>
      <c r="C8013" s="60" t="s">
        <v>1138</v>
      </c>
      <c r="D8013" s="61">
        <f>VLOOKUP(Pag_Inicio_Corr_mas_casos[[#This Row],[Corregimiento]],Hoja3!$A$2:$D$676,4,0)</f>
        <v>91101</v>
      </c>
      <c r="E8013" s="60">
        <v>3</v>
      </c>
    </row>
    <row r="8014" spans="1:9" x14ac:dyDescent="0.2">
      <c r="A8014" s="59">
        <v>44270</v>
      </c>
      <c r="B8014" s="60">
        <v>44269</v>
      </c>
      <c r="C8014" s="60" t="s">
        <v>1209</v>
      </c>
      <c r="D8014" s="61">
        <f>VLOOKUP(Pag_Inicio_Corr_mas_casos[[#This Row],[Corregimiento]],Hoja3!$A$2:$D$676,4,0)</f>
        <v>10206</v>
      </c>
      <c r="E8014" s="60">
        <v>3</v>
      </c>
    </row>
    <row r="8015" spans="1:9" x14ac:dyDescent="0.2">
      <c r="A8015" s="74">
        <v>44271</v>
      </c>
      <c r="B8015" s="75">
        <v>44270</v>
      </c>
      <c r="C8015" s="75" t="s">
        <v>1214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 x14ac:dyDescent="0.2">
      <c r="A8016" s="74">
        <v>44271</v>
      </c>
      <c r="B8016" s="75">
        <v>44270</v>
      </c>
      <c r="C8016" s="75" t="s">
        <v>1119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 x14ac:dyDescent="0.2">
      <c r="A8017" s="74">
        <v>44271</v>
      </c>
      <c r="B8017" s="75">
        <v>44270</v>
      </c>
      <c r="C8017" s="75" t="s">
        <v>1255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 x14ac:dyDescent="0.2">
      <c r="A8018" s="74">
        <v>44271</v>
      </c>
      <c r="B8018" s="75">
        <v>44270</v>
      </c>
      <c r="C8018" s="75" t="s">
        <v>1066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 x14ac:dyDescent="0.2">
      <c r="A8019" s="74">
        <v>44271</v>
      </c>
      <c r="B8019" s="75">
        <v>44270</v>
      </c>
      <c r="C8019" s="75" t="s">
        <v>1157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 x14ac:dyDescent="0.2">
      <c r="A8020" s="74">
        <v>44271</v>
      </c>
      <c r="B8020" s="75">
        <v>44270</v>
      </c>
      <c r="C8020" s="75" t="s">
        <v>1016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 x14ac:dyDescent="0.2">
      <c r="A8021" s="74">
        <v>44271</v>
      </c>
      <c r="B8021" s="75">
        <v>44270</v>
      </c>
      <c r="C8021" s="75" t="s">
        <v>1081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 x14ac:dyDescent="0.2">
      <c r="A8022" s="74">
        <v>44271</v>
      </c>
      <c r="B8022" s="75">
        <v>44270</v>
      </c>
      <c r="C8022" s="75" t="s">
        <v>1292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 x14ac:dyDescent="0.2">
      <c r="A8023" s="74">
        <v>44271</v>
      </c>
      <c r="B8023" s="75">
        <v>44270</v>
      </c>
      <c r="C8023" s="75" t="s">
        <v>1117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 x14ac:dyDescent="0.2">
      <c r="A8024" s="74">
        <v>44271</v>
      </c>
      <c r="B8024" s="75">
        <v>44270</v>
      </c>
      <c r="C8024" s="75" t="s">
        <v>1062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 x14ac:dyDescent="0.2">
      <c r="A8025" s="74">
        <v>44271</v>
      </c>
      <c r="B8025" s="75">
        <v>44270</v>
      </c>
      <c r="C8025" s="75" t="s">
        <v>1032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 x14ac:dyDescent="0.2">
      <c r="A8026" s="74">
        <v>44271</v>
      </c>
      <c r="B8026" s="75">
        <v>44270</v>
      </c>
      <c r="C8026" s="75" t="s">
        <v>1003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 x14ac:dyDescent="0.2">
      <c r="A8027" s="74">
        <v>44271</v>
      </c>
      <c r="B8027" s="75">
        <v>44270</v>
      </c>
      <c r="C8027" s="75" t="s">
        <v>997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 x14ac:dyDescent="0.2">
      <c r="A8028" s="74">
        <v>44271</v>
      </c>
      <c r="B8028" s="75">
        <v>44270</v>
      </c>
      <c r="C8028" s="75" t="s">
        <v>1078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 x14ac:dyDescent="0.2">
      <c r="A8029" s="74">
        <v>44271</v>
      </c>
      <c r="B8029" s="75">
        <v>44270</v>
      </c>
      <c r="C8029" s="75" t="s">
        <v>1178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 x14ac:dyDescent="0.2">
      <c r="A8030" s="74">
        <v>44271</v>
      </c>
      <c r="B8030" s="75">
        <v>44270</v>
      </c>
      <c r="C8030" s="75" t="s">
        <v>1020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 x14ac:dyDescent="0.2">
      <c r="A8031" s="74">
        <v>44271</v>
      </c>
      <c r="B8031" s="75">
        <v>44270</v>
      </c>
      <c r="C8031" s="75" t="s">
        <v>1114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 x14ac:dyDescent="0.2">
      <c r="A8032" s="74">
        <v>44271</v>
      </c>
      <c r="B8032" s="75">
        <v>44270</v>
      </c>
      <c r="C8032" s="75" t="s">
        <v>1209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 x14ac:dyDescent="0.2">
      <c r="A8033" s="74">
        <v>44271</v>
      </c>
      <c r="B8033" s="75">
        <v>44270</v>
      </c>
      <c r="C8033" s="75" t="s">
        <v>1111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 x14ac:dyDescent="0.2">
      <c r="A8034" s="74">
        <v>44271</v>
      </c>
      <c r="B8034" s="75">
        <v>44270</v>
      </c>
      <c r="C8034" s="75" t="s">
        <v>1070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 x14ac:dyDescent="0.2">
      <c r="A8035" s="50">
        <v>44272</v>
      </c>
      <c r="B8035" s="51">
        <v>44271</v>
      </c>
      <c r="C8035" s="51" t="s">
        <v>952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 x14ac:dyDescent="0.2">
      <c r="A8036" s="50">
        <v>44272</v>
      </c>
      <c r="B8036" s="51">
        <v>44271</v>
      </c>
      <c r="C8036" s="51" t="s">
        <v>1255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 x14ac:dyDescent="0.2">
      <c r="A8037" s="50">
        <v>44272</v>
      </c>
      <c r="B8037" s="51">
        <v>44271</v>
      </c>
      <c r="C8037" s="51" t="s">
        <v>1264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 x14ac:dyDescent="0.2">
      <c r="A8038" s="50">
        <v>44272</v>
      </c>
      <c r="B8038" s="51">
        <v>44271</v>
      </c>
      <c r="C8038" s="51" t="s">
        <v>1062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 x14ac:dyDescent="0.2">
      <c r="A8039" s="50">
        <v>44272</v>
      </c>
      <c r="B8039" s="51">
        <v>44271</v>
      </c>
      <c r="C8039" s="51" t="s">
        <v>1119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 x14ac:dyDescent="0.2">
      <c r="A8040" s="50">
        <v>44272</v>
      </c>
      <c r="B8040" s="51">
        <v>44271</v>
      </c>
      <c r="C8040" s="51" t="s">
        <v>1070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 x14ac:dyDescent="0.2">
      <c r="A8041" s="50">
        <v>44272</v>
      </c>
      <c r="B8041" s="51">
        <v>44271</v>
      </c>
      <c r="C8041" s="51" t="s">
        <v>1105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 x14ac:dyDescent="0.2">
      <c r="A8042" s="50">
        <v>44272</v>
      </c>
      <c r="B8042" s="51">
        <v>44271</v>
      </c>
      <c r="C8042" s="51" t="s">
        <v>831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 x14ac:dyDescent="0.2">
      <c r="A8043" s="50">
        <v>44272</v>
      </c>
      <c r="B8043" s="51">
        <v>44271</v>
      </c>
      <c r="C8043" s="51" t="s">
        <v>1020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 x14ac:dyDescent="0.2">
      <c r="A8044" s="50">
        <v>44272</v>
      </c>
      <c r="B8044" s="51">
        <v>44271</v>
      </c>
      <c r="C8044" s="51" t="s">
        <v>1210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 x14ac:dyDescent="0.2">
      <c r="A8045" s="50">
        <v>44272</v>
      </c>
      <c r="B8045" s="51">
        <v>44271</v>
      </c>
      <c r="C8045" s="51" t="s">
        <v>1071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 x14ac:dyDescent="0.2">
      <c r="A8046" s="50">
        <v>44272</v>
      </c>
      <c r="B8046" s="51">
        <v>44271</v>
      </c>
      <c r="C8046" s="51" t="s">
        <v>1293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 x14ac:dyDescent="0.2">
      <c r="A8047" s="50">
        <v>44272</v>
      </c>
      <c r="B8047" s="51">
        <v>44271</v>
      </c>
      <c r="C8047" s="51" t="s">
        <v>1114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 x14ac:dyDescent="0.2">
      <c r="A8048" s="50">
        <v>44272</v>
      </c>
      <c r="B8048" s="51">
        <v>44271</v>
      </c>
      <c r="C8048" s="51" t="s">
        <v>1209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 x14ac:dyDescent="0.2">
      <c r="A8049" s="50">
        <v>44272</v>
      </c>
      <c r="B8049" s="51">
        <v>44271</v>
      </c>
      <c r="C8049" s="51" t="s">
        <v>1029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 x14ac:dyDescent="0.2">
      <c r="A8050" s="50">
        <v>44272</v>
      </c>
      <c r="B8050" s="51">
        <v>44271</v>
      </c>
      <c r="C8050" s="51" t="s">
        <v>1138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 x14ac:dyDescent="0.2">
      <c r="A8051" s="50">
        <v>44272</v>
      </c>
      <c r="B8051" s="51">
        <v>44271</v>
      </c>
      <c r="C8051" s="51" t="s">
        <v>1265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 x14ac:dyDescent="0.2">
      <c r="A8052" s="50">
        <v>44272</v>
      </c>
      <c r="B8052" s="51">
        <v>44271</v>
      </c>
      <c r="C8052" s="51" t="s">
        <v>1113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 x14ac:dyDescent="0.2">
      <c r="A8053" s="50">
        <v>44272</v>
      </c>
      <c r="B8053" s="51">
        <v>44271</v>
      </c>
      <c r="C8053" s="51" t="s">
        <v>1157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 x14ac:dyDescent="0.2">
      <c r="A8054" s="50">
        <v>44272</v>
      </c>
      <c r="B8054" s="51">
        <v>44271</v>
      </c>
      <c r="C8054" s="51" t="s">
        <v>1129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 x14ac:dyDescent="0.2">
      <c r="A8055" s="32">
        <v>44273</v>
      </c>
      <c r="B8055" s="33">
        <v>44272</v>
      </c>
      <c r="C8055" s="33" t="s">
        <v>1209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 x14ac:dyDescent="0.2">
      <c r="A8056" s="32">
        <v>44273</v>
      </c>
      <c r="B8056" s="33">
        <v>44272</v>
      </c>
      <c r="C8056" s="33" t="s">
        <v>1102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 x14ac:dyDescent="0.2">
      <c r="A8057" s="32">
        <v>44273</v>
      </c>
      <c r="B8057" s="33">
        <v>44272</v>
      </c>
      <c r="C8057" s="33" t="s">
        <v>1119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 x14ac:dyDescent="0.2">
      <c r="A8058" s="32">
        <v>44273</v>
      </c>
      <c r="B8058" s="33">
        <v>44272</v>
      </c>
      <c r="C8058" s="33" t="s">
        <v>1127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 x14ac:dyDescent="0.2">
      <c r="A8059" s="32">
        <v>44273</v>
      </c>
      <c r="B8059" s="33">
        <v>44272</v>
      </c>
      <c r="C8059" s="33" t="s">
        <v>1294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 x14ac:dyDescent="0.2">
      <c r="A8060" s="32">
        <v>44273</v>
      </c>
      <c r="B8060" s="33">
        <v>44272</v>
      </c>
      <c r="C8060" s="33" t="s">
        <v>1066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 x14ac:dyDescent="0.2">
      <c r="A8061" s="32">
        <v>44273</v>
      </c>
      <c r="B8061" s="33">
        <v>44272</v>
      </c>
      <c r="C8061" s="33" t="s">
        <v>1255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 x14ac:dyDescent="0.2">
      <c r="A8062" s="32">
        <v>44273</v>
      </c>
      <c r="B8062" s="33">
        <v>44272</v>
      </c>
      <c r="C8062" s="33" t="s">
        <v>1081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 x14ac:dyDescent="0.2">
      <c r="A8063" s="32">
        <v>44273</v>
      </c>
      <c r="B8063" s="33">
        <v>44272</v>
      </c>
      <c r="C8063" s="33" t="s">
        <v>1091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 x14ac:dyDescent="0.2">
      <c r="A8064" s="32">
        <v>44273</v>
      </c>
      <c r="B8064" s="33">
        <v>44272</v>
      </c>
      <c r="C8064" s="33" t="s">
        <v>1001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 x14ac:dyDescent="0.2">
      <c r="A8065" s="32">
        <v>44273</v>
      </c>
      <c r="B8065" s="33">
        <v>44272</v>
      </c>
      <c r="C8065" s="33" t="s">
        <v>1118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 x14ac:dyDescent="0.2">
      <c r="A8066" s="32">
        <v>44273</v>
      </c>
      <c r="B8066" s="33">
        <v>44272</v>
      </c>
      <c r="C8066" s="33" t="s">
        <v>1010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 x14ac:dyDescent="0.2">
      <c r="A8067" s="32">
        <v>44273</v>
      </c>
      <c r="B8067" s="33">
        <v>44272</v>
      </c>
      <c r="C8067" s="33" t="s">
        <v>1282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 x14ac:dyDescent="0.2">
      <c r="A8068" s="32">
        <v>44273</v>
      </c>
      <c r="B8068" s="33">
        <v>44272</v>
      </c>
      <c r="C8068" s="33" t="s">
        <v>1062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 x14ac:dyDescent="0.2">
      <c r="A8069" s="32">
        <v>44273</v>
      </c>
      <c r="B8069" s="33">
        <v>44272</v>
      </c>
      <c r="C8069" s="33" t="s">
        <v>1137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 x14ac:dyDescent="0.2">
      <c r="A8070" s="32">
        <v>44273</v>
      </c>
      <c r="B8070" s="33">
        <v>44272</v>
      </c>
      <c r="C8070" s="33" t="s">
        <v>1264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 x14ac:dyDescent="0.2">
      <c r="A8071" s="32">
        <v>44273</v>
      </c>
      <c r="B8071" s="33">
        <v>44272</v>
      </c>
      <c r="C8071" s="33" t="s">
        <v>1020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 x14ac:dyDescent="0.2">
      <c r="A8072" s="32">
        <v>44273</v>
      </c>
      <c r="B8072" s="33">
        <v>44272</v>
      </c>
      <c r="C8072" s="33" t="s">
        <v>1265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 x14ac:dyDescent="0.2">
      <c r="A8073" s="32">
        <v>44273</v>
      </c>
      <c r="B8073" s="33">
        <v>44272</v>
      </c>
      <c r="C8073" s="33" t="s">
        <v>1070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 x14ac:dyDescent="0.2">
      <c r="A8074" s="32">
        <v>44273</v>
      </c>
      <c r="B8074" s="33">
        <v>44272</v>
      </c>
      <c r="C8074" s="33" t="s">
        <v>1071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 x14ac:dyDescent="0.2">
      <c r="A8075" s="83">
        <v>44274</v>
      </c>
      <c r="B8075" s="84">
        <v>44273</v>
      </c>
      <c r="C8075" s="84" t="s">
        <v>1265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 x14ac:dyDescent="0.2">
      <c r="A8076" s="83">
        <v>44274</v>
      </c>
      <c r="B8076" s="84">
        <v>44273</v>
      </c>
      <c r="C8076" s="84" t="s">
        <v>1081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 x14ac:dyDescent="0.2">
      <c r="A8077" s="83">
        <v>44274</v>
      </c>
      <c r="B8077" s="84">
        <v>44273</v>
      </c>
      <c r="C8077" s="84" t="s">
        <v>1245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 x14ac:dyDescent="0.2">
      <c r="A8078" s="83">
        <v>44274</v>
      </c>
      <c r="B8078" s="84">
        <v>44273</v>
      </c>
      <c r="C8078" s="84" t="s">
        <v>1210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 x14ac:dyDescent="0.2">
      <c r="A8079" s="83">
        <v>44274</v>
      </c>
      <c r="B8079" s="84">
        <v>44273</v>
      </c>
      <c r="C8079" s="84" t="s">
        <v>1157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 x14ac:dyDescent="0.2">
      <c r="A8080" s="83">
        <v>44274</v>
      </c>
      <c r="B8080" s="84">
        <v>44273</v>
      </c>
      <c r="C8080" s="84" t="s">
        <v>1119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 x14ac:dyDescent="0.2">
      <c r="A8081" s="83">
        <v>44274</v>
      </c>
      <c r="B8081" s="84">
        <v>44273</v>
      </c>
      <c r="C8081" s="84" t="s">
        <v>1295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 x14ac:dyDescent="0.2">
      <c r="A8082" s="83">
        <v>44274</v>
      </c>
      <c r="B8082" s="84">
        <v>44273</v>
      </c>
      <c r="C8082" s="84" t="s">
        <v>1164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 x14ac:dyDescent="0.2">
      <c r="A8083" s="83">
        <v>44274</v>
      </c>
      <c r="B8083" s="84">
        <v>44273</v>
      </c>
      <c r="C8083" s="84" t="s">
        <v>1092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 x14ac:dyDescent="0.2">
      <c r="A8084" s="83">
        <v>44274</v>
      </c>
      <c r="B8084" s="84">
        <v>44273</v>
      </c>
      <c r="C8084" s="84" t="s">
        <v>1296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 x14ac:dyDescent="0.2">
      <c r="A8085" s="83">
        <v>44274</v>
      </c>
      <c r="B8085" s="84">
        <v>44273</v>
      </c>
      <c r="C8085" s="84" t="s">
        <v>1297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 x14ac:dyDescent="0.2">
      <c r="A8086" s="83">
        <v>44274</v>
      </c>
      <c r="B8086" s="84">
        <v>44273</v>
      </c>
      <c r="C8086" s="84" t="s">
        <v>1218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 x14ac:dyDescent="0.2">
      <c r="A8087" s="83">
        <v>44274</v>
      </c>
      <c r="B8087" s="84">
        <v>44273</v>
      </c>
      <c r="C8087" s="84" t="s">
        <v>1111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 x14ac:dyDescent="0.2">
      <c r="A8088" s="83">
        <v>44274</v>
      </c>
      <c r="B8088" s="84">
        <v>44273</v>
      </c>
      <c r="C8088" s="84" t="s">
        <v>1298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 x14ac:dyDescent="0.2">
      <c r="A8089" s="83">
        <v>44274</v>
      </c>
      <c r="B8089" s="84">
        <v>44273</v>
      </c>
      <c r="C8089" s="84" t="s">
        <v>1255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 x14ac:dyDescent="0.2">
      <c r="A8090" s="83">
        <v>44274</v>
      </c>
      <c r="B8090" s="84">
        <v>44273</v>
      </c>
      <c r="C8090" s="84" t="s">
        <v>1299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 x14ac:dyDescent="0.2">
      <c r="A8091" s="83">
        <v>44274</v>
      </c>
      <c r="B8091" s="84">
        <v>44273</v>
      </c>
      <c r="C8091" s="84" t="s">
        <v>1209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 x14ac:dyDescent="0.2">
      <c r="A8092" s="83">
        <v>44274</v>
      </c>
      <c r="B8092" s="84">
        <v>44273</v>
      </c>
      <c r="C8092" s="84" t="s">
        <v>1033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 x14ac:dyDescent="0.2">
      <c r="A8093" s="83">
        <v>44274</v>
      </c>
      <c r="B8093" s="84">
        <v>44273</v>
      </c>
      <c r="C8093" s="84" t="s">
        <v>1104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 x14ac:dyDescent="0.2">
      <c r="A8094" s="83">
        <v>44274</v>
      </c>
      <c r="B8094" s="84">
        <v>44273</v>
      </c>
      <c r="C8094" s="84" t="s">
        <v>1138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 x14ac:dyDescent="0.2">
      <c r="A8095" s="59">
        <v>44275</v>
      </c>
      <c r="B8095" s="60">
        <v>44274</v>
      </c>
      <c r="C8095" s="60" t="s">
        <v>1081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 x14ac:dyDescent="0.2">
      <c r="A8096" s="59">
        <v>44275</v>
      </c>
      <c r="B8096" s="60">
        <v>44274</v>
      </c>
      <c r="C8096" s="60" t="s">
        <v>1108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 x14ac:dyDescent="0.2">
      <c r="A8097" s="59">
        <v>44275</v>
      </c>
      <c r="B8097" s="60">
        <v>44274</v>
      </c>
      <c r="C8097" s="60" t="s">
        <v>1105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 x14ac:dyDescent="0.2">
      <c r="A8098" s="59">
        <v>44275</v>
      </c>
      <c r="B8098" s="60">
        <v>44274</v>
      </c>
      <c r="C8098" s="60" t="s">
        <v>1070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 x14ac:dyDescent="0.2">
      <c r="A8099" s="59">
        <v>44275</v>
      </c>
      <c r="B8099" s="60">
        <v>44274</v>
      </c>
      <c r="C8099" s="60" t="s">
        <v>1062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 x14ac:dyDescent="0.2">
      <c r="A8100" s="59">
        <v>44275</v>
      </c>
      <c r="B8100" s="60">
        <v>44274</v>
      </c>
      <c r="C8100" s="60" t="s">
        <v>1157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 x14ac:dyDescent="0.2">
      <c r="A8101" s="59">
        <v>44275</v>
      </c>
      <c r="B8101" s="60">
        <v>44274</v>
      </c>
      <c r="C8101" s="60" t="s">
        <v>1091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 x14ac:dyDescent="0.2">
      <c r="A8102" s="59">
        <v>44275</v>
      </c>
      <c r="B8102" s="60">
        <v>44274</v>
      </c>
      <c r="C8102" s="60" t="s">
        <v>1007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 x14ac:dyDescent="0.2">
      <c r="A8103" s="59">
        <v>44275</v>
      </c>
      <c r="B8103" s="60">
        <v>44274</v>
      </c>
      <c r="C8103" s="60" t="s">
        <v>1168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 x14ac:dyDescent="0.2">
      <c r="A8104" s="59">
        <v>44275</v>
      </c>
      <c r="B8104" s="60">
        <v>44274</v>
      </c>
      <c r="C8104" s="60" t="s">
        <v>1255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 x14ac:dyDescent="0.2">
      <c r="A8105" s="59">
        <v>44275</v>
      </c>
      <c r="B8105" s="60">
        <v>44274</v>
      </c>
      <c r="C8105" s="60" t="s">
        <v>1029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 x14ac:dyDescent="0.2">
      <c r="A8106" s="59">
        <v>44275</v>
      </c>
      <c r="B8106" s="60">
        <v>44274</v>
      </c>
      <c r="C8106" s="60" t="s">
        <v>1119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 x14ac:dyDescent="0.2">
      <c r="A8107" s="59">
        <v>44275</v>
      </c>
      <c r="B8107" s="60">
        <v>44274</v>
      </c>
      <c r="C8107" s="60" t="s">
        <v>1264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 x14ac:dyDescent="0.2">
      <c r="A8108" s="59">
        <v>44275</v>
      </c>
      <c r="B8108" s="60">
        <v>44274</v>
      </c>
      <c r="C8108" s="60" t="s">
        <v>1001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 x14ac:dyDescent="0.2">
      <c r="A8109" s="59">
        <v>44275</v>
      </c>
      <c r="B8109" s="60">
        <v>44274</v>
      </c>
      <c r="C8109" s="60" t="s">
        <v>1006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 x14ac:dyDescent="0.2">
      <c r="A8110" s="59">
        <v>44275</v>
      </c>
      <c r="B8110" s="60">
        <v>44274</v>
      </c>
      <c r="C8110" s="60" t="s">
        <v>1114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 x14ac:dyDescent="0.2">
      <c r="A8111" s="59">
        <v>44275</v>
      </c>
      <c r="B8111" s="60">
        <v>44274</v>
      </c>
      <c r="C8111" s="60" t="s">
        <v>1071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 x14ac:dyDescent="0.2">
      <c r="A8112" s="59">
        <v>44275</v>
      </c>
      <c r="B8112" s="60">
        <v>44274</v>
      </c>
      <c r="C8112" s="60" t="s">
        <v>1033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 x14ac:dyDescent="0.2">
      <c r="A8113" s="59">
        <v>44275</v>
      </c>
      <c r="B8113" s="60">
        <v>44274</v>
      </c>
      <c r="C8113" s="60" t="s">
        <v>1209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 x14ac:dyDescent="0.2">
      <c r="A8114" s="59">
        <v>44275</v>
      </c>
      <c r="B8114" s="60">
        <v>44274</v>
      </c>
      <c r="C8114" s="60" t="s">
        <v>1066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 x14ac:dyDescent="0.2">
      <c r="A8115" s="77">
        <v>44276</v>
      </c>
      <c r="B8115" s="78">
        <v>44275</v>
      </c>
      <c r="C8115" s="78" t="s">
        <v>1300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 x14ac:dyDescent="0.2">
      <c r="A8116" s="77">
        <v>44276</v>
      </c>
      <c r="B8116" s="78">
        <v>44275</v>
      </c>
      <c r="C8116" s="78" t="s">
        <v>1119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 x14ac:dyDescent="0.2">
      <c r="A8117" s="77">
        <v>44276</v>
      </c>
      <c r="B8117" s="78">
        <v>44275</v>
      </c>
      <c r="C8117" s="78" t="s">
        <v>1081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 x14ac:dyDescent="0.2">
      <c r="A8118" s="77">
        <v>44276</v>
      </c>
      <c r="B8118" s="78">
        <v>44275</v>
      </c>
      <c r="C8118" s="78" t="s">
        <v>1255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 x14ac:dyDescent="0.2">
      <c r="A8119" s="77">
        <v>44276</v>
      </c>
      <c r="B8119" s="78">
        <v>44275</v>
      </c>
      <c r="C8119" s="78" t="s">
        <v>1066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 x14ac:dyDescent="0.2">
      <c r="A8120" s="77">
        <v>44276</v>
      </c>
      <c r="B8120" s="78">
        <v>44275</v>
      </c>
      <c r="C8120" s="78" t="s">
        <v>1102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 x14ac:dyDescent="0.2">
      <c r="A8121" s="77">
        <v>44276</v>
      </c>
      <c r="B8121" s="78">
        <v>44275</v>
      </c>
      <c r="C8121" s="78" t="s">
        <v>1209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 x14ac:dyDescent="0.2">
      <c r="A8122" s="77">
        <v>44276</v>
      </c>
      <c r="B8122" s="78">
        <v>44275</v>
      </c>
      <c r="C8122" s="78" t="s">
        <v>1104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 x14ac:dyDescent="0.2">
      <c r="A8123" s="77">
        <v>44276</v>
      </c>
      <c r="B8123" s="78">
        <v>44275</v>
      </c>
      <c r="C8123" s="78" t="s">
        <v>1020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 x14ac:dyDescent="0.2">
      <c r="A8124" s="77">
        <v>44276</v>
      </c>
      <c r="B8124" s="78">
        <v>44275</v>
      </c>
      <c r="C8124" s="78" t="s">
        <v>1291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 x14ac:dyDescent="0.2">
      <c r="A8125" s="77">
        <v>44276</v>
      </c>
      <c r="B8125" s="78">
        <v>44275</v>
      </c>
      <c r="C8125" s="78" t="s">
        <v>1010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 x14ac:dyDescent="0.2">
      <c r="A8126" s="77">
        <v>44276</v>
      </c>
      <c r="B8126" s="78">
        <v>44275</v>
      </c>
      <c r="C8126" s="78" t="s">
        <v>1117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 x14ac:dyDescent="0.2">
      <c r="A8127" s="77">
        <v>44276</v>
      </c>
      <c r="B8127" s="78">
        <v>44275</v>
      </c>
      <c r="C8127" s="78" t="s">
        <v>996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 x14ac:dyDescent="0.2">
      <c r="A8128" s="77">
        <v>44276</v>
      </c>
      <c r="B8128" s="78">
        <v>44275</v>
      </c>
      <c r="C8128" s="78" t="s">
        <v>1108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 x14ac:dyDescent="0.2">
      <c r="A8129" s="77">
        <v>44276</v>
      </c>
      <c r="B8129" s="78">
        <v>44275</v>
      </c>
      <c r="C8129" s="78" t="s">
        <v>1204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 x14ac:dyDescent="0.2">
      <c r="A8130" s="77">
        <v>44276</v>
      </c>
      <c r="B8130" s="78">
        <v>44275</v>
      </c>
      <c r="C8130" s="78" t="s">
        <v>1092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 x14ac:dyDescent="0.2">
      <c r="A8131" s="77">
        <v>44276</v>
      </c>
      <c r="B8131" s="78">
        <v>44275</v>
      </c>
      <c r="C8131" s="78" t="s">
        <v>1270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 x14ac:dyDescent="0.2">
      <c r="A8132" s="77">
        <v>44276</v>
      </c>
      <c r="B8132" s="78">
        <v>44275</v>
      </c>
      <c r="C8132" s="78" t="s">
        <v>1301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 x14ac:dyDescent="0.2">
      <c r="A8133" s="77">
        <v>44276</v>
      </c>
      <c r="B8133" s="78">
        <v>44275</v>
      </c>
      <c r="C8133" s="78" t="s">
        <v>1125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 x14ac:dyDescent="0.2">
      <c r="A8134" s="77">
        <v>44276</v>
      </c>
      <c r="B8134" s="78">
        <v>44275</v>
      </c>
      <c r="C8134" s="78" t="s">
        <v>1302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 x14ac:dyDescent="0.2">
      <c r="A8135" s="50">
        <v>44277</v>
      </c>
      <c r="B8135" s="51">
        <v>44276</v>
      </c>
      <c r="C8135" s="51" t="s">
        <v>1032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 x14ac:dyDescent="0.2">
      <c r="A8136" s="50">
        <v>44277</v>
      </c>
      <c r="B8136" s="51">
        <v>44276</v>
      </c>
      <c r="C8136" s="51" t="s">
        <v>828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 x14ac:dyDescent="0.2">
      <c r="A8137" s="50">
        <v>44277</v>
      </c>
      <c r="B8137" s="51">
        <v>44276</v>
      </c>
      <c r="C8137" s="51" t="s">
        <v>1062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 x14ac:dyDescent="0.2">
      <c r="A8138" s="50">
        <v>44277</v>
      </c>
      <c r="B8138" s="51">
        <v>44276</v>
      </c>
      <c r="C8138" s="51" t="s">
        <v>1081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 x14ac:dyDescent="0.2">
      <c r="A8139" s="50">
        <v>44277</v>
      </c>
      <c r="B8139" s="51">
        <v>44276</v>
      </c>
      <c r="C8139" s="51" t="s">
        <v>1020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 x14ac:dyDescent="0.2">
      <c r="A8140" s="50">
        <v>44277</v>
      </c>
      <c r="B8140" s="51">
        <v>44276</v>
      </c>
      <c r="C8140" s="51" t="s">
        <v>1209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 x14ac:dyDescent="0.2">
      <c r="A8141" s="50">
        <v>44277</v>
      </c>
      <c r="B8141" s="51">
        <v>44276</v>
      </c>
      <c r="C8141" s="51" t="s">
        <v>1129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 x14ac:dyDescent="0.2">
      <c r="A8142" s="50">
        <v>44277</v>
      </c>
      <c r="B8142" s="51">
        <v>44276</v>
      </c>
      <c r="C8142" s="51" t="s">
        <v>1071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 x14ac:dyDescent="0.2">
      <c r="A8143" s="50">
        <v>44277</v>
      </c>
      <c r="B8143" s="51">
        <v>44276</v>
      </c>
      <c r="C8143" s="51" t="s">
        <v>1001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 x14ac:dyDescent="0.2">
      <c r="A8144" s="50">
        <v>44277</v>
      </c>
      <c r="B8144" s="51">
        <v>44276</v>
      </c>
      <c r="C8144" s="51" t="s">
        <v>1181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 x14ac:dyDescent="0.2">
      <c r="A8145" s="50">
        <v>44277</v>
      </c>
      <c r="B8145" s="51">
        <v>44276</v>
      </c>
      <c r="C8145" s="51" t="s">
        <v>1006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 x14ac:dyDescent="0.2">
      <c r="A8146" s="50">
        <v>44277</v>
      </c>
      <c r="B8146" s="51">
        <v>44276</v>
      </c>
      <c r="C8146" s="51" t="s">
        <v>1105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 x14ac:dyDescent="0.2">
      <c r="A8147" s="50">
        <v>44277</v>
      </c>
      <c r="B8147" s="51">
        <v>44276</v>
      </c>
      <c r="C8147" s="51" t="s">
        <v>1119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 x14ac:dyDescent="0.2">
      <c r="A8148" s="50">
        <v>44277</v>
      </c>
      <c r="B8148" s="51">
        <v>44276</v>
      </c>
      <c r="C8148" s="51" t="s">
        <v>1029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 x14ac:dyDescent="0.2">
      <c r="A8149" s="50">
        <v>44277</v>
      </c>
      <c r="B8149" s="51">
        <v>44276</v>
      </c>
      <c r="C8149" s="51" t="s">
        <v>1011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 x14ac:dyDescent="0.2">
      <c r="A8150" s="50">
        <v>44277</v>
      </c>
      <c r="B8150" s="51">
        <v>44276</v>
      </c>
      <c r="C8150" s="51" t="s">
        <v>1220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 x14ac:dyDescent="0.2">
      <c r="A8151" s="50">
        <v>44277</v>
      </c>
      <c r="B8151" s="51">
        <v>44276</v>
      </c>
      <c r="C8151" s="51" t="s">
        <v>1033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 x14ac:dyDescent="0.2">
      <c r="A8152" s="50">
        <v>44277</v>
      </c>
      <c r="B8152" s="51">
        <v>44276</v>
      </c>
      <c r="C8152" s="51" t="s">
        <v>1138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 x14ac:dyDescent="0.2">
      <c r="A8153" s="50">
        <v>44277</v>
      </c>
      <c r="B8153" s="51">
        <v>44276</v>
      </c>
      <c r="C8153" s="51" t="s">
        <v>1015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 x14ac:dyDescent="0.2">
      <c r="A8154" s="50">
        <v>44277</v>
      </c>
      <c r="B8154" s="51">
        <v>44276</v>
      </c>
      <c r="C8154" s="51" t="s">
        <v>1118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 x14ac:dyDescent="0.2">
      <c r="A8155" s="53">
        <v>44278</v>
      </c>
      <c r="B8155" s="54">
        <v>44277</v>
      </c>
      <c r="C8155" s="54" t="s">
        <v>828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 x14ac:dyDescent="0.2">
      <c r="A8156" s="53">
        <v>44278</v>
      </c>
      <c r="B8156" s="54">
        <v>44277</v>
      </c>
      <c r="C8156" s="54" t="s">
        <v>1081</v>
      </c>
      <c r="D8156" s="55">
        <f>VLOOKUP(Pag_Inicio_Corr_mas_casos[[#This Row],[Corregimiento]],Hoja3!$A$2:$D$676,4,0)</f>
        <v>91001</v>
      </c>
      <c r="E8156" s="54">
        <v>11</v>
      </c>
    </row>
    <row r="8157" spans="1:9" x14ac:dyDescent="0.2">
      <c r="A8157" s="53">
        <v>44278</v>
      </c>
      <c r="B8157" s="54">
        <v>44277</v>
      </c>
      <c r="C8157" s="54" t="s">
        <v>1114</v>
      </c>
      <c r="D8157" s="55">
        <f>VLOOKUP(Pag_Inicio_Corr_mas_casos[[#This Row],[Corregimiento]],Hoja3!$A$2:$D$676,4,0)</f>
        <v>90301</v>
      </c>
      <c r="E8157" s="54">
        <v>10</v>
      </c>
    </row>
    <row r="8158" spans="1:9" x14ac:dyDescent="0.2">
      <c r="A8158" s="53">
        <v>44278</v>
      </c>
      <c r="B8158" s="54">
        <v>44277</v>
      </c>
      <c r="C8158" s="54" t="s">
        <v>1129</v>
      </c>
      <c r="D8158" s="55">
        <f>VLOOKUP(Pag_Inicio_Corr_mas_casos[[#This Row],[Corregimiento]],Hoja3!$A$2:$D$676,4,0)</f>
        <v>91011</v>
      </c>
      <c r="E8158" s="54">
        <v>9</v>
      </c>
    </row>
    <row r="8159" spans="1:9" x14ac:dyDescent="0.2">
      <c r="A8159" s="53">
        <v>44278</v>
      </c>
      <c r="B8159" s="54">
        <v>44277</v>
      </c>
      <c r="C8159" s="54" t="s">
        <v>1105</v>
      </c>
      <c r="D8159" s="55">
        <f>VLOOKUP(Pag_Inicio_Corr_mas_casos[[#This Row],[Corregimiento]],Hoja3!$A$2:$D$676,4,0)</f>
        <v>80812</v>
      </c>
      <c r="E8159" s="54">
        <v>9</v>
      </c>
    </row>
    <row r="8160" spans="1:9" x14ac:dyDescent="0.2">
      <c r="A8160" s="53">
        <v>44278</v>
      </c>
      <c r="B8160" s="54">
        <v>44277</v>
      </c>
      <c r="C8160" s="54" t="s">
        <v>1125</v>
      </c>
      <c r="D8160" s="55">
        <f>VLOOKUP(Pag_Inicio_Corr_mas_casos[[#This Row],[Corregimiento]],Hoja3!$A$2:$D$676,4,0)</f>
        <v>40610</v>
      </c>
      <c r="E8160" s="54">
        <v>9</v>
      </c>
    </row>
    <row r="8161" spans="1:5" x14ac:dyDescent="0.2">
      <c r="A8161" s="53">
        <v>44278</v>
      </c>
      <c r="B8161" s="54">
        <v>44277</v>
      </c>
      <c r="C8161" s="54" t="s">
        <v>1133</v>
      </c>
      <c r="D8161" s="55">
        <f>VLOOKUP(Pag_Inicio_Corr_mas_casos[[#This Row],[Corregimiento]],Hoja3!$A$2:$D$676,4,0)</f>
        <v>90101</v>
      </c>
      <c r="E8161" s="54">
        <v>9</v>
      </c>
    </row>
    <row r="8162" spans="1:5" x14ac:dyDescent="0.2">
      <c r="A8162" s="53">
        <v>44278</v>
      </c>
      <c r="B8162" s="54">
        <v>44277</v>
      </c>
      <c r="C8162" s="54" t="s">
        <v>1020</v>
      </c>
      <c r="D8162" s="55">
        <f>VLOOKUP(Pag_Inicio_Corr_mas_casos[[#This Row],[Corregimiento]],Hoja3!$A$2:$D$676,4,0)</f>
        <v>20601</v>
      </c>
      <c r="E8162" s="54">
        <v>8</v>
      </c>
    </row>
    <row r="8163" spans="1:5" x14ac:dyDescent="0.2">
      <c r="A8163" s="53">
        <v>44278</v>
      </c>
      <c r="B8163" s="54">
        <v>44277</v>
      </c>
      <c r="C8163" s="54" t="s">
        <v>1062</v>
      </c>
      <c r="D8163" s="55">
        <f>VLOOKUP(Pag_Inicio_Corr_mas_casos[[#This Row],[Corregimiento]],Hoja3!$A$2:$D$676,4,0)</f>
        <v>40611</v>
      </c>
      <c r="E8163" s="54">
        <v>8</v>
      </c>
    </row>
    <row r="8164" spans="1:5" x14ac:dyDescent="0.2">
      <c r="A8164" s="53">
        <v>44278</v>
      </c>
      <c r="B8164" s="54">
        <v>44277</v>
      </c>
      <c r="C8164" s="54" t="s">
        <v>1111</v>
      </c>
      <c r="D8164" s="55">
        <f>VLOOKUP(Pag_Inicio_Corr_mas_casos[[#This Row],[Corregimiento]],Hoja3!$A$2:$D$676,4,0)</f>
        <v>40201</v>
      </c>
      <c r="E8164" s="54">
        <v>8</v>
      </c>
    </row>
    <row r="8165" spans="1:5" x14ac:dyDescent="0.2">
      <c r="A8165" s="53">
        <v>44278</v>
      </c>
      <c r="B8165" s="54">
        <v>44277</v>
      </c>
      <c r="C8165" s="54" t="s">
        <v>1001</v>
      </c>
      <c r="D8165" s="55">
        <f>VLOOKUP(Pag_Inicio_Corr_mas_casos[[#This Row],[Corregimiento]],Hoja3!$A$2:$D$676,4,0)</f>
        <v>80807</v>
      </c>
      <c r="E8165" s="54">
        <v>8</v>
      </c>
    </row>
    <row r="8166" spans="1:5" x14ac:dyDescent="0.2">
      <c r="A8166" s="53">
        <v>44278</v>
      </c>
      <c r="B8166" s="54">
        <v>44277</v>
      </c>
      <c r="C8166" s="54" t="s">
        <v>1119</v>
      </c>
      <c r="D8166" s="55">
        <f>VLOOKUP(Pag_Inicio_Corr_mas_casos[[#This Row],[Corregimiento]],Hoja3!$A$2:$D$676,4,0)</f>
        <v>40601</v>
      </c>
      <c r="E8166" s="54">
        <v>8</v>
      </c>
    </row>
    <row r="8167" spans="1:5" x14ac:dyDescent="0.2">
      <c r="A8167" s="53">
        <v>44278</v>
      </c>
      <c r="B8167" s="54">
        <v>44277</v>
      </c>
      <c r="C8167" s="54" t="s">
        <v>1070</v>
      </c>
      <c r="D8167" s="55">
        <f>VLOOKUP(Pag_Inicio_Corr_mas_casos[[#This Row],[Corregimiento]],Hoja3!$A$2:$D$676,4,0)</f>
        <v>80809</v>
      </c>
      <c r="E8167" s="54">
        <v>7</v>
      </c>
    </row>
    <row r="8168" spans="1:5" x14ac:dyDescent="0.2">
      <c r="A8168" s="53">
        <v>44278</v>
      </c>
      <c r="B8168" s="54">
        <v>44277</v>
      </c>
      <c r="C8168" s="54" t="s">
        <v>1226</v>
      </c>
      <c r="D8168" s="55">
        <f>VLOOKUP(Pag_Inicio_Corr_mas_casos[[#This Row],[Corregimiento]],Hoja3!$A$2:$D$676,4,0)</f>
        <v>10201</v>
      </c>
      <c r="E8168" s="54">
        <v>7</v>
      </c>
    </row>
    <row r="8169" spans="1:5" x14ac:dyDescent="0.2">
      <c r="A8169" s="53">
        <v>44278</v>
      </c>
      <c r="B8169" s="54">
        <v>44277</v>
      </c>
      <c r="C8169" s="54" t="s">
        <v>1152</v>
      </c>
      <c r="D8169" s="55">
        <f>VLOOKUP(Pag_Inicio_Corr_mas_casos[[#This Row],[Corregimiento]],Hoja3!$A$2:$D$676,4,0)</f>
        <v>90601</v>
      </c>
      <c r="E8169" s="54">
        <v>7</v>
      </c>
    </row>
    <row r="8170" spans="1:5" x14ac:dyDescent="0.2">
      <c r="A8170" s="53">
        <v>44278</v>
      </c>
      <c r="B8170" s="54">
        <v>44277</v>
      </c>
      <c r="C8170" s="54" t="s">
        <v>1066</v>
      </c>
      <c r="D8170" s="55">
        <f>VLOOKUP(Pag_Inicio_Corr_mas_casos[[#This Row],[Corregimiento]],Hoja3!$A$2:$D$676,4,0)</f>
        <v>40612</v>
      </c>
      <c r="E8170" s="54">
        <v>7</v>
      </c>
    </row>
    <row r="8171" spans="1:5" x14ac:dyDescent="0.2">
      <c r="A8171" s="53">
        <v>44278</v>
      </c>
      <c r="B8171" s="54">
        <v>44277</v>
      </c>
      <c r="C8171" s="54" t="s">
        <v>1113</v>
      </c>
      <c r="D8171" s="55">
        <f>VLOOKUP(Pag_Inicio_Corr_mas_casos[[#This Row],[Corregimiento]],Hoja3!$A$2:$D$676,4,0)</f>
        <v>130102</v>
      </c>
      <c r="E8171" s="54">
        <v>6</v>
      </c>
    </row>
    <row r="8172" spans="1:5" x14ac:dyDescent="0.2">
      <c r="A8172" s="53">
        <v>44278</v>
      </c>
      <c r="B8172" s="54">
        <v>44277</v>
      </c>
      <c r="C8172" s="54" t="s">
        <v>1265</v>
      </c>
      <c r="D8172" s="55">
        <f>VLOOKUP(Pag_Inicio_Corr_mas_casos[[#This Row],[Corregimiento]],Hoja3!$A$2:$D$676,4,0)</f>
        <v>10101</v>
      </c>
      <c r="E8172" s="54">
        <v>6</v>
      </c>
    </row>
    <row r="8173" spans="1:5" x14ac:dyDescent="0.2">
      <c r="A8173" s="53">
        <v>44278</v>
      </c>
      <c r="B8173" s="54">
        <v>44277</v>
      </c>
      <c r="C8173" s="54" t="s">
        <v>1303</v>
      </c>
      <c r="D8173" s="55">
        <f>VLOOKUP(Pag_Inicio_Corr_mas_casos[[#This Row],[Corregimiento]],Hoja3!$A$2:$D$676,4,0)</f>
        <v>90502</v>
      </c>
      <c r="E8173" s="54">
        <v>6</v>
      </c>
    </row>
    <row r="8174" spans="1:5" x14ac:dyDescent="0.2">
      <c r="A8174" s="53">
        <v>44278</v>
      </c>
      <c r="B8174" s="54">
        <v>44277</v>
      </c>
      <c r="C8174" s="54" t="s">
        <v>1230</v>
      </c>
      <c r="D8174" s="55">
        <f>VLOOKUP(Pag_Inicio_Corr_mas_casos[[#This Row],[Corregimiento]],Hoja3!$A$2:$D$676,4,0)</f>
        <v>10215</v>
      </c>
      <c r="E8174" s="54">
        <v>6</v>
      </c>
    </row>
    <row r="8175" spans="1:5" x14ac:dyDescent="0.2">
      <c r="A8175" s="62">
        <v>44279</v>
      </c>
      <c r="B8175" s="63">
        <v>44278</v>
      </c>
      <c r="C8175" s="63" t="s">
        <v>1209</v>
      </c>
      <c r="D8175" s="64">
        <f>VLOOKUP(Pag_Inicio_Corr_mas_casos[[#This Row],[Corregimiento]],Hoja3!$A$2:$D$676,4,0)</f>
        <v>10206</v>
      </c>
      <c r="E8175" s="63">
        <v>25</v>
      </c>
    </row>
    <row r="8176" spans="1:5" x14ac:dyDescent="0.2">
      <c r="A8176" s="62">
        <v>44279</v>
      </c>
      <c r="B8176" s="63">
        <v>44278</v>
      </c>
      <c r="C8176" s="63" t="s">
        <v>1070</v>
      </c>
      <c r="D8176" s="64">
        <f>VLOOKUP(Pag_Inicio_Corr_mas_casos[[#This Row],[Corregimiento]],Hoja3!$A$2:$D$676,4,0)</f>
        <v>80809</v>
      </c>
      <c r="E8176" s="63">
        <v>22</v>
      </c>
    </row>
    <row r="8177" spans="1:5" x14ac:dyDescent="0.2">
      <c r="A8177" s="62">
        <v>44279</v>
      </c>
      <c r="B8177" s="63">
        <v>44278</v>
      </c>
      <c r="C8177" s="63" t="s">
        <v>1255</v>
      </c>
      <c r="D8177" s="64">
        <f>VLOOKUP(Pag_Inicio_Corr_mas_casos[[#This Row],[Corregimiento]],Hoja3!$A$2:$D$676,4,0)</f>
        <v>10201</v>
      </c>
      <c r="E8177" s="63">
        <v>12</v>
      </c>
    </row>
    <row r="8178" spans="1:5" x14ac:dyDescent="0.2">
      <c r="A8178" s="62">
        <v>44279</v>
      </c>
      <c r="B8178" s="63">
        <v>44278</v>
      </c>
      <c r="C8178" s="63" t="s">
        <v>1129</v>
      </c>
      <c r="D8178" s="64">
        <f>VLOOKUP(Pag_Inicio_Corr_mas_casos[[#This Row],[Corregimiento]],Hoja3!$A$2:$D$676,4,0)</f>
        <v>91011</v>
      </c>
      <c r="E8178" s="63">
        <v>10</v>
      </c>
    </row>
    <row r="8179" spans="1:5" x14ac:dyDescent="0.2">
      <c r="A8179" s="62">
        <v>44279</v>
      </c>
      <c r="B8179" s="63">
        <v>44278</v>
      </c>
      <c r="C8179" s="63" t="s">
        <v>1010</v>
      </c>
      <c r="D8179" s="64">
        <f>VLOOKUP(Pag_Inicio_Corr_mas_casos[[#This Row],[Corregimiento]],Hoja3!$A$2:$D$676,4,0)</f>
        <v>80813</v>
      </c>
      <c r="E8179" s="63">
        <v>9</v>
      </c>
    </row>
    <row r="8180" spans="1:5" x14ac:dyDescent="0.2">
      <c r="A8180" s="62">
        <v>44279</v>
      </c>
      <c r="B8180" s="63">
        <v>44278</v>
      </c>
      <c r="C8180" s="63" t="s">
        <v>1105</v>
      </c>
      <c r="D8180" s="64">
        <f>VLOOKUP(Pag_Inicio_Corr_mas_casos[[#This Row],[Corregimiento]],Hoja3!$A$2:$D$676,4,0)</f>
        <v>80812</v>
      </c>
      <c r="E8180" s="63">
        <v>9</v>
      </c>
    </row>
    <row r="8181" spans="1:5" x14ac:dyDescent="0.2">
      <c r="A8181" s="62">
        <v>44279</v>
      </c>
      <c r="B8181" s="63">
        <v>44278</v>
      </c>
      <c r="C8181" s="63" t="s">
        <v>1270</v>
      </c>
      <c r="D8181" s="64">
        <f>VLOOKUP(Pag_Inicio_Corr_mas_casos[[#This Row],[Corregimiento]],Hoja3!$A$2:$D$676,4,0)</f>
        <v>41104</v>
      </c>
      <c r="E8181" s="63">
        <v>8</v>
      </c>
    </row>
    <row r="8182" spans="1:5" x14ac:dyDescent="0.2">
      <c r="A8182" s="62">
        <v>44279</v>
      </c>
      <c r="B8182" s="63">
        <v>44278</v>
      </c>
      <c r="C8182" s="63" t="s">
        <v>1071</v>
      </c>
      <c r="D8182" s="64">
        <f>VLOOKUP(Pag_Inicio_Corr_mas_casos[[#This Row],[Corregimiento]],Hoja3!$A$2:$D$676,4,0)</f>
        <v>80819</v>
      </c>
      <c r="E8182" s="63">
        <v>8</v>
      </c>
    </row>
    <row r="8183" spans="1:5" x14ac:dyDescent="0.2">
      <c r="A8183" s="62">
        <v>44279</v>
      </c>
      <c r="B8183" s="63">
        <v>44278</v>
      </c>
      <c r="C8183" s="63" t="s">
        <v>1119</v>
      </c>
      <c r="D8183" s="64">
        <f>VLOOKUP(Pag_Inicio_Corr_mas_casos[[#This Row],[Corregimiento]],Hoja3!$A$2:$D$676,4,0)</f>
        <v>40601</v>
      </c>
      <c r="E8183" s="63">
        <v>8</v>
      </c>
    </row>
    <row r="8184" spans="1:5" x14ac:dyDescent="0.2">
      <c r="A8184" s="62">
        <v>44279</v>
      </c>
      <c r="B8184" s="63">
        <v>44278</v>
      </c>
      <c r="C8184" s="63" t="s">
        <v>1230</v>
      </c>
      <c r="D8184" s="64">
        <f>VLOOKUP(Pag_Inicio_Corr_mas_casos[[#This Row],[Corregimiento]],Hoja3!$A$2:$D$676,4,0)</f>
        <v>10215</v>
      </c>
      <c r="E8184" s="63">
        <v>8</v>
      </c>
    </row>
    <row r="8185" spans="1:5" x14ac:dyDescent="0.2">
      <c r="A8185" s="62">
        <v>44279</v>
      </c>
      <c r="B8185" s="63">
        <v>44278</v>
      </c>
      <c r="C8185" s="63" t="s">
        <v>1081</v>
      </c>
      <c r="D8185" s="64">
        <f>VLOOKUP(Pag_Inicio_Corr_mas_casos[[#This Row],[Corregimiento]],Hoja3!$A$2:$D$676,4,0)</f>
        <v>91001</v>
      </c>
      <c r="E8185" s="63">
        <v>7</v>
      </c>
    </row>
    <row r="8186" spans="1:5" x14ac:dyDescent="0.2">
      <c r="A8186" s="62">
        <v>44279</v>
      </c>
      <c r="B8186" s="63">
        <v>44278</v>
      </c>
      <c r="C8186" s="63" t="s">
        <v>998</v>
      </c>
      <c r="D8186" s="64">
        <f>VLOOKUP(Pag_Inicio_Corr_mas_casos[[#This Row],[Corregimiento]],Hoja3!$A$2:$D$676,4,0)</f>
        <v>81009</v>
      </c>
      <c r="E8186" s="63">
        <v>7</v>
      </c>
    </row>
    <row r="8187" spans="1:5" x14ac:dyDescent="0.2">
      <c r="A8187" s="62">
        <v>44279</v>
      </c>
      <c r="B8187" s="63">
        <v>44278</v>
      </c>
      <c r="C8187" s="63" t="s">
        <v>1235</v>
      </c>
      <c r="D8187" s="64">
        <f>VLOOKUP(Pag_Inicio_Corr_mas_casos[[#This Row],[Corregimiento]],Hoja3!$A$2:$D$676,4,0)</f>
        <v>10203</v>
      </c>
      <c r="E8187" s="63">
        <v>7</v>
      </c>
    </row>
    <row r="8188" spans="1:5" x14ac:dyDescent="0.2">
      <c r="A8188" s="62">
        <v>44279</v>
      </c>
      <c r="B8188" s="63">
        <v>44278</v>
      </c>
      <c r="C8188" s="63" t="s">
        <v>1066</v>
      </c>
      <c r="D8188" s="64">
        <f>VLOOKUP(Pag_Inicio_Corr_mas_casos[[#This Row],[Corregimiento]],Hoja3!$A$2:$D$676,4,0)</f>
        <v>40612</v>
      </c>
      <c r="E8188" s="63">
        <v>6</v>
      </c>
    </row>
    <row r="8189" spans="1:5" x14ac:dyDescent="0.2">
      <c r="A8189" s="62">
        <v>44279</v>
      </c>
      <c r="B8189" s="63">
        <v>44278</v>
      </c>
      <c r="C8189" s="63" t="s">
        <v>1144</v>
      </c>
      <c r="D8189" s="64">
        <f>VLOOKUP(Pag_Inicio_Corr_mas_casos[[#This Row],[Corregimiento]],Hoja3!$A$2:$D$676,4,0)</f>
        <v>130407</v>
      </c>
      <c r="E8189" s="63">
        <v>6</v>
      </c>
    </row>
    <row r="8190" spans="1:5" x14ac:dyDescent="0.2">
      <c r="A8190" s="62">
        <v>44279</v>
      </c>
      <c r="B8190" s="63">
        <v>44278</v>
      </c>
      <c r="C8190" s="63" t="s">
        <v>1054</v>
      </c>
      <c r="D8190" s="64">
        <f>VLOOKUP(Pag_Inicio_Corr_mas_casos[[#This Row],[Corregimiento]],Hoja3!$A$2:$D$676,4,0)</f>
        <v>81005</v>
      </c>
      <c r="E8190" s="63">
        <v>6</v>
      </c>
    </row>
    <row r="8191" spans="1:5" x14ac:dyDescent="0.2">
      <c r="A8191" s="62">
        <v>44279</v>
      </c>
      <c r="B8191" s="63">
        <v>44278</v>
      </c>
      <c r="C8191" s="63" t="s">
        <v>1111</v>
      </c>
      <c r="D8191" s="64">
        <f>VLOOKUP(Pag_Inicio_Corr_mas_casos[[#This Row],[Corregimiento]],Hoja3!$A$2:$D$676,4,0)</f>
        <v>40201</v>
      </c>
      <c r="E8191" s="63">
        <v>6</v>
      </c>
    </row>
    <row r="8192" spans="1:5" x14ac:dyDescent="0.2">
      <c r="A8192" s="62">
        <v>44279</v>
      </c>
      <c r="B8192" s="63">
        <v>44278</v>
      </c>
      <c r="C8192" s="63" t="s">
        <v>1062</v>
      </c>
      <c r="D8192" s="64">
        <f>VLOOKUP(Pag_Inicio_Corr_mas_casos[[#This Row],[Corregimiento]],Hoja3!$A$2:$D$676,4,0)</f>
        <v>40611</v>
      </c>
      <c r="E8192" s="63">
        <v>6</v>
      </c>
    </row>
    <row r="8193" spans="1:5" x14ac:dyDescent="0.2">
      <c r="A8193" s="62">
        <v>44279</v>
      </c>
      <c r="B8193" s="63">
        <v>44278</v>
      </c>
      <c r="C8193" s="63" t="s">
        <v>1095</v>
      </c>
      <c r="D8193" s="64">
        <f>VLOOKUP(Pag_Inicio_Corr_mas_casos[[#This Row],[Corregimiento]],Hoja3!$A$2:$D$676,4,0)</f>
        <v>130106</v>
      </c>
      <c r="E8193" s="63">
        <v>6</v>
      </c>
    </row>
    <row r="8194" spans="1:5" x14ac:dyDescent="0.2">
      <c r="A8194" s="62">
        <v>44279</v>
      </c>
      <c r="B8194" s="63">
        <v>44278</v>
      </c>
      <c r="C8194" s="63" t="s">
        <v>1002</v>
      </c>
      <c r="D8194" s="64">
        <f>VLOOKUP(Pag_Inicio_Corr_mas_casos[[#This Row],[Corregimiento]],Hoja3!$A$2:$D$676,4,0)</f>
        <v>80816</v>
      </c>
      <c r="E8194" s="63">
        <v>6</v>
      </c>
    </row>
    <row r="8195" spans="1:5" x14ac:dyDescent="0.2">
      <c r="A8195" s="59">
        <v>44280</v>
      </c>
      <c r="B8195" s="60">
        <v>44279</v>
      </c>
      <c r="C8195" s="60" t="s">
        <v>1066</v>
      </c>
      <c r="D8195" s="61">
        <f>VLOOKUP(Pag_Inicio_Corr_mas_casos[[#This Row],[Corregimiento]],Hoja3!$A$2:$D$676,4,0)</f>
        <v>40612</v>
      </c>
      <c r="E8195" s="60">
        <v>22</v>
      </c>
    </row>
    <row r="8196" spans="1:5" x14ac:dyDescent="0.2">
      <c r="A8196" s="59">
        <v>44280</v>
      </c>
      <c r="B8196" s="60">
        <v>44279</v>
      </c>
      <c r="C8196" s="60" t="s">
        <v>912</v>
      </c>
      <c r="D8196" s="61">
        <f>VLOOKUP(Pag_Inicio_Corr_mas_casos[[#This Row],[Corregimiento]],Hoja3!$A$2:$D$676,4,0)</f>
        <v>40401</v>
      </c>
      <c r="E8196" s="60">
        <v>16</v>
      </c>
    </row>
    <row r="8197" spans="1:5" x14ac:dyDescent="0.2">
      <c r="A8197" s="59">
        <v>44280</v>
      </c>
      <c r="B8197" s="60">
        <v>44279</v>
      </c>
      <c r="C8197" s="60" t="s">
        <v>1095</v>
      </c>
      <c r="D8197" s="61">
        <f>VLOOKUP(Pag_Inicio_Corr_mas_casos[[#This Row],[Corregimiento]],Hoja3!$A$2:$D$676,4,0)</f>
        <v>130106</v>
      </c>
      <c r="E8197" s="60">
        <v>14</v>
      </c>
    </row>
    <row r="8198" spans="1:5" x14ac:dyDescent="0.2">
      <c r="A8198" s="59">
        <v>44280</v>
      </c>
      <c r="B8198" s="60">
        <v>44279</v>
      </c>
      <c r="C8198" s="60" t="s">
        <v>1102</v>
      </c>
      <c r="D8198" s="61">
        <f>VLOOKUP(Pag_Inicio_Corr_mas_casos[[#This Row],[Corregimiento]],Hoja3!$A$2:$D$676,4,0)</f>
        <v>20602</v>
      </c>
      <c r="E8198" s="60">
        <v>14</v>
      </c>
    </row>
    <row r="8199" spans="1:5" x14ac:dyDescent="0.2">
      <c r="A8199" s="59">
        <v>44280</v>
      </c>
      <c r="B8199" s="60">
        <v>44279</v>
      </c>
      <c r="C8199" s="60" t="s">
        <v>1119</v>
      </c>
      <c r="D8199" s="61">
        <f>VLOOKUP(Pag_Inicio_Corr_mas_casos[[#This Row],[Corregimiento]],Hoja3!$A$2:$D$676,4,0)</f>
        <v>40601</v>
      </c>
      <c r="E8199" s="60">
        <v>13</v>
      </c>
    </row>
    <row r="8200" spans="1:5" x14ac:dyDescent="0.2">
      <c r="A8200" s="59">
        <v>44280</v>
      </c>
      <c r="B8200" s="60">
        <v>44279</v>
      </c>
      <c r="C8200" s="60" t="s">
        <v>1125</v>
      </c>
      <c r="D8200" s="61">
        <f>VLOOKUP(Pag_Inicio_Corr_mas_casos[[#This Row],[Corregimiento]],Hoja3!$A$2:$D$676,4,0)</f>
        <v>40610</v>
      </c>
      <c r="E8200" s="60">
        <v>12</v>
      </c>
    </row>
    <row r="8201" spans="1:5" x14ac:dyDescent="0.2">
      <c r="A8201" s="59">
        <v>44280</v>
      </c>
      <c r="B8201" s="60">
        <v>44279</v>
      </c>
      <c r="C8201" s="60" t="s">
        <v>1265</v>
      </c>
      <c r="D8201" s="61">
        <f>VLOOKUP(Pag_Inicio_Corr_mas_casos[[#This Row],[Corregimiento]],Hoja3!$A$2:$D$676,4,0)</f>
        <v>10101</v>
      </c>
      <c r="E8201" s="60">
        <v>12</v>
      </c>
    </row>
    <row r="8202" spans="1:5" x14ac:dyDescent="0.2">
      <c r="A8202" s="59">
        <v>44280</v>
      </c>
      <c r="B8202" s="60">
        <v>44279</v>
      </c>
      <c r="C8202" s="60" t="s">
        <v>1081</v>
      </c>
      <c r="D8202" s="61">
        <f>VLOOKUP(Pag_Inicio_Corr_mas_casos[[#This Row],[Corregimiento]],Hoja3!$A$2:$D$676,4,0)</f>
        <v>91001</v>
      </c>
      <c r="E8202" s="60">
        <v>11</v>
      </c>
    </row>
    <row r="8203" spans="1:5" x14ac:dyDescent="0.2">
      <c r="A8203" s="59">
        <v>44280</v>
      </c>
      <c r="B8203" s="60">
        <v>44279</v>
      </c>
      <c r="C8203" s="60" t="s">
        <v>1010</v>
      </c>
      <c r="D8203" s="61">
        <f>VLOOKUP(Pag_Inicio_Corr_mas_casos[[#This Row],[Corregimiento]],Hoja3!$A$2:$D$676,4,0)</f>
        <v>80813</v>
      </c>
      <c r="E8203" s="60">
        <v>10</v>
      </c>
    </row>
    <row r="8204" spans="1:5" x14ac:dyDescent="0.2">
      <c r="A8204" s="59">
        <v>44280</v>
      </c>
      <c r="B8204" s="60">
        <v>44279</v>
      </c>
      <c r="C8204" s="60" t="s">
        <v>1070</v>
      </c>
      <c r="D8204" s="61">
        <f>VLOOKUP(Pag_Inicio_Corr_mas_casos[[#This Row],[Corregimiento]],Hoja3!$A$2:$D$676,4,0)</f>
        <v>80809</v>
      </c>
      <c r="E8204" s="60">
        <v>9</v>
      </c>
    </row>
    <row r="8205" spans="1:5" x14ac:dyDescent="0.2">
      <c r="A8205" s="59">
        <v>44280</v>
      </c>
      <c r="B8205" s="60">
        <v>44279</v>
      </c>
      <c r="C8205" s="60" t="s">
        <v>1129</v>
      </c>
      <c r="D8205" s="61">
        <f>VLOOKUP(Pag_Inicio_Corr_mas_casos[[#This Row],[Corregimiento]],Hoja3!$A$2:$D$676,4,0)</f>
        <v>91011</v>
      </c>
      <c r="E8205" s="60">
        <v>9</v>
      </c>
    </row>
    <row r="8206" spans="1:5" x14ac:dyDescent="0.2">
      <c r="A8206" s="59">
        <v>44280</v>
      </c>
      <c r="B8206" s="60">
        <v>44279</v>
      </c>
      <c r="C8206" s="60" t="s">
        <v>1209</v>
      </c>
      <c r="D8206" s="61">
        <f>VLOOKUP(Pag_Inicio_Corr_mas_casos[[#This Row],[Corregimiento]],Hoja3!$A$2:$D$676,4,0)</f>
        <v>10206</v>
      </c>
      <c r="E8206" s="60">
        <v>9</v>
      </c>
    </row>
    <row r="8207" spans="1:5" x14ac:dyDescent="0.2">
      <c r="A8207" s="59">
        <v>44280</v>
      </c>
      <c r="B8207" s="60">
        <v>44279</v>
      </c>
      <c r="C8207" s="60" t="s">
        <v>1304</v>
      </c>
      <c r="D8207" s="61">
        <f>VLOOKUP(Pag_Inicio_Corr_mas_casos[[#This Row],[Corregimiento]],Hoja3!$A$2:$D$676,4,0)</f>
        <v>40403</v>
      </c>
      <c r="E8207" s="60">
        <v>9</v>
      </c>
    </row>
    <row r="8208" spans="1:5" x14ac:dyDescent="0.2">
      <c r="A8208" s="59">
        <v>44280</v>
      </c>
      <c r="B8208" s="60">
        <v>44279</v>
      </c>
      <c r="C8208" s="60" t="s">
        <v>1092</v>
      </c>
      <c r="D8208" s="61">
        <f>VLOOKUP(Pag_Inicio_Corr_mas_casos[[#This Row],[Corregimiento]],Hoja3!$A$2:$D$676,4,0)</f>
        <v>91008</v>
      </c>
      <c r="E8208" s="60">
        <v>8</v>
      </c>
    </row>
    <row r="8209" spans="1:5" x14ac:dyDescent="0.2">
      <c r="A8209" s="59">
        <v>44280</v>
      </c>
      <c r="B8209" s="60">
        <v>44279</v>
      </c>
      <c r="C8209" s="60" t="s">
        <v>1010</v>
      </c>
      <c r="D8209" s="61">
        <f>VLOOKUP(Pag_Inicio_Corr_mas_casos[[#This Row],[Corregimiento]],Hoja3!$A$2:$D$676,4,0)</f>
        <v>80813</v>
      </c>
      <c r="E8209" s="60">
        <v>8</v>
      </c>
    </row>
    <row r="8210" spans="1:5" x14ac:dyDescent="0.2">
      <c r="A8210" s="59">
        <v>44280</v>
      </c>
      <c r="B8210" s="60">
        <v>44279</v>
      </c>
      <c r="C8210" s="60" t="s">
        <v>1294</v>
      </c>
      <c r="D8210" s="61">
        <f>VLOOKUP(Pag_Inicio_Corr_mas_casos[[#This Row],[Corregimiento]],Hoja3!$A$2:$D$676,4,0)</f>
        <v>60703</v>
      </c>
      <c r="E8210" s="60">
        <v>7</v>
      </c>
    </row>
    <row r="8211" spans="1:5" x14ac:dyDescent="0.2">
      <c r="A8211" s="59">
        <v>44280</v>
      </c>
      <c r="B8211" s="60">
        <v>44279</v>
      </c>
      <c r="C8211" s="60" t="s">
        <v>1029</v>
      </c>
      <c r="D8211" s="61">
        <f>VLOOKUP(Pag_Inicio_Corr_mas_casos[[#This Row],[Corregimiento]],Hoja3!$A$2:$D$676,4,0)</f>
        <v>40606</v>
      </c>
      <c r="E8211" s="60">
        <v>7</v>
      </c>
    </row>
    <row r="8212" spans="1:5" x14ac:dyDescent="0.2">
      <c r="A8212" s="59">
        <v>44280</v>
      </c>
      <c r="B8212" s="60">
        <v>44279</v>
      </c>
      <c r="C8212" s="60" t="s">
        <v>1105</v>
      </c>
      <c r="D8212" s="61">
        <f>VLOOKUP(Pag_Inicio_Corr_mas_casos[[#This Row],[Corregimiento]],Hoja3!$A$2:$D$676,4,0)</f>
        <v>80812</v>
      </c>
      <c r="E8212" s="60">
        <v>7</v>
      </c>
    </row>
    <row r="8213" spans="1:5" x14ac:dyDescent="0.2">
      <c r="A8213" s="59">
        <v>44280</v>
      </c>
      <c r="B8213" s="60">
        <v>44279</v>
      </c>
      <c r="C8213" s="60" t="s">
        <v>1020</v>
      </c>
      <c r="D8213" s="61">
        <f>VLOOKUP(Pag_Inicio_Corr_mas_casos[[#This Row],[Corregimiento]],Hoja3!$A$2:$D$676,4,0)</f>
        <v>20601</v>
      </c>
      <c r="E8213" s="60">
        <v>6</v>
      </c>
    </row>
    <row r="8214" spans="1:5" x14ac:dyDescent="0.2">
      <c r="A8214" s="59">
        <v>44280</v>
      </c>
      <c r="B8214" s="60">
        <v>44279</v>
      </c>
      <c r="C8214" s="60" t="s">
        <v>1127</v>
      </c>
      <c r="D8214" s="61">
        <f>VLOOKUP(Pag_Inicio_Corr_mas_casos[[#This Row],[Corregimiento]],Hoja3!$A$2:$D$676,4,0)</f>
        <v>130101</v>
      </c>
      <c r="E8214" s="60">
        <v>6</v>
      </c>
    </row>
    <row r="8215" spans="1:5" x14ac:dyDescent="0.2">
      <c r="A8215" s="105">
        <v>44281</v>
      </c>
      <c r="B8215" s="106">
        <v>44280</v>
      </c>
      <c r="C8215" s="106" t="s">
        <v>1081</v>
      </c>
      <c r="D8215" s="107">
        <f>VLOOKUP(Pag_Inicio_Corr_mas_casos[[#This Row],[Corregimiento]],Hoja3!$A$2:$D$676,4,0)</f>
        <v>91001</v>
      </c>
      <c r="E8215" s="106">
        <v>15</v>
      </c>
    </row>
    <row r="8216" spans="1:5" x14ac:dyDescent="0.2">
      <c r="A8216" s="105">
        <v>44281</v>
      </c>
      <c r="B8216" s="106">
        <v>44280</v>
      </c>
      <c r="C8216" s="106" t="s">
        <v>1119</v>
      </c>
      <c r="D8216" s="107">
        <f>VLOOKUP(Pag_Inicio_Corr_mas_casos[[#This Row],[Corregimiento]],Hoja3!$A$2:$D$676,4,0)</f>
        <v>40601</v>
      </c>
      <c r="E8216" s="106">
        <v>13</v>
      </c>
    </row>
    <row r="8217" spans="1:5" x14ac:dyDescent="0.2">
      <c r="A8217" s="105">
        <v>44281</v>
      </c>
      <c r="B8217" s="106">
        <v>44280</v>
      </c>
      <c r="C8217" s="106" t="s">
        <v>1226</v>
      </c>
      <c r="D8217" s="107">
        <f>VLOOKUP(Pag_Inicio_Corr_mas_casos[[#This Row],[Corregimiento]],Hoja3!$A$2:$D$676,4,0)</f>
        <v>10201</v>
      </c>
      <c r="E8217" s="106">
        <v>12</v>
      </c>
    </row>
    <row r="8218" spans="1:5" x14ac:dyDescent="0.2">
      <c r="A8218" s="105">
        <v>44281</v>
      </c>
      <c r="B8218" s="106">
        <v>44280</v>
      </c>
      <c r="C8218" s="106" t="s">
        <v>1034</v>
      </c>
      <c r="D8218" s="107">
        <f>VLOOKUP(Pag_Inicio_Corr_mas_casos[[#This Row],[Corregimiento]],Hoja3!$A$2:$D$676,4,0)</f>
        <v>20207</v>
      </c>
      <c r="E8218" s="106">
        <v>12</v>
      </c>
    </row>
    <row r="8219" spans="1:5" x14ac:dyDescent="0.2">
      <c r="A8219" s="105">
        <v>44281</v>
      </c>
      <c r="B8219" s="106">
        <v>44280</v>
      </c>
      <c r="C8219" s="106" t="s">
        <v>1071</v>
      </c>
      <c r="D8219" s="107">
        <f>VLOOKUP(Pag_Inicio_Corr_mas_casos[[#This Row],[Corregimiento]],Hoja3!$A$2:$D$676,4,0)</f>
        <v>80819</v>
      </c>
      <c r="E8219" s="106">
        <v>10</v>
      </c>
    </row>
    <row r="8220" spans="1:5" x14ac:dyDescent="0.2">
      <c r="A8220" s="105">
        <v>44281</v>
      </c>
      <c r="B8220" s="106">
        <v>44280</v>
      </c>
      <c r="C8220" s="106" t="s">
        <v>1029</v>
      </c>
      <c r="D8220" s="107">
        <f>VLOOKUP(Pag_Inicio_Corr_mas_casos[[#This Row],[Corregimiento]],Hoja3!$A$2:$D$676,4,0)</f>
        <v>40606</v>
      </c>
      <c r="E8220" s="106">
        <v>10</v>
      </c>
    </row>
    <row r="8221" spans="1:5" x14ac:dyDescent="0.2">
      <c r="A8221" s="105">
        <v>44281</v>
      </c>
      <c r="B8221" s="106">
        <v>44280</v>
      </c>
      <c r="C8221" s="106" t="s">
        <v>1105</v>
      </c>
      <c r="D8221" s="107">
        <f>VLOOKUP(Pag_Inicio_Corr_mas_casos[[#This Row],[Corregimiento]],Hoja3!$A$2:$D$676,4,0)</f>
        <v>80812</v>
      </c>
      <c r="E8221" s="106">
        <v>9</v>
      </c>
    </row>
    <row r="8222" spans="1:5" x14ac:dyDescent="0.2">
      <c r="A8222" s="105">
        <v>44281</v>
      </c>
      <c r="B8222" s="106">
        <v>44280</v>
      </c>
      <c r="C8222" s="106" t="s">
        <v>1127</v>
      </c>
      <c r="D8222" s="107">
        <f>VLOOKUP(Pag_Inicio_Corr_mas_casos[[#This Row],[Corregimiento]],Hoja3!$A$2:$D$676,4,0)</f>
        <v>130101</v>
      </c>
      <c r="E8222" s="106">
        <v>9</v>
      </c>
    </row>
    <row r="8223" spans="1:5" x14ac:dyDescent="0.2">
      <c r="A8223" s="105">
        <v>44281</v>
      </c>
      <c r="B8223" s="106">
        <v>44280</v>
      </c>
      <c r="C8223" s="106" t="s">
        <v>1062</v>
      </c>
      <c r="D8223" s="107">
        <f>VLOOKUP(Pag_Inicio_Corr_mas_casos[[#This Row],[Corregimiento]],Hoja3!$A$2:$D$676,4,0)</f>
        <v>40611</v>
      </c>
      <c r="E8223" s="106">
        <v>8</v>
      </c>
    </row>
    <row r="8224" spans="1:5" x14ac:dyDescent="0.2">
      <c r="A8224" s="105">
        <v>44281</v>
      </c>
      <c r="B8224" s="106">
        <v>44280</v>
      </c>
      <c r="C8224" s="106" t="s">
        <v>998</v>
      </c>
      <c r="D8224" s="107">
        <f>VLOOKUP(Pag_Inicio_Corr_mas_casos[[#This Row],[Corregimiento]],Hoja3!$A$2:$D$676,4,0)</f>
        <v>81009</v>
      </c>
      <c r="E8224" s="106">
        <v>8</v>
      </c>
    </row>
    <row r="8225" spans="1:5" x14ac:dyDescent="0.2">
      <c r="A8225" s="105">
        <v>44281</v>
      </c>
      <c r="B8225" s="106">
        <v>44280</v>
      </c>
      <c r="C8225" s="106" t="s">
        <v>1082</v>
      </c>
      <c r="D8225" s="107">
        <f>VLOOKUP(Pag_Inicio_Corr_mas_casos[[#This Row],[Corregimiento]],Hoja3!$A$2:$D$676,4,0)</f>
        <v>30111</v>
      </c>
      <c r="E8225" s="106">
        <v>7</v>
      </c>
    </row>
    <row r="8226" spans="1:5" x14ac:dyDescent="0.2">
      <c r="A8226" s="105">
        <v>44281</v>
      </c>
      <c r="B8226" s="106">
        <v>44280</v>
      </c>
      <c r="C8226" s="106" t="s">
        <v>1066</v>
      </c>
      <c r="D8226" s="107">
        <f>VLOOKUP(Pag_Inicio_Corr_mas_casos[[#This Row],[Corregimiento]],Hoja3!$A$2:$D$676,4,0)</f>
        <v>40612</v>
      </c>
      <c r="E8226" s="106">
        <v>6</v>
      </c>
    </row>
    <row r="8227" spans="1:5" x14ac:dyDescent="0.2">
      <c r="A8227" s="105">
        <v>44281</v>
      </c>
      <c r="B8227" s="106">
        <v>44280</v>
      </c>
      <c r="C8227" s="106" t="s">
        <v>1137</v>
      </c>
      <c r="D8227" s="107">
        <f>VLOOKUP(Pag_Inicio_Corr_mas_casos[[#This Row],[Corregimiento]],Hoja3!$A$2:$D$676,4,0)</f>
        <v>40503</v>
      </c>
      <c r="E8227" s="106">
        <v>6</v>
      </c>
    </row>
    <row r="8228" spans="1:5" x14ac:dyDescent="0.2">
      <c r="A8228" s="105">
        <v>44281</v>
      </c>
      <c r="B8228" s="106">
        <v>44280</v>
      </c>
      <c r="C8228" s="106" t="s">
        <v>1129</v>
      </c>
      <c r="D8228" s="107">
        <f>VLOOKUP(Pag_Inicio_Corr_mas_casos[[#This Row],[Corregimiento]],Hoja3!$A$2:$D$676,4,0)</f>
        <v>91011</v>
      </c>
      <c r="E8228" s="106">
        <v>6</v>
      </c>
    </row>
    <row r="8229" spans="1:5" x14ac:dyDescent="0.2">
      <c r="A8229" s="105">
        <v>44281</v>
      </c>
      <c r="B8229" s="106">
        <v>44280</v>
      </c>
      <c r="C8229" s="106" t="s">
        <v>1053</v>
      </c>
      <c r="D8229" s="107">
        <f>VLOOKUP(Pag_Inicio_Corr_mas_casos[[#This Row],[Corregimiento]],Hoja3!$A$2:$D$676,4,0)</f>
        <v>130105</v>
      </c>
      <c r="E8229" s="106">
        <v>6</v>
      </c>
    </row>
    <row r="8230" spans="1:5" x14ac:dyDescent="0.2">
      <c r="A8230" s="105">
        <v>44281</v>
      </c>
      <c r="B8230" s="106">
        <v>44280</v>
      </c>
      <c r="C8230" s="106" t="s">
        <v>1092</v>
      </c>
      <c r="D8230" s="107">
        <f>VLOOKUP(Pag_Inicio_Corr_mas_casos[[#This Row],[Corregimiento]],Hoja3!$A$2:$D$676,4,0)</f>
        <v>91008</v>
      </c>
      <c r="E8230" s="106">
        <v>6</v>
      </c>
    </row>
    <row r="8231" spans="1:5" x14ac:dyDescent="0.2">
      <c r="A8231" s="105">
        <v>44281</v>
      </c>
      <c r="B8231" s="106">
        <v>44280</v>
      </c>
      <c r="C8231" s="106" t="s">
        <v>1131</v>
      </c>
      <c r="D8231" s="107">
        <f>VLOOKUP(Pag_Inicio_Corr_mas_casos[[#This Row],[Corregimiento]],Hoja3!$A$2:$D$676,4,0)</f>
        <v>91014</v>
      </c>
      <c r="E8231" s="106">
        <v>6</v>
      </c>
    </row>
    <row r="8232" spans="1:5" x14ac:dyDescent="0.2">
      <c r="A8232" s="105">
        <v>44281</v>
      </c>
      <c r="B8232" s="106">
        <v>44280</v>
      </c>
      <c r="C8232" s="106" t="s">
        <v>1070</v>
      </c>
      <c r="D8232" s="107">
        <f>VLOOKUP(Pag_Inicio_Corr_mas_casos[[#This Row],[Corregimiento]],Hoja3!$A$2:$D$676,4,0)</f>
        <v>80809</v>
      </c>
      <c r="E8232" s="106">
        <v>6</v>
      </c>
    </row>
    <row r="8233" spans="1:5" x14ac:dyDescent="0.2">
      <c r="A8233" s="105">
        <v>44281</v>
      </c>
      <c r="B8233" s="106">
        <v>44280</v>
      </c>
      <c r="C8233" s="106" t="s">
        <v>1236</v>
      </c>
      <c r="D8233" s="107">
        <f>VLOOKUP(Pag_Inicio_Corr_mas_casos[[#This Row],[Corregimiento]],Hoja3!$A$2:$D$676,4,0)</f>
        <v>40501</v>
      </c>
      <c r="E8233" s="106">
        <v>6</v>
      </c>
    </row>
    <row r="8234" spans="1:5" x14ac:dyDescent="0.2">
      <c r="A8234" s="105">
        <v>44281</v>
      </c>
      <c r="B8234" s="106">
        <v>44280</v>
      </c>
      <c r="C8234" s="106" t="s">
        <v>1010</v>
      </c>
      <c r="D8234" s="107">
        <f>VLOOKUP(Pag_Inicio_Corr_mas_casos[[#This Row],[Corregimiento]],Hoja3!$A$2:$D$676,4,0)</f>
        <v>80813</v>
      </c>
      <c r="E8234" s="106">
        <v>5</v>
      </c>
    </row>
    <row r="8235" spans="1:5" x14ac:dyDescent="0.2">
      <c r="A8235" s="50">
        <v>44282</v>
      </c>
      <c r="B8235" s="51">
        <v>44281</v>
      </c>
      <c r="C8235" s="51" t="s">
        <v>1262</v>
      </c>
      <c r="D8235" s="52">
        <f>VLOOKUP(Pag_Inicio_Corr_mas_casos[[#This Row],[Corregimiento]],Hoja3!$A$2:$D$676,4,0)</f>
        <v>90303</v>
      </c>
      <c r="E8235" s="51">
        <v>24</v>
      </c>
    </row>
    <row r="8236" spans="1:5" x14ac:dyDescent="0.2">
      <c r="A8236" s="50">
        <v>44282</v>
      </c>
      <c r="B8236" s="51">
        <v>44281</v>
      </c>
      <c r="C8236" s="51" t="s">
        <v>1119</v>
      </c>
      <c r="D8236" s="52">
        <f>VLOOKUP(Pag_Inicio_Corr_mas_casos[[#This Row],[Corregimiento]],Hoja3!$A$2:$D$676,4,0)</f>
        <v>40601</v>
      </c>
      <c r="E8236" s="51">
        <v>18</v>
      </c>
    </row>
    <row r="8237" spans="1:5" x14ac:dyDescent="0.2">
      <c r="A8237" s="50">
        <v>44282</v>
      </c>
      <c r="B8237" s="51">
        <v>44281</v>
      </c>
      <c r="C8237" s="51" t="s">
        <v>1114</v>
      </c>
      <c r="D8237" s="52">
        <f>VLOOKUP(Pag_Inicio_Corr_mas_casos[[#This Row],[Corregimiento]],Hoja3!$A$2:$D$676,4,0)</f>
        <v>90301</v>
      </c>
      <c r="E8237" s="51">
        <v>17</v>
      </c>
    </row>
    <row r="8238" spans="1:5" x14ac:dyDescent="0.2">
      <c r="A8238" s="50">
        <v>44282</v>
      </c>
      <c r="B8238" s="51">
        <v>44281</v>
      </c>
      <c r="C8238" s="51" t="s">
        <v>1071</v>
      </c>
      <c r="D8238" s="52">
        <f>VLOOKUP(Pag_Inicio_Corr_mas_casos[[#This Row],[Corregimiento]],Hoja3!$A$2:$D$676,4,0)</f>
        <v>80819</v>
      </c>
      <c r="E8238" s="51">
        <v>15</v>
      </c>
    </row>
    <row r="8239" spans="1:5" x14ac:dyDescent="0.2">
      <c r="A8239" s="50">
        <v>44282</v>
      </c>
      <c r="B8239" s="51">
        <v>44281</v>
      </c>
      <c r="C8239" s="51" t="s">
        <v>1226</v>
      </c>
      <c r="D8239" s="52">
        <f>VLOOKUP(Pag_Inicio_Corr_mas_casos[[#This Row],[Corregimiento]],Hoja3!$A$2:$D$676,4,0)</f>
        <v>10201</v>
      </c>
      <c r="E8239" s="51">
        <v>13</v>
      </c>
    </row>
    <row r="8240" spans="1:5" x14ac:dyDescent="0.2">
      <c r="A8240" s="50">
        <v>44282</v>
      </c>
      <c r="B8240" s="51">
        <v>44281</v>
      </c>
      <c r="C8240" s="51" t="s">
        <v>1137</v>
      </c>
      <c r="D8240" s="52">
        <f>VLOOKUP(Pag_Inicio_Corr_mas_casos[[#This Row],[Corregimiento]],Hoja3!$A$2:$D$676,4,0)</f>
        <v>40503</v>
      </c>
      <c r="E8240" s="51">
        <v>13</v>
      </c>
    </row>
    <row r="8241" spans="1:5" x14ac:dyDescent="0.2">
      <c r="A8241" s="50">
        <v>44282</v>
      </c>
      <c r="B8241" s="51">
        <v>44281</v>
      </c>
      <c r="C8241" s="51" t="s">
        <v>1029</v>
      </c>
      <c r="D8241" s="52">
        <f>VLOOKUP(Pag_Inicio_Corr_mas_casos[[#This Row],[Corregimiento]],Hoja3!$A$2:$D$676,4,0)</f>
        <v>40606</v>
      </c>
      <c r="E8241" s="51">
        <v>12</v>
      </c>
    </row>
    <row r="8242" spans="1:5" x14ac:dyDescent="0.2">
      <c r="A8242" s="50">
        <v>44282</v>
      </c>
      <c r="B8242" s="51">
        <v>44281</v>
      </c>
      <c r="C8242" s="51" t="s">
        <v>1081</v>
      </c>
      <c r="D8242" s="52">
        <f>VLOOKUP(Pag_Inicio_Corr_mas_casos[[#This Row],[Corregimiento]],Hoja3!$A$2:$D$676,4,0)</f>
        <v>91001</v>
      </c>
      <c r="E8242" s="51">
        <v>11</v>
      </c>
    </row>
    <row r="8243" spans="1:5" x14ac:dyDescent="0.2">
      <c r="A8243" s="50">
        <v>44282</v>
      </c>
      <c r="B8243" s="51">
        <v>44281</v>
      </c>
      <c r="C8243" s="51" t="s">
        <v>1000</v>
      </c>
      <c r="D8243" s="52">
        <f>VLOOKUP(Pag_Inicio_Corr_mas_casos[[#This Row],[Corregimiento]],Hoja3!$A$2:$D$676,4,0)</f>
        <v>80823</v>
      </c>
      <c r="E8243" s="51">
        <v>10</v>
      </c>
    </row>
    <row r="8244" spans="1:5" x14ac:dyDescent="0.2">
      <c r="A8244" s="50">
        <v>44282</v>
      </c>
      <c r="B8244" s="51">
        <v>44281</v>
      </c>
      <c r="C8244" s="51" t="s">
        <v>1305</v>
      </c>
      <c r="D8244" s="52">
        <f>VLOOKUP(Pag_Inicio_Corr_mas_casos[[#This Row],[Corregimiento]],Hoja3!$A$2:$D$676,4,0)</f>
        <v>30601</v>
      </c>
      <c r="E8244" s="51">
        <v>10</v>
      </c>
    </row>
    <row r="8245" spans="1:5" x14ac:dyDescent="0.2">
      <c r="A8245" s="50">
        <v>44282</v>
      </c>
      <c r="B8245" s="51">
        <v>44281</v>
      </c>
      <c r="C8245" s="51" t="s">
        <v>1105</v>
      </c>
      <c r="D8245" s="52">
        <f>VLOOKUP(Pag_Inicio_Corr_mas_casos[[#This Row],[Corregimiento]],Hoja3!$A$2:$D$676,4,0)</f>
        <v>80812</v>
      </c>
      <c r="E8245" s="51">
        <v>10</v>
      </c>
    </row>
    <row r="8246" spans="1:5" x14ac:dyDescent="0.2">
      <c r="A8246" s="50">
        <v>44282</v>
      </c>
      <c r="B8246" s="51">
        <v>44281</v>
      </c>
      <c r="C8246" s="51" t="s">
        <v>1066</v>
      </c>
      <c r="D8246" s="52">
        <f>VLOOKUP(Pag_Inicio_Corr_mas_casos[[#This Row],[Corregimiento]],Hoja3!$A$2:$D$676,4,0)</f>
        <v>40612</v>
      </c>
      <c r="E8246" s="51">
        <v>9</v>
      </c>
    </row>
    <row r="8247" spans="1:5" x14ac:dyDescent="0.2">
      <c r="A8247" s="50">
        <v>44282</v>
      </c>
      <c r="B8247" s="51">
        <v>44281</v>
      </c>
      <c r="C8247" s="51" t="s">
        <v>1010</v>
      </c>
      <c r="D8247" s="52">
        <f>VLOOKUP(Pag_Inicio_Corr_mas_casos[[#This Row],[Corregimiento]],Hoja3!$A$2:$D$676,4,0)</f>
        <v>80813</v>
      </c>
      <c r="E8247" s="51">
        <v>7</v>
      </c>
    </row>
    <row r="8248" spans="1:5" x14ac:dyDescent="0.2">
      <c r="A8248" s="50">
        <v>44282</v>
      </c>
      <c r="B8248" s="51">
        <v>44281</v>
      </c>
      <c r="C8248" s="51" t="s">
        <v>1062</v>
      </c>
      <c r="D8248" s="52">
        <f>VLOOKUP(Pag_Inicio_Corr_mas_casos[[#This Row],[Corregimiento]],Hoja3!$A$2:$D$676,4,0)</f>
        <v>40611</v>
      </c>
      <c r="E8248" s="51">
        <v>7</v>
      </c>
    </row>
    <row r="8249" spans="1:5" x14ac:dyDescent="0.2">
      <c r="A8249" s="50">
        <v>44282</v>
      </c>
      <c r="B8249" s="51">
        <v>44281</v>
      </c>
      <c r="C8249" s="51" t="s">
        <v>998</v>
      </c>
      <c r="D8249" s="52">
        <f>VLOOKUP(Pag_Inicio_Corr_mas_casos[[#This Row],[Corregimiento]],Hoja3!$A$2:$D$676,4,0)</f>
        <v>81009</v>
      </c>
      <c r="E8249" s="51">
        <v>7</v>
      </c>
    </row>
    <row r="8250" spans="1:5" x14ac:dyDescent="0.2">
      <c r="A8250" s="50">
        <v>44282</v>
      </c>
      <c r="B8250" s="51">
        <v>44281</v>
      </c>
      <c r="C8250" s="51" t="s">
        <v>1138</v>
      </c>
      <c r="D8250" s="52">
        <f>VLOOKUP(Pag_Inicio_Corr_mas_casos[[#This Row],[Corregimiento]],Hoja3!$A$2:$D$676,4,0)</f>
        <v>91101</v>
      </c>
      <c r="E8250" s="51">
        <v>6</v>
      </c>
    </row>
    <row r="8251" spans="1:5" x14ac:dyDescent="0.2">
      <c r="A8251" s="50">
        <v>44282</v>
      </c>
      <c r="B8251" s="51">
        <v>44281</v>
      </c>
      <c r="C8251" s="51" t="s">
        <v>1306</v>
      </c>
      <c r="D8251" s="52">
        <f>VLOOKUP(Pag_Inicio_Corr_mas_casos[[#This Row],[Corregimiento]],Hoja3!$A$2:$D$676,4,0)</f>
        <v>10101</v>
      </c>
      <c r="E8251" s="51">
        <v>6</v>
      </c>
    </row>
    <row r="8252" spans="1:5" x14ac:dyDescent="0.2">
      <c r="A8252" s="50">
        <v>44282</v>
      </c>
      <c r="B8252" s="51">
        <v>44281</v>
      </c>
      <c r="C8252" s="51" t="s">
        <v>1097</v>
      </c>
      <c r="D8252" s="52">
        <f>VLOOKUP(Pag_Inicio_Corr_mas_casos[[#This Row],[Corregimiento]],Hoja3!$A$2:$D$676,4,0)</f>
        <v>130108</v>
      </c>
      <c r="E8252" s="51">
        <v>6</v>
      </c>
    </row>
    <row r="8253" spans="1:5" x14ac:dyDescent="0.2">
      <c r="A8253" s="50">
        <v>44282</v>
      </c>
      <c r="B8253" s="51">
        <v>44281</v>
      </c>
      <c r="C8253" s="51" t="s">
        <v>1001</v>
      </c>
      <c r="D8253" s="52">
        <f>VLOOKUP(Pag_Inicio_Corr_mas_casos[[#This Row],[Corregimiento]],Hoja3!$A$2:$D$676,4,0)</f>
        <v>80807</v>
      </c>
      <c r="E8253" s="51">
        <v>6</v>
      </c>
    </row>
    <row r="8254" spans="1:5" x14ac:dyDescent="0.2">
      <c r="A8254" s="50">
        <v>44282</v>
      </c>
      <c r="B8254" s="51">
        <v>44281</v>
      </c>
      <c r="C8254" s="51" t="s">
        <v>1157</v>
      </c>
      <c r="D8254" s="52">
        <f>VLOOKUP(Pag_Inicio_Corr_mas_casos[[#This Row],[Corregimiento]],Hoja3!$A$2:$D$676,4,0)</f>
        <v>40205</v>
      </c>
      <c r="E8254" s="51">
        <v>6</v>
      </c>
    </row>
    <row r="8255" spans="1:5" x14ac:dyDescent="0.2">
      <c r="A8255" s="53">
        <v>44283</v>
      </c>
      <c r="B8255" s="54">
        <v>44282</v>
      </c>
      <c r="C8255" s="54" t="s">
        <v>1119</v>
      </c>
      <c r="D8255" s="55">
        <f>VLOOKUP(Pag_Inicio_Corr_mas_casos[[#This Row],[Corregimiento]],Hoja3!$A$2:$D$676,4,0)</f>
        <v>40601</v>
      </c>
      <c r="E8255" s="54">
        <v>19</v>
      </c>
    </row>
    <row r="8256" spans="1:5" x14ac:dyDescent="0.2">
      <c r="A8256" s="53">
        <v>44283</v>
      </c>
      <c r="B8256" s="54">
        <v>44282</v>
      </c>
      <c r="C8256" s="54" t="s">
        <v>1081</v>
      </c>
      <c r="D8256" s="55">
        <f>VLOOKUP(Pag_Inicio_Corr_mas_casos[[#This Row],[Corregimiento]],Hoja3!$A$2:$D$676,4,0)</f>
        <v>91001</v>
      </c>
      <c r="E8256" s="54">
        <v>14</v>
      </c>
    </row>
    <row r="8257" spans="1:5" x14ac:dyDescent="0.2">
      <c r="A8257" s="53">
        <v>44283</v>
      </c>
      <c r="B8257" s="54">
        <v>44282</v>
      </c>
      <c r="C8257" s="54" t="s">
        <v>1102</v>
      </c>
      <c r="D8257" s="55">
        <f>VLOOKUP(Pag_Inicio_Corr_mas_casos[[#This Row],[Corregimiento]],Hoja3!$A$2:$D$676,4,0)</f>
        <v>20602</v>
      </c>
      <c r="E8257" s="54">
        <v>12</v>
      </c>
    </row>
    <row r="8258" spans="1:5" x14ac:dyDescent="0.2">
      <c r="A8258" s="53">
        <v>44283</v>
      </c>
      <c r="B8258" s="54">
        <v>44282</v>
      </c>
      <c r="C8258" s="54" t="s">
        <v>1029</v>
      </c>
      <c r="D8258" s="55">
        <f>VLOOKUP(Pag_Inicio_Corr_mas_casos[[#This Row],[Corregimiento]],Hoja3!$A$2:$D$676,4,0)</f>
        <v>40606</v>
      </c>
      <c r="E8258" s="54">
        <v>12</v>
      </c>
    </row>
    <row r="8259" spans="1:5" x14ac:dyDescent="0.2">
      <c r="A8259" s="53">
        <v>44283</v>
      </c>
      <c r="B8259" s="54">
        <v>44282</v>
      </c>
      <c r="C8259" s="54" t="s">
        <v>999</v>
      </c>
      <c r="D8259" s="55">
        <f>VLOOKUP(Pag_Inicio_Corr_mas_casos[[#This Row],[Corregimiento]],Hoja3!$A$2:$D$676,4,0)</f>
        <v>80806</v>
      </c>
      <c r="E8259" s="54">
        <v>11</v>
      </c>
    </row>
    <row r="8260" spans="1:5" x14ac:dyDescent="0.2">
      <c r="A8260" s="53">
        <v>44283</v>
      </c>
      <c r="B8260" s="54">
        <v>44282</v>
      </c>
      <c r="C8260" s="54" t="s">
        <v>1062</v>
      </c>
      <c r="D8260" s="55">
        <f>VLOOKUP(Pag_Inicio_Corr_mas_casos[[#This Row],[Corregimiento]],Hoja3!$A$2:$D$676,4,0)</f>
        <v>40611</v>
      </c>
      <c r="E8260" s="54">
        <v>10</v>
      </c>
    </row>
    <row r="8261" spans="1:5" x14ac:dyDescent="0.2">
      <c r="A8261" s="53">
        <v>44283</v>
      </c>
      <c r="B8261" s="54">
        <v>44282</v>
      </c>
      <c r="C8261" s="54" t="s">
        <v>1070</v>
      </c>
      <c r="D8261" s="55">
        <f>VLOOKUP(Pag_Inicio_Corr_mas_casos[[#This Row],[Corregimiento]],Hoja3!$A$2:$D$676,4,0)</f>
        <v>80809</v>
      </c>
      <c r="E8261" s="54">
        <v>9</v>
      </c>
    </row>
    <row r="8262" spans="1:5" x14ac:dyDescent="0.2">
      <c r="A8262" s="53">
        <v>44283</v>
      </c>
      <c r="B8262" s="54">
        <v>44282</v>
      </c>
      <c r="C8262" s="54" t="s">
        <v>1267</v>
      </c>
      <c r="D8262" s="55">
        <f>VLOOKUP(Pag_Inicio_Corr_mas_casos[[#This Row],[Corregimiento]],Hoja3!$A$2:$D$676,4,0)</f>
        <v>10401</v>
      </c>
      <c r="E8262" s="54">
        <v>8</v>
      </c>
    </row>
    <row r="8263" spans="1:5" x14ac:dyDescent="0.2">
      <c r="A8263" s="53">
        <v>44283</v>
      </c>
      <c r="B8263" s="54">
        <v>44282</v>
      </c>
      <c r="C8263" s="54" t="s">
        <v>1209</v>
      </c>
      <c r="D8263" s="55">
        <f>VLOOKUP(Pag_Inicio_Corr_mas_casos[[#This Row],[Corregimiento]],Hoja3!$A$2:$D$676,4,0)</f>
        <v>10206</v>
      </c>
      <c r="E8263" s="54">
        <v>7</v>
      </c>
    </row>
    <row r="8264" spans="1:5" x14ac:dyDescent="0.2">
      <c r="A8264" s="53">
        <v>44283</v>
      </c>
      <c r="B8264" s="54">
        <v>44282</v>
      </c>
      <c r="C8264" s="54" t="s">
        <v>1105</v>
      </c>
      <c r="D8264" s="55">
        <f>VLOOKUP(Pag_Inicio_Corr_mas_casos[[#This Row],[Corregimiento]],Hoja3!$A$2:$D$676,4,0)</f>
        <v>80812</v>
      </c>
      <c r="E8264" s="54">
        <v>6</v>
      </c>
    </row>
    <row r="8265" spans="1:5" x14ac:dyDescent="0.2">
      <c r="A8265" s="53">
        <v>44283</v>
      </c>
      <c r="B8265" s="54">
        <v>44282</v>
      </c>
      <c r="C8265" s="54" t="s">
        <v>1010</v>
      </c>
      <c r="D8265" s="55">
        <f>VLOOKUP(Pag_Inicio_Corr_mas_casos[[#This Row],[Corregimiento]],Hoja3!$A$2:$D$676,4,0)</f>
        <v>80813</v>
      </c>
      <c r="E8265" s="54">
        <v>6</v>
      </c>
    </row>
    <row r="8266" spans="1:5" x14ac:dyDescent="0.2">
      <c r="A8266" s="53">
        <v>44283</v>
      </c>
      <c r="B8266" s="54">
        <v>44282</v>
      </c>
      <c r="C8266" s="54" t="s">
        <v>1226</v>
      </c>
      <c r="D8266" s="55">
        <f>VLOOKUP(Pag_Inicio_Corr_mas_casos[[#This Row],[Corregimiento]],Hoja3!$A$2:$D$676,4,0)</f>
        <v>10201</v>
      </c>
      <c r="E8266" s="54">
        <v>6</v>
      </c>
    </row>
    <row r="8267" spans="1:5" x14ac:dyDescent="0.2">
      <c r="A8267" s="53">
        <v>44283</v>
      </c>
      <c r="B8267" s="54">
        <v>44282</v>
      </c>
      <c r="C8267" s="54" t="s">
        <v>1071</v>
      </c>
      <c r="D8267" s="55">
        <f>VLOOKUP(Pag_Inicio_Corr_mas_casos[[#This Row],[Corregimiento]],Hoja3!$A$2:$D$676,4,0)</f>
        <v>80819</v>
      </c>
      <c r="E8267" s="54">
        <v>6</v>
      </c>
    </row>
    <row r="8268" spans="1:5" x14ac:dyDescent="0.2">
      <c r="A8268" s="53">
        <v>44283</v>
      </c>
      <c r="B8268" s="54">
        <v>44282</v>
      </c>
      <c r="C8268" s="54" t="s">
        <v>1015</v>
      </c>
      <c r="D8268" s="55">
        <f>VLOOKUP(Pag_Inicio_Corr_mas_casos[[#This Row],[Corregimiento]],Hoja3!$A$2:$D$676,4,0)</f>
        <v>80815</v>
      </c>
      <c r="E8268" s="54">
        <v>6</v>
      </c>
    </row>
    <row r="8269" spans="1:5" x14ac:dyDescent="0.2">
      <c r="A8269" s="53">
        <v>44283</v>
      </c>
      <c r="B8269" s="54">
        <v>44282</v>
      </c>
      <c r="C8269" s="54" t="s">
        <v>1005</v>
      </c>
      <c r="D8269" s="55">
        <f>VLOOKUP(Pag_Inicio_Corr_mas_casos[[#This Row],[Corregimiento]],Hoja3!$A$2:$D$676,4,0)</f>
        <v>80814</v>
      </c>
      <c r="E8269" s="54">
        <v>6</v>
      </c>
    </row>
    <row r="8270" spans="1:5" x14ac:dyDescent="0.2">
      <c r="A8270" s="53">
        <v>44283</v>
      </c>
      <c r="B8270" s="54">
        <v>44282</v>
      </c>
      <c r="C8270" s="54" t="s">
        <v>1066</v>
      </c>
      <c r="D8270" s="55">
        <f>VLOOKUP(Pag_Inicio_Corr_mas_casos[[#This Row],[Corregimiento]],Hoja3!$A$2:$D$676,4,0)</f>
        <v>40612</v>
      </c>
      <c r="E8270" s="54">
        <v>6</v>
      </c>
    </row>
    <row r="8271" spans="1:5" x14ac:dyDescent="0.2">
      <c r="A8271" s="53">
        <v>44283</v>
      </c>
      <c r="B8271" s="54">
        <v>44282</v>
      </c>
      <c r="C8271" s="54" t="s">
        <v>1307</v>
      </c>
      <c r="D8271" s="55">
        <f>VLOOKUP(Pag_Inicio_Corr_mas_casos[[#This Row],[Corregimiento]],Hoja3!$A$2:$D$676,4,0)</f>
        <v>120701</v>
      </c>
      <c r="E8271" s="54">
        <v>5</v>
      </c>
    </row>
    <row r="8272" spans="1:5" x14ac:dyDescent="0.2">
      <c r="A8272" s="53">
        <v>44283</v>
      </c>
      <c r="B8272" s="54">
        <v>44282</v>
      </c>
      <c r="C8272" s="54" t="s">
        <v>1306</v>
      </c>
      <c r="D8272" s="55">
        <f>VLOOKUP(Pag_Inicio_Corr_mas_casos[[#This Row],[Corregimiento]],Hoja3!$A$2:$D$676,4,0)</f>
        <v>10101</v>
      </c>
      <c r="E8272" s="54">
        <v>5</v>
      </c>
    </row>
    <row r="8273" spans="1:5" x14ac:dyDescent="0.2">
      <c r="A8273" s="53">
        <v>44283</v>
      </c>
      <c r="B8273" s="54">
        <v>44282</v>
      </c>
      <c r="C8273" s="54" t="s">
        <v>1201</v>
      </c>
      <c r="D8273" s="55">
        <f>VLOOKUP(Pag_Inicio_Corr_mas_casos[[#This Row],[Corregimiento]],Hoja3!$A$2:$D$676,4,0)</f>
        <v>40104</v>
      </c>
      <c r="E8273" s="54">
        <v>5</v>
      </c>
    </row>
    <row r="8274" spans="1:5" x14ac:dyDescent="0.2">
      <c r="A8274" s="53">
        <v>44283</v>
      </c>
      <c r="B8274" s="54">
        <v>44282</v>
      </c>
      <c r="C8274" s="54" t="s">
        <v>1277</v>
      </c>
      <c r="D8274" s="55">
        <f>VLOOKUP(Pag_Inicio_Corr_mas_casos[[#This Row],[Corregimiento]],Hoja3!$A$2:$D$676,4,0)</f>
        <v>30305</v>
      </c>
      <c r="E8274" s="54">
        <v>4</v>
      </c>
    </row>
    <row r="8275" spans="1:5" x14ac:dyDescent="0.2">
      <c r="A8275" s="62">
        <v>44284</v>
      </c>
      <c r="B8275" s="63">
        <v>44283</v>
      </c>
      <c r="C8275" s="63" t="s">
        <v>874</v>
      </c>
      <c r="D8275" s="64">
        <f>VLOOKUP(Pag_Inicio_Corr_mas_casos[[#This Row],[Corregimiento]],Hoja3!$A$2:$D$676,4,0)</f>
        <v>20205</v>
      </c>
      <c r="E8275" s="63">
        <v>16</v>
      </c>
    </row>
    <row r="8276" spans="1:5" x14ac:dyDescent="0.2">
      <c r="A8276" s="62">
        <v>44284</v>
      </c>
      <c r="B8276" s="63">
        <v>44283</v>
      </c>
      <c r="C8276" s="63" t="s">
        <v>1119</v>
      </c>
      <c r="D8276" s="64">
        <f>VLOOKUP(Pag_Inicio_Corr_mas_casos[[#This Row],[Corregimiento]],Hoja3!$A$2:$D$676,4,0)</f>
        <v>40601</v>
      </c>
      <c r="E8276" s="63">
        <v>10</v>
      </c>
    </row>
    <row r="8277" spans="1:5" x14ac:dyDescent="0.2">
      <c r="A8277" s="62">
        <v>44284</v>
      </c>
      <c r="B8277" s="63">
        <v>44283</v>
      </c>
      <c r="C8277" s="63" t="s">
        <v>1128</v>
      </c>
      <c r="D8277" s="64">
        <f>VLOOKUP(Pag_Inicio_Corr_mas_casos[[#This Row],[Corregimiento]],Hoja3!$A$2:$D$676,4,0)</f>
        <v>91013</v>
      </c>
      <c r="E8277" s="63">
        <v>8</v>
      </c>
    </row>
    <row r="8278" spans="1:5" x14ac:dyDescent="0.2">
      <c r="A8278" s="62">
        <v>44284</v>
      </c>
      <c r="B8278" s="63">
        <v>44283</v>
      </c>
      <c r="C8278" s="63" t="s">
        <v>1209</v>
      </c>
      <c r="D8278" s="64">
        <f>VLOOKUP(Pag_Inicio_Corr_mas_casos[[#This Row],[Corregimiento]],Hoja3!$A$2:$D$676,4,0)</f>
        <v>10206</v>
      </c>
      <c r="E8278" s="63">
        <v>8</v>
      </c>
    </row>
    <row r="8279" spans="1:5" x14ac:dyDescent="0.2">
      <c r="A8279" s="62">
        <v>44284</v>
      </c>
      <c r="B8279" s="63">
        <v>44283</v>
      </c>
      <c r="C8279" s="63" t="s">
        <v>1010</v>
      </c>
      <c r="D8279" s="64">
        <f>VLOOKUP(Pag_Inicio_Corr_mas_casos[[#This Row],[Corregimiento]],Hoja3!$A$2:$D$676,4,0)</f>
        <v>80813</v>
      </c>
      <c r="E8279" s="63">
        <v>7</v>
      </c>
    </row>
    <row r="8280" spans="1:5" x14ac:dyDescent="0.2">
      <c r="A8280" s="62">
        <v>44284</v>
      </c>
      <c r="B8280" s="63">
        <v>44283</v>
      </c>
      <c r="C8280" s="63" t="s">
        <v>1092</v>
      </c>
      <c r="D8280" s="64">
        <f>VLOOKUP(Pag_Inicio_Corr_mas_casos[[#This Row],[Corregimiento]],Hoja3!$A$2:$D$676,4,0)</f>
        <v>91008</v>
      </c>
      <c r="E8280" s="63">
        <v>6</v>
      </c>
    </row>
    <row r="8281" spans="1:5" x14ac:dyDescent="0.2">
      <c r="A8281" s="62">
        <v>44284</v>
      </c>
      <c r="B8281" s="63">
        <v>44283</v>
      </c>
      <c r="C8281" s="63" t="s">
        <v>1304</v>
      </c>
      <c r="D8281" s="64">
        <f>VLOOKUP(Pag_Inicio_Corr_mas_casos[[#This Row],[Corregimiento]],Hoja3!$A$2:$D$676,4,0)</f>
        <v>40403</v>
      </c>
      <c r="E8281" s="63">
        <v>6</v>
      </c>
    </row>
    <row r="8282" spans="1:5" x14ac:dyDescent="0.2">
      <c r="A8282" s="62">
        <v>44284</v>
      </c>
      <c r="B8282" s="63">
        <v>44283</v>
      </c>
      <c r="C8282" s="63" t="s">
        <v>1029</v>
      </c>
      <c r="D8282" s="64">
        <f>VLOOKUP(Pag_Inicio_Corr_mas_casos[[#This Row],[Corregimiento]],Hoja3!$A$2:$D$676,4,0)</f>
        <v>40606</v>
      </c>
      <c r="E8282" s="63">
        <v>6</v>
      </c>
    </row>
    <row r="8283" spans="1:5" x14ac:dyDescent="0.2">
      <c r="A8283" s="62">
        <v>44284</v>
      </c>
      <c r="B8283" s="63">
        <v>44283</v>
      </c>
      <c r="C8283" s="63" t="s">
        <v>1308</v>
      </c>
      <c r="D8283" s="64">
        <f>VLOOKUP(Pag_Inicio_Corr_mas_casos[[#This Row],[Corregimiento]],Hoja3!$A$2:$D$676,4,0)</f>
        <v>40103</v>
      </c>
      <c r="E8283" s="63">
        <v>6</v>
      </c>
    </row>
    <row r="8284" spans="1:5" x14ac:dyDescent="0.2">
      <c r="A8284" s="62">
        <v>44284</v>
      </c>
      <c r="B8284" s="63">
        <v>44283</v>
      </c>
      <c r="C8284" s="63" t="s">
        <v>1066</v>
      </c>
      <c r="D8284" s="64">
        <f>VLOOKUP(Pag_Inicio_Corr_mas_casos[[#This Row],[Corregimiento]],Hoja3!$A$2:$D$676,4,0)</f>
        <v>40612</v>
      </c>
      <c r="E8284" s="63">
        <v>5</v>
      </c>
    </row>
    <row r="8285" spans="1:5" x14ac:dyDescent="0.2">
      <c r="A8285" s="62">
        <v>44284</v>
      </c>
      <c r="B8285" s="63">
        <v>44283</v>
      </c>
      <c r="C8285" s="63" t="s">
        <v>1226</v>
      </c>
      <c r="D8285" s="64">
        <f>VLOOKUP(Pag_Inicio_Corr_mas_casos[[#This Row],[Corregimiento]],Hoja3!$A$2:$D$676,4,0)</f>
        <v>10201</v>
      </c>
      <c r="E8285" s="63">
        <v>5</v>
      </c>
    </row>
    <row r="8286" spans="1:5" x14ac:dyDescent="0.2">
      <c r="A8286" s="62">
        <v>44284</v>
      </c>
      <c r="B8286" s="63">
        <v>44283</v>
      </c>
      <c r="C8286" s="63" t="s">
        <v>1077</v>
      </c>
      <c r="D8286" s="64">
        <f>VLOOKUP(Pag_Inicio_Corr_mas_casos[[#This Row],[Corregimiento]],Hoja3!$A$2:$D$676,4,0)</f>
        <v>81008</v>
      </c>
      <c r="E8286" s="63">
        <v>5</v>
      </c>
    </row>
    <row r="8287" spans="1:5" x14ac:dyDescent="0.2">
      <c r="A8287" s="62">
        <v>44284</v>
      </c>
      <c r="B8287" s="63">
        <v>44283</v>
      </c>
      <c r="C8287" s="63" t="s">
        <v>1081</v>
      </c>
      <c r="D8287" s="64">
        <f>VLOOKUP(Pag_Inicio_Corr_mas_casos[[#This Row],[Corregimiento]],Hoja3!$A$2:$D$676,4,0)</f>
        <v>91001</v>
      </c>
      <c r="E8287" s="63">
        <v>5</v>
      </c>
    </row>
    <row r="8288" spans="1:5" x14ac:dyDescent="0.2">
      <c r="A8288" s="62">
        <v>44284</v>
      </c>
      <c r="B8288" s="63">
        <v>44283</v>
      </c>
      <c r="C8288" s="63" t="s">
        <v>1157</v>
      </c>
      <c r="D8288" s="64">
        <f>VLOOKUP(Pag_Inicio_Corr_mas_casos[[#This Row],[Corregimiento]],Hoja3!$A$2:$D$676,4,0)</f>
        <v>40205</v>
      </c>
      <c r="E8288" s="63">
        <v>5</v>
      </c>
    </row>
    <row r="8289" spans="1:5" x14ac:dyDescent="0.2">
      <c r="A8289" s="62">
        <v>44284</v>
      </c>
      <c r="B8289" s="63">
        <v>44283</v>
      </c>
      <c r="C8289" s="63" t="s">
        <v>1102</v>
      </c>
      <c r="D8289" s="64">
        <f>VLOOKUP(Pag_Inicio_Corr_mas_casos[[#This Row],[Corregimiento]],Hoja3!$A$2:$D$676,4,0)</f>
        <v>20602</v>
      </c>
      <c r="E8289" s="63">
        <v>4</v>
      </c>
    </row>
    <row r="8290" spans="1:5" x14ac:dyDescent="0.2">
      <c r="A8290" s="62">
        <v>44284</v>
      </c>
      <c r="B8290" s="63">
        <v>44283</v>
      </c>
      <c r="C8290" s="63" t="s">
        <v>1178</v>
      </c>
      <c r="D8290" s="64">
        <f>VLOOKUP(Pag_Inicio_Corr_mas_casos[[#This Row],[Corregimiento]],Hoja3!$A$2:$D$676,4,0)</f>
        <v>90105</v>
      </c>
      <c r="E8290" s="63">
        <v>4</v>
      </c>
    </row>
    <row r="8291" spans="1:5" x14ac:dyDescent="0.2">
      <c r="A8291" s="62">
        <v>44284</v>
      </c>
      <c r="B8291" s="63">
        <v>44283</v>
      </c>
      <c r="C8291" s="63" t="s">
        <v>1133</v>
      </c>
      <c r="D8291" s="64">
        <f>VLOOKUP(Pag_Inicio_Corr_mas_casos[[#This Row],[Corregimiento]],Hoja3!$A$2:$D$676,4,0)</f>
        <v>90101</v>
      </c>
      <c r="E8291" s="63">
        <v>4</v>
      </c>
    </row>
    <row r="8292" spans="1:5" x14ac:dyDescent="0.2">
      <c r="A8292" s="62">
        <v>44284</v>
      </c>
      <c r="B8292" s="63">
        <v>44283</v>
      </c>
      <c r="C8292" s="63" t="s">
        <v>1001</v>
      </c>
      <c r="D8292" s="64">
        <f>VLOOKUP(Pag_Inicio_Corr_mas_casos[[#This Row],[Corregimiento]],Hoja3!$A$2:$D$676,4,0)</f>
        <v>80807</v>
      </c>
      <c r="E8292" s="63">
        <v>4</v>
      </c>
    </row>
    <row r="8293" spans="1:5" x14ac:dyDescent="0.2">
      <c r="A8293" s="62">
        <v>44284</v>
      </c>
      <c r="B8293" s="63">
        <v>44283</v>
      </c>
      <c r="C8293" s="63" t="s">
        <v>1000</v>
      </c>
      <c r="D8293" s="64">
        <f>VLOOKUP(Pag_Inicio_Corr_mas_casos[[#This Row],[Corregimiento]],Hoja3!$A$2:$D$676,4,0)</f>
        <v>80823</v>
      </c>
      <c r="E8293" s="63">
        <v>4</v>
      </c>
    </row>
    <row r="8294" spans="1:5" x14ac:dyDescent="0.2">
      <c r="A8294" s="62">
        <v>44284</v>
      </c>
      <c r="B8294" s="63">
        <v>44283</v>
      </c>
      <c r="C8294" s="63" t="s">
        <v>1074</v>
      </c>
      <c r="D8294" s="64">
        <f>VLOOKUP(Pag_Inicio_Corr_mas_casos[[#This Row],[Corregimiento]],Hoja3!$A$2:$D$676,4,0)</f>
        <v>130702</v>
      </c>
      <c r="E8294" s="63">
        <v>4</v>
      </c>
    </row>
    <row r="8295" spans="1:5" x14ac:dyDescent="0.2">
      <c r="A8295" s="59">
        <v>44285</v>
      </c>
      <c r="B8295" s="60">
        <v>44284</v>
      </c>
      <c r="C8295" s="60" t="s">
        <v>1140</v>
      </c>
      <c r="D8295" s="61">
        <f>VLOOKUP(Pag_Inicio_Corr_mas_casos[[#This Row],[Corregimiento]],Hoja3!$A$2:$D$676,4,0)</f>
        <v>40604</v>
      </c>
      <c r="E8295" s="60">
        <v>17</v>
      </c>
    </row>
    <row r="8296" spans="1:5" x14ac:dyDescent="0.2">
      <c r="A8296" s="59">
        <v>44285</v>
      </c>
      <c r="B8296" s="60">
        <v>44284</v>
      </c>
      <c r="C8296" s="60" t="s">
        <v>1081</v>
      </c>
      <c r="D8296" s="61">
        <f>VLOOKUP(Pag_Inicio_Corr_mas_casos[[#This Row],[Corregimiento]],Hoja3!$A$2:$D$676,4,0)</f>
        <v>91001</v>
      </c>
      <c r="E8296" s="60">
        <v>14</v>
      </c>
    </row>
    <row r="8297" spans="1:5" x14ac:dyDescent="0.2">
      <c r="A8297" s="59">
        <v>44285</v>
      </c>
      <c r="B8297" s="60">
        <v>44284</v>
      </c>
      <c r="C8297" s="60" t="s">
        <v>1119</v>
      </c>
      <c r="D8297" s="61">
        <f>VLOOKUP(Pag_Inicio_Corr_mas_casos[[#This Row],[Corregimiento]],Hoja3!$A$2:$D$676,4,0)</f>
        <v>40601</v>
      </c>
      <c r="E8297" s="60">
        <v>14</v>
      </c>
    </row>
    <row r="8298" spans="1:5" x14ac:dyDescent="0.2">
      <c r="A8298" s="59">
        <v>44285</v>
      </c>
      <c r="B8298" s="60">
        <v>44284</v>
      </c>
      <c r="C8298" s="60" t="s">
        <v>1102</v>
      </c>
      <c r="D8298" s="61">
        <f>VLOOKUP(Pag_Inicio_Corr_mas_casos[[#This Row],[Corregimiento]],Hoja3!$A$2:$D$676,4,0)</f>
        <v>20602</v>
      </c>
      <c r="E8298" s="60">
        <v>13</v>
      </c>
    </row>
    <row r="8299" spans="1:5" x14ac:dyDescent="0.2">
      <c r="A8299" s="59">
        <v>44285</v>
      </c>
      <c r="B8299" s="60">
        <v>44284</v>
      </c>
      <c r="C8299" s="60" t="s">
        <v>1029</v>
      </c>
      <c r="D8299" s="61">
        <f>VLOOKUP(Pag_Inicio_Corr_mas_casos[[#This Row],[Corregimiento]],Hoja3!$A$2:$D$676,4,0)</f>
        <v>40606</v>
      </c>
      <c r="E8299" s="60">
        <v>13</v>
      </c>
    </row>
    <row r="8300" spans="1:5" x14ac:dyDescent="0.2">
      <c r="A8300" s="59">
        <v>44285</v>
      </c>
      <c r="B8300" s="60">
        <v>44284</v>
      </c>
      <c r="C8300" s="60" t="s">
        <v>1062</v>
      </c>
      <c r="D8300" s="61">
        <f>VLOOKUP(Pag_Inicio_Corr_mas_casos[[#This Row],[Corregimiento]],Hoja3!$A$2:$D$676,4,0)</f>
        <v>40611</v>
      </c>
      <c r="E8300" s="60">
        <v>13</v>
      </c>
    </row>
    <row r="8301" spans="1:5" x14ac:dyDescent="0.2">
      <c r="A8301" s="59">
        <v>44285</v>
      </c>
      <c r="B8301" s="60">
        <v>44284</v>
      </c>
      <c r="C8301" s="60" t="s">
        <v>1001</v>
      </c>
      <c r="D8301" s="61">
        <f>VLOOKUP(Pag_Inicio_Corr_mas_casos[[#This Row],[Corregimiento]],Hoja3!$A$2:$D$676,4,0)</f>
        <v>80807</v>
      </c>
      <c r="E8301" s="60">
        <v>12</v>
      </c>
    </row>
    <row r="8302" spans="1:5" x14ac:dyDescent="0.2">
      <c r="A8302" s="59">
        <v>44285</v>
      </c>
      <c r="B8302" s="60">
        <v>44284</v>
      </c>
      <c r="C8302" s="60" t="s">
        <v>1070</v>
      </c>
      <c r="D8302" s="61">
        <f>VLOOKUP(Pag_Inicio_Corr_mas_casos[[#This Row],[Corregimiento]],Hoja3!$A$2:$D$676,4,0)</f>
        <v>80809</v>
      </c>
      <c r="E8302" s="60">
        <v>11</v>
      </c>
    </row>
    <row r="8303" spans="1:5" x14ac:dyDescent="0.2">
      <c r="A8303" s="59">
        <v>44285</v>
      </c>
      <c r="B8303" s="60">
        <v>44284</v>
      </c>
      <c r="C8303" s="60" t="s">
        <v>1066</v>
      </c>
      <c r="D8303" s="61">
        <f>VLOOKUP(Pag_Inicio_Corr_mas_casos[[#This Row],[Corregimiento]],Hoja3!$A$2:$D$676,4,0)</f>
        <v>40612</v>
      </c>
      <c r="E8303" s="60">
        <v>11</v>
      </c>
    </row>
    <row r="8304" spans="1:5" x14ac:dyDescent="0.2">
      <c r="A8304" s="59">
        <v>44285</v>
      </c>
      <c r="B8304" s="60">
        <v>44284</v>
      </c>
      <c r="C8304" s="60" t="s">
        <v>1020</v>
      </c>
      <c r="D8304" s="61">
        <f>VLOOKUP(Pag_Inicio_Corr_mas_casos[[#This Row],[Corregimiento]],Hoja3!$A$2:$D$676,4,0)</f>
        <v>20601</v>
      </c>
      <c r="E8304" s="60">
        <v>10</v>
      </c>
    </row>
    <row r="8305" spans="1:5" x14ac:dyDescent="0.2">
      <c r="A8305" s="59">
        <v>44285</v>
      </c>
      <c r="B8305" s="60">
        <v>44284</v>
      </c>
      <c r="C8305" s="60" t="s">
        <v>1209</v>
      </c>
      <c r="D8305" s="61">
        <f>VLOOKUP(Pag_Inicio_Corr_mas_casos[[#This Row],[Corregimiento]],Hoja3!$A$2:$D$676,4,0)</f>
        <v>10206</v>
      </c>
      <c r="E8305" s="60">
        <v>10</v>
      </c>
    </row>
    <row r="8306" spans="1:5" x14ac:dyDescent="0.2">
      <c r="A8306" s="59">
        <v>44285</v>
      </c>
      <c r="B8306" s="60">
        <v>44284</v>
      </c>
      <c r="C8306" s="60" t="s">
        <v>1010</v>
      </c>
      <c r="D8306" s="61">
        <f>VLOOKUP(Pag_Inicio_Corr_mas_casos[[#This Row],[Corregimiento]],Hoja3!$A$2:$D$676,4,0)</f>
        <v>80813</v>
      </c>
      <c r="E8306" s="60">
        <v>10</v>
      </c>
    </row>
    <row r="8307" spans="1:5" x14ac:dyDescent="0.2">
      <c r="A8307" s="59">
        <v>44285</v>
      </c>
      <c r="B8307" s="60">
        <v>44284</v>
      </c>
      <c r="C8307" s="60" t="s">
        <v>1117</v>
      </c>
      <c r="D8307" s="61">
        <f>VLOOKUP(Pag_Inicio_Corr_mas_casos[[#This Row],[Corregimiento]],Hoja3!$A$2:$D$676,4,0)</f>
        <v>40501</v>
      </c>
      <c r="E8307" s="60">
        <v>10</v>
      </c>
    </row>
    <row r="8308" spans="1:5" x14ac:dyDescent="0.2">
      <c r="A8308" s="59">
        <v>44285</v>
      </c>
      <c r="B8308" s="60">
        <v>44284</v>
      </c>
      <c r="C8308" s="60" t="s">
        <v>1168</v>
      </c>
      <c r="D8308" s="61">
        <f>VLOOKUP(Pag_Inicio_Corr_mas_casos[[#This Row],[Corregimiento]],Hoja3!$A$2:$D$676,4,0)</f>
        <v>40301</v>
      </c>
      <c r="E8308" s="60">
        <v>9</v>
      </c>
    </row>
    <row r="8309" spans="1:5" x14ac:dyDescent="0.2">
      <c r="A8309" s="59">
        <v>44285</v>
      </c>
      <c r="B8309" s="60">
        <v>44284</v>
      </c>
      <c r="C8309" s="60" t="s">
        <v>1105</v>
      </c>
      <c r="D8309" s="61">
        <f>VLOOKUP(Pag_Inicio_Corr_mas_casos[[#This Row],[Corregimiento]],Hoja3!$A$2:$D$676,4,0)</f>
        <v>80812</v>
      </c>
      <c r="E8309" s="60">
        <v>8</v>
      </c>
    </row>
    <row r="8310" spans="1:5" x14ac:dyDescent="0.2">
      <c r="A8310" s="59">
        <v>44285</v>
      </c>
      <c r="B8310" s="60">
        <v>44284</v>
      </c>
      <c r="C8310" s="60" t="s">
        <v>1309</v>
      </c>
      <c r="D8310" s="61">
        <f>VLOOKUP(Pag_Inicio_Corr_mas_casos[[#This Row],[Corregimiento]],Hoja3!$A$2:$D$676,4,0)</f>
        <v>90201</v>
      </c>
      <c r="E8310" s="60">
        <v>8</v>
      </c>
    </row>
    <row r="8311" spans="1:5" x14ac:dyDescent="0.2">
      <c r="A8311" s="59">
        <v>44285</v>
      </c>
      <c r="B8311" s="60">
        <v>44284</v>
      </c>
      <c r="C8311" s="60" t="s">
        <v>1000</v>
      </c>
      <c r="D8311" s="61">
        <f>VLOOKUP(Pag_Inicio_Corr_mas_casos[[#This Row],[Corregimiento]],Hoja3!$A$2:$D$676,4,0)</f>
        <v>80823</v>
      </c>
      <c r="E8311" s="60">
        <v>8</v>
      </c>
    </row>
    <row r="8312" spans="1:5" x14ac:dyDescent="0.2">
      <c r="A8312" s="59">
        <v>44285</v>
      </c>
      <c r="B8312" s="60">
        <v>44284</v>
      </c>
      <c r="C8312" s="60" t="s">
        <v>996</v>
      </c>
      <c r="D8312" s="61">
        <f>VLOOKUP(Pag_Inicio_Corr_mas_casos[[#This Row],[Corregimiento]],Hoja3!$A$2:$D$676,4,0)</f>
        <v>80810</v>
      </c>
      <c r="E8312" s="60">
        <v>7</v>
      </c>
    </row>
    <row r="8313" spans="1:5" x14ac:dyDescent="0.2">
      <c r="A8313" s="59">
        <v>44285</v>
      </c>
      <c r="B8313" s="60">
        <v>44284</v>
      </c>
      <c r="C8313" s="60" t="s">
        <v>1032</v>
      </c>
      <c r="D8313" s="61">
        <f>VLOOKUP(Pag_Inicio_Corr_mas_casos[[#This Row],[Corregimiento]],Hoja3!$A$2:$D$676,4,0)</f>
        <v>20606</v>
      </c>
      <c r="E8313" s="60">
        <v>7</v>
      </c>
    </row>
    <row r="8314" spans="1:5" x14ac:dyDescent="0.2">
      <c r="A8314" s="59">
        <v>44285</v>
      </c>
      <c r="B8314" s="60">
        <v>44284</v>
      </c>
      <c r="C8314" s="60" t="s">
        <v>1125</v>
      </c>
      <c r="D8314" s="61">
        <f>VLOOKUP(Pag_Inicio_Corr_mas_casos[[#This Row],[Corregimiento]],Hoja3!$A$2:$D$676,4,0)</f>
        <v>40610</v>
      </c>
      <c r="E8314" s="60">
        <v>7</v>
      </c>
    </row>
    <row r="8315" spans="1:5" x14ac:dyDescent="0.2">
      <c r="A8315" s="105">
        <v>44286</v>
      </c>
      <c r="B8315" s="106">
        <v>44285</v>
      </c>
      <c r="C8315" s="106" t="s">
        <v>759</v>
      </c>
      <c r="D8315" s="107">
        <f>VLOOKUP(Pag_Inicio_Corr_mas_casos[[#This Row],[Corregimiento]],Hoja3!$A$2:$D$676,4,0)</f>
        <v>30107</v>
      </c>
      <c r="E8315" s="106">
        <v>17</v>
      </c>
    </row>
    <row r="8316" spans="1:5" x14ac:dyDescent="0.2">
      <c r="A8316" s="105">
        <v>44286</v>
      </c>
      <c r="B8316" s="106">
        <v>44285</v>
      </c>
      <c r="C8316" s="106" t="s">
        <v>1310</v>
      </c>
      <c r="D8316" s="107">
        <f>VLOOKUP(Pag_Inicio_Corr_mas_casos[[#This Row],[Corregimiento]],Hoja3!$A$2:$D$676,4,0)</f>
        <v>10101</v>
      </c>
      <c r="E8316" s="106">
        <v>16</v>
      </c>
    </row>
    <row r="8317" spans="1:5" x14ac:dyDescent="0.2">
      <c r="A8317" s="105">
        <v>44286</v>
      </c>
      <c r="B8317" s="106">
        <v>44285</v>
      </c>
      <c r="C8317" s="106" t="s">
        <v>1081</v>
      </c>
      <c r="D8317" s="107">
        <f>VLOOKUP(Pag_Inicio_Corr_mas_casos[[#This Row],[Corregimiento]],Hoja3!$A$2:$D$676,4,0)</f>
        <v>91001</v>
      </c>
      <c r="E8317" s="106">
        <v>12</v>
      </c>
    </row>
    <row r="8318" spans="1:5" x14ac:dyDescent="0.2">
      <c r="A8318" s="105">
        <v>44286</v>
      </c>
      <c r="B8318" s="106">
        <v>44285</v>
      </c>
      <c r="C8318" s="106" t="s">
        <v>1119</v>
      </c>
      <c r="D8318" s="107">
        <f>VLOOKUP(Pag_Inicio_Corr_mas_casos[[#This Row],[Corregimiento]],Hoja3!$A$2:$D$676,4,0)</f>
        <v>40601</v>
      </c>
      <c r="E8318" s="106">
        <v>10</v>
      </c>
    </row>
    <row r="8319" spans="1:5" x14ac:dyDescent="0.2">
      <c r="A8319" s="105">
        <v>44286</v>
      </c>
      <c r="B8319" s="106">
        <v>44285</v>
      </c>
      <c r="C8319" s="106" t="s">
        <v>999</v>
      </c>
      <c r="D8319" s="107">
        <f>VLOOKUP(Pag_Inicio_Corr_mas_casos[[#This Row],[Corregimiento]],Hoja3!$A$2:$D$676,4,0)</f>
        <v>80806</v>
      </c>
      <c r="E8319" s="106">
        <v>10</v>
      </c>
    </row>
    <row r="8320" spans="1:5" x14ac:dyDescent="0.2">
      <c r="A8320" s="105">
        <v>44286</v>
      </c>
      <c r="B8320" s="106">
        <v>44285</v>
      </c>
      <c r="C8320" s="106" t="s">
        <v>1066</v>
      </c>
      <c r="D8320" s="107">
        <f>VLOOKUP(Pag_Inicio_Corr_mas_casos[[#This Row],[Corregimiento]],Hoja3!$A$2:$D$676,4,0)</f>
        <v>40612</v>
      </c>
      <c r="E8320" s="106">
        <v>10</v>
      </c>
    </row>
    <row r="8321" spans="1:5" x14ac:dyDescent="0.2">
      <c r="A8321" s="105">
        <v>44286</v>
      </c>
      <c r="B8321" s="106">
        <v>44285</v>
      </c>
      <c r="C8321" s="106" t="s">
        <v>1070</v>
      </c>
      <c r="D8321" s="107">
        <f>VLOOKUP(Pag_Inicio_Corr_mas_casos[[#This Row],[Corregimiento]],Hoja3!$A$2:$D$676,4,0)</f>
        <v>80809</v>
      </c>
      <c r="E8321" s="106">
        <v>9</v>
      </c>
    </row>
    <row r="8322" spans="1:5" x14ac:dyDescent="0.2">
      <c r="A8322" s="105">
        <v>44286</v>
      </c>
      <c r="B8322" s="106">
        <v>44285</v>
      </c>
      <c r="C8322" s="106" t="s">
        <v>1209</v>
      </c>
      <c r="D8322" s="107">
        <f>VLOOKUP(Pag_Inicio_Corr_mas_casos[[#This Row],[Corregimiento]],Hoja3!$A$2:$D$676,4,0)</f>
        <v>10206</v>
      </c>
      <c r="E8322" s="106">
        <v>9</v>
      </c>
    </row>
    <row r="8323" spans="1:5" x14ac:dyDescent="0.2">
      <c r="A8323" s="105">
        <v>44286</v>
      </c>
      <c r="B8323" s="106">
        <v>44285</v>
      </c>
      <c r="C8323" s="106" t="s">
        <v>1127</v>
      </c>
      <c r="D8323" s="107">
        <f>VLOOKUP(Pag_Inicio_Corr_mas_casos[[#This Row],[Corregimiento]],Hoja3!$A$2:$D$676,4,0)</f>
        <v>130101</v>
      </c>
      <c r="E8323" s="106">
        <v>9</v>
      </c>
    </row>
    <row r="8324" spans="1:5" x14ac:dyDescent="0.2">
      <c r="A8324" s="105">
        <v>44286</v>
      </c>
      <c r="B8324" s="106">
        <v>44285</v>
      </c>
      <c r="C8324" s="106" t="s">
        <v>1053</v>
      </c>
      <c r="D8324" s="107">
        <f>VLOOKUP(Pag_Inicio_Corr_mas_casos[[#This Row],[Corregimiento]],Hoja3!$A$2:$D$676,4,0)</f>
        <v>130105</v>
      </c>
      <c r="E8324" s="106">
        <v>8</v>
      </c>
    </row>
    <row r="8325" spans="1:5" x14ac:dyDescent="0.2">
      <c r="A8325" s="105">
        <v>44286</v>
      </c>
      <c r="B8325" s="106">
        <v>44285</v>
      </c>
      <c r="C8325" s="106" t="s">
        <v>1029</v>
      </c>
      <c r="D8325" s="107">
        <f>VLOOKUP(Pag_Inicio_Corr_mas_casos[[#This Row],[Corregimiento]],Hoja3!$A$2:$D$676,4,0)</f>
        <v>40606</v>
      </c>
      <c r="E8325" s="106">
        <v>8</v>
      </c>
    </row>
    <row r="8326" spans="1:5" x14ac:dyDescent="0.2">
      <c r="A8326" s="105">
        <v>44286</v>
      </c>
      <c r="B8326" s="106">
        <v>44285</v>
      </c>
      <c r="C8326" s="106" t="s">
        <v>747</v>
      </c>
      <c r="D8326" s="107">
        <f>VLOOKUP(Pag_Inicio_Corr_mas_casos[[#This Row],[Corregimiento]],Hoja3!$A$2:$D$676,4,0)</f>
        <v>80822</v>
      </c>
      <c r="E8326" s="106">
        <v>7</v>
      </c>
    </row>
    <row r="8327" spans="1:5" x14ac:dyDescent="0.2">
      <c r="A8327" s="105">
        <v>44286</v>
      </c>
      <c r="B8327" s="106">
        <v>44285</v>
      </c>
      <c r="C8327" s="106" t="s">
        <v>1071</v>
      </c>
      <c r="D8327" s="107">
        <f>VLOOKUP(Pag_Inicio_Corr_mas_casos[[#This Row],[Corregimiento]],Hoja3!$A$2:$D$676,4,0)</f>
        <v>80819</v>
      </c>
      <c r="E8327" s="106">
        <v>7</v>
      </c>
    </row>
    <row r="8328" spans="1:5" x14ac:dyDescent="0.2">
      <c r="A8328" s="105">
        <v>44286</v>
      </c>
      <c r="B8328" s="106">
        <v>44285</v>
      </c>
      <c r="C8328" s="106" t="s">
        <v>970</v>
      </c>
      <c r="D8328" s="107">
        <f>VLOOKUP(Pag_Inicio_Corr_mas_casos[[#This Row],[Corregimiento]],Hoja3!$A$2:$D$676,4,0)</f>
        <v>20604</v>
      </c>
      <c r="E8328" s="106">
        <v>6</v>
      </c>
    </row>
    <row r="8329" spans="1:5" x14ac:dyDescent="0.2">
      <c r="A8329" s="105">
        <v>44286</v>
      </c>
      <c r="B8329" s="106">
        <v>44285</v>
      </c>
      <c r="C8329" s="106" t="s">
        <v>1105</v>
      </c>
      <c r="D8329" s="107">
        <f>VLOOKUP(Pag_Inicio_Corr_mas_casos[[#This Row],[Corregimiento]],Hoja3!$A$2:$D$676,4,0)</f>
        <v>80812</v>
      </c>
      <c r="E8329" s="106">
        <v>6</v>
      </c>
    </row>
    <row r="8330" spans="1:5" x14ac:dyDescent="0.2">
      <c r="A8330" s="105">
        <v>44286</v>
      </c>
      <c r="B8330" s="106">
        <v>44285</v>
      </c>
      <c r="C8330" s="106" t="s">
        <v>1172</v>
      </c>
      <c r="D8330" s="107">
        <f>VLOOKUP(Pag_Inicio_Corr_mas_casos[[#This Row],[Corregimiento]],Hoja3!$A$2:$D$676,4,0)</f>
        <v>20307</v>
      </c>
      <c r="E8330" s="106">
        <v>6</v>
      </c>
    </row>
    <row r="8331" spans="1:5" x14ac:dyDescent="0.2">
      <c r="A8331" s="105">
        <v>44286</v>
      </c>
      <c r="B8331" s="106">
        <v>44285</v>
      </c>
      <c r="C8331" s="106" t="s">
        <v>1092</v>
      </c>
      <c r="D8331" s="107">
        <f>VLOOKUP(Pag_Inicio_Corr_mas_casos[[#This Row],[Corregimiento]],Hoja3!$A$2:$D$676,4,0)</f>
        <v>91008</v>
      </c>
      <c r="E8331" s="106">
        <v>6</v>
      </c>
    </row>
    <row r="8332" spans="1:5" x14ac:dyDescent="0.2">
      <c r="A8332" s="105">
        <v>44286</v>
      </c>
      <c r="B8332" s="106">
        <v>44285</v>
      </c>
      <c r="C8332" s="106" t="s">
        <v>1157</v>
      </c>
      <c r="D8332" s="107">
        <f>VLOOKUP(Pag_Inicio_Corr_mas_casos[[#This Row],[Corregimiento]],Hoja3!$A$2:$D$676,4,0)</f>
        <v>40205</v>
      </c>
      <c r="E8332" s="106">
        <v>6</v>
      </c>
    </row>
    <row r="8333" spans="1:5" x14ac:dyDescent="0.2">
      <c r="A8333" s="105">
        <v>44286</v>
      </c>
      <c r="B8333" s="106">
        <v>44285</v>
      </c>
      <c r="C8333" s="106" t="s">
        <v>1117</v>
      </c>
      <c r="D8333" s="107">
        <f>VLOOKUP(Pag_Inicio_Corr_mas_casos[[#This Row],[Corregimiento]],Hoja3!$A$2:$D$676,4,0)</f>
        <v>40501</v>
      </c>
      <c r="E8333" s="106">
        <v>6</v>
      </c>
    </row>
    <row r="8334" spans="1:5" x14ac:dyDescent="0.2">
      <c r="A8334" s="105">
        <v>44286</v>
      </c>
      <c r="B8334" s="106">
        <v>44285</v>
      </c>
      <c r="C8334" s="106" t="s">
        <v>1304</v>
      </c>
      <c r="D8334" s="107">
        <f>VLOOKUP(Pag_Inicio_Corr_mas_casos[[#This Row],[Corregimiento]],Hoja3!$A$2:$D$676,4,0)</f>
        <v>40403</v>
      </c>
      <c r="E8334" s="106">
        <v>5</v>
      </c>
    </row>
    <row r="8335" spans="1:5" x14ac:dyDescent="0.2">
      <c r="A8335" s="50">
        <v>44287</v>
      </c>
      <c r="B8335" s="51">
        <v>44286</v>
      </c>
      <c r="C8335" s="51" t="s">
        <v>1140</v>
      </c>
      <c r="D8335" s="52">
        <f>VLOOKUP(Pag_Inicio_Corr_mas_casos[[#This Row],[Corregimiento]],Hoja3!$A$2:$D$676,4,0)</f>
        <v>40604</v>
      </c>
      <c r="E8335" s="51">
        <v>28</v>
      </c>
    </row>
    <row r="8336" spans="1:5" x14ac:dyDescent="0.2">
      <c r="A8336" s="50">
        <v>44287</v>
      </c>
      <c r="B8336" s="51">
        <v>44286</v>
      </c>
      <c r="C8336" s="51" t="s">
        <v>1265</v>
      </c>
      <c r="D8336" s="52">
        <f>VLOOKUP(Pag_Inicio_Corr_mas_casos[[#This Row],[Corregimiento]],Hoja3!$A$2:$D$676,4,0)</f>
        <v>10101</v>
      </c>
      <c r="E8336" s="51">
        <v>16</v>
      </c>
    </row>
    <row r="8337" spans="1:5" x14ac:dyDescent="0.2">
      <c r="A8337" s="50">
        <v>44287</v>
      </c>
      <c r="B8337" s="51">
        <v>44286</v>
      </c>
      <c r="C8337" s="51" t="s">
        <v>1119</v>
      </c>
      <c r="D8337" s="52">
        <f>VLOOKUP(Pag_Inicio_Corr_mas_casos[[#This Row],[Corregimiento]],Hoja3!$A$2:$D$676,4,0)</f>
        <v>40601</v>
      </c>
      <c r="E8337" s="51">
        <v>15</v>
      </c>
    </row>
    <row r="8338" spans="1:5" x14ac:dyDescent="0.2">
      <c r="A8338" s="50">
        <v>44287</v>
      </c>
      <c r="B8338" s="51">
        <v>44286</v>
      </c>
      <c r="C8338" s="51" t="s">
        <v>1311</v>
      </c>
      <c r="D8338" s="52">
        <f>VLOOKUP(Pag_Inicio_Corr_mas_casos[[#This Row],[Corregimiento]],Hoja3!$A$2:$D$676,4,0)</f>
        <v>70409</v>
      </c>
      <c r="E8338" s="51">
        <v>10</v>
      </c>
    </row>
    <row r="8339" spans="1:5" x14ac:dyDescent="0.2">
      <c r="A8339" s="50">
        <v>44287</v>
      </c>
      <c r="B8339" s="51">
        <v>44286</v>
      </c>
      <c r="C8339" s="51" t="s">
        <v>1081</v>
      </c>
      <c r="D8339" s="52">
        <f>VLOOKUP(Pag_Inicio_Corr_mas_casos[[#This Row],[Corregimiento]],Hoja3!$A$2:$D$676,4,0)</f>
        <v>91001</v>
      </c>
      <c r="E8339" s="51">
        <v>10</v>
      </c>
    </row>
    <row r="8340" spans="1:5" x14ac:dyDescent="0.2">
      <c r="A8340" s="50">
        <v>44287</v>
      </c>
      <c r="B8340" s="51">
        <v>44286</v>
      </c>
      <c r="C8340" s="51" t="s">
        <v>1066</v>
      </c>
      <c r="D8340" s="52">
        <f>VLOOKUP(Pag_Inicio_Corr_mas_casos[[#This Row],[Corregimiento]],Hoja3!$A$2:$D$676,4,0)</f>
        <v>40612</v>
      </c>
      <c r="E8340" s="51">
        <v>10</v>
      </c>
    </row>
    <row r="8341" spans="1:5" x14ac:dyDescent="0.2">
      <c r="A8341" s="50">
        <v>44287</v>
      </c>
      <c r="B8341" s="51">
        <v>44286</v>
      </c>
      <c r="C8341" s="51" t="s">
        <v>1226</v>
      </c>
      <c r="D8341" s="52">
        <f>VLOOKUP(Pag_Inicio_Corr_mas_casos[[#This Row],[Corregimiento]],Hoja3!$A$2:$D$676,4,0)</f>
        <v>10201</v>
      </c>
      <c r="E8341" s="51">
        <v>9</v>
      </c>
    </row>
    <row r="8342" spans="1:5" x14ac:dyDescent="0.2">
      <c r="A8342" s="50">
        <v>44287</v>
      </c>
      <c r="B8342" s="51">
        <v>44286</v>
      </c>
      <c r="C8342" s="51" t="s">
        <v>1010</v>
      </c>
      <c r="D8342" s="52">
        <f>VLOOKUP(Pag_Inicio_Corr_mas_casos[[#This Row],[Corregimiento]],Hoja3!$A$2:$D$676,4,0)</f>
        <v>80813</v>
      </c>
      <c r="E8342" s="51">
        <v>9</v>
      </c>
    </row>
    <row r="8343" spans="1:5" x14ac:dyDescent="0.2">
      <c r="A8343" s="50">
        <v>44287</v>
      </c>
      <c r="B8343" s="51">
        <v>44286</v>
      </c>
      <c r="C8343" s="51" t="s">
        <v>1071</v>
      </c>
      <c r="D8343" s="52">
        <f>VLOOKUP(Pag_Inicio_Corr_mas_casos[[#This Row],[Corregimiento]],Hoja3!$A$2:$D$676,4,0)</f>
        <v>80819</v>
      </c>
      <c r="E8343" s="51">
        <v>9</v>
      </c>
    </row>
    <row r="8344" spans="1:5" x14ac:dyDescent="0.2">
      <c r="A8344" s="50">
        <v>44287</v>
      </c>
      <c r="B8344" s="51">
        <v>44286</v>
      </c>
      <c r="C8344" s="51" t="s">
        <v>1157</v>
      </c>
      <c r="D8344" s="52">
        <f>VLOOKUP(Pag_Inicio_Corr_mas_casos[[#This Row],[Corregimiento]],Hoja3!$A$2:$D$676,4,0)</f>
        <v>40205</v>
      </c>
      <c r="E8344" s="51">
        <v>8</v>
      </c>
    </row>
    <row r="8345" spans="1:5" x14ac:dyDescent="0.2">
      <c r="A8345" s="50">
        <v>44287</v>
      </c>
      <c r="B8345" s="51">
        <v>44286</v>
      </c>
      <c r="C8345" s="51" t="s">
        <v>1111</v>
      </c>
      <c r="D8345" s="52">
        <f>VLOOKUP(Pag_Inicio_Corr_mas_casos[[#This Row],[Corregimiento]],Hoja3!$A$2:$D$676,4,0)</f>
        <v>40201</v>
      </c>
      <c r="E8345" s="51">
        <v>8</v>
      </c>
    </row>
    <row r="8346" spans="1:5" x14ac:dyDescent="0.2">
      <c r="A8346" s="50">
        <v>44287</v>
      </c>
      <c r="B8346" s="51">
        <v>44286</v>
      </c>
      <c r="C8346" s="51" t="s">
        <v>1009</v>
      </c>
      <c r="D8346" s="52">
        <f>VLOOKUP(Pag_Inicio_Corr_mas_casos[[#This Row],[Corregimiento]],Hoja3!$A$2:$D$676,4,0)</f>
        <v>130107</v>
      </c>
      <c r="E8346" s="51">
        <v>8</v>
      </c>
    </row>
    <row r="8347" spans="1:5" x14ac:dyDescent="0.2">
      <c r="A8347" s="50">
        <v>44287</v>
      </c>
      <c r="B8347" s="51">
        <v>44286</v>
      </c>
      <c r="C8347" s="51" t="s">
        <v>1062</v>
      </c>
      <c r="D8347" s="52">
        <f>VLOOKUP(Pag_Inicio_Corr_mas_casos[[#This Row],[Corregimiento]],Hoja3!$A$2:$D$676,4,0)</f>
        <v>40611</v>
      </c>
      <c r="E8347" s="51">
        <v>7</v>
      </c>
    </row>
    <row r="8348" spans="1:5" x14ac:dyDescent="0.2">
      <c r="A8348" s="50">
        <v>44287</v>
      </c>
      <c r="B8348" s="51">
        <v>44286</v>
      </c>
      <c r="C8348" s="51" t="s">
        <v>1070</v>
      </c>
      <c r="D8348" s="52">
        <f>VLOOKUP(Pag_Inicio_Corr_mas_casos[[#This Row],[Corregimiento]],Hoja3!$A$2:$D$676,4,0)</f>
        <v>80809</v>
      </c>
      <c r="E8348" s="51">
        <v>7</v>
      </c>
    </row>
    <row r="8349" spans="1:5" x14ac:dyDescent="0.2">
      <c r="A8349" s="50">
        <v>44287</v>
      </c>
      <c r="B8349" s="51">
        <v>44286</v>
      </c>
      <c r="C8349" s="51" t="s">
        <v>1001</v>
      </c>
      <c r="D8349" s="52">
        <f>VLOOKUP(Pag_Inicio_Corr_mas_casos[[#This Row],[Corregimiento]],Hoja3!$A$2:$D$676,4,0)</f>
        <v>80807</v>
      </c>
      <c r="E8349" s="51">
        <v>7</v>
      </c>
    </row>
    <row r="8350" spans="1:5" x14ac:dyDescent="0.2">
      <c r="A8350" s="50">
        <v>44287</v>
      </c>
      <c r="B8350" s="51">
        <v>44286</v>
      </c>
      <c r="C8350" s="51" t="s">
        <v>1172</v>
      </c>
      <c r="D8350" s="52">
        <f>VLOOKUP(Pag_Inicio_Corr_mas_casos[[#This Row],[Corregimiento]],Hoja3!$A$2:$D$676,4,0)</f>
        <v>20307</v>
      </c>
      <c r="E8350" s="51">
        <v>7</v>
      </c>
    </row>
    <row r="8351" spans="1:5" x14ac:dyDescent="0.2">
      <c r="A8351" s="50">
        <v>44287</v>
      </c>
      <c r="B8351" s="51">
        <v>44286</v>
      </c>
      <c r="C8351" s="51" t="s">
        <v>1185</v>
      </c>
      <c r="D8351" s="52">
        <f>VLOOKUP(Pag_Inicio_Corr_mas_casos[[#This Row],[Corregimiento]],Hoja3!$A$2:$D$676,4,0)</f>
        <v>41203</v>
      </c>
      <c r="E8351" s="51">
        <v>7</v>
      </c>
    </row>
    <row r="8352" spans="1:5" x14ac:dyDescent="0.2">
      <c r="A8352" s="50">
        <v>44287</v>
      </c>
      <c r="B8352" s="51">
        <v>44286</v>
      </c>
      <c r="C8352" s="51" t="s">
        <v>1235</v>
      </c>
      <c r="D8352" s="52">
        <f>VLOOKUP(Pag_Inicio_Corr_mas_casos[[#This Row],[Corregimiento]],Hoja3!$A$2:$D$676,4,0)</f>
        <v>10203</v>
      </c>
      <c r="E8352" s="51">
        <v>6</v>
      </c>
    </row>
    <row r="8353" spans="1:5" x14ac:dyDescent="0.2">
      <c r="A8353" s="50">
        <v>44287</v>
      </c>
      <c r="B8353" s="51">
        <v>44286</v>
      </c>
      <c r="C8353" s="51" t="s">
        <v>1125</v>
      </c>
      <c r="D8353" s="52">
        <f>VLOOKUP(Pag_Inicio_Corr_mas_casos[[#This Row],[Corregimiento]],Hoja3!$A$2:$D$676,4,0)</f>
        <v>40610</v>
      </c>
      <c r="E8353" s="51">
        <v>6</v>
      </c>
    </row>
    <row r="8354" spans="1:5" x14ac:dyDescent="0.2">
      <c r="A8354" s="50">
        <v>44287</v>
      </c>
      <c r="B8354" s="51">
        <v>44286</v>
      </c>
      <c r="C8354" s="51" t="s">
        <v>996</v>
      </c>
      <c r="D8354" s="52">
        <f>VLOOKUP(Pag_Inicio_Corr_mas_casos[[#This Row],[Corregimiento]],Hoja3!$A$2:$D$676,4,0)</f>
        <v>80810</v>
      </c>
      <c r="E8354" s="51">
        <v>6</v>
      </c>
    </row>
    <row r="8355" spans="1:5" x14ac:dyDescent="0.2">
      <c r="A8355" s="32">
        <v>44288</v>
      </c>
      <c r="B8355" s="33">
        <v>44287</v>
      </c>
      <c r="C8355" s="33" t="s">
        <v>1066</v>
      </c>
      <c r="D8355" s="34">
        <f>VLOOKUP(Pag_Inicio_Corr_mas_casos[[#This Row],[Corregimiento]],Hoja3!$A$2:$D$676,4,0)</f>
        <v>40612</v>
      </c>
      <c r="E8355" s="33">
        <v>13</v>
      </c>
    </row>
    <row r="8356" spans="1:5" x14ac:dyDescent="0.2">
      <c r="A8356" s="32">
        <v>44288</v>
      </c>
      <c r="B8356" s="33">
        <v>44287</v>
      </c>
      <c r="C8356" s="33" t="s">
        <v>1265</v>
      </c>
      <c r="D8356" s="34">
        <f>VLOOKUP(Pag_Inicio_Corr_mas_casos[[#This Row],[Corregimiento]],Hoja3!$A$2:$D$676,4,0)</f>
        <v>10101</v>
      </c>
      <c r="E8356" s="33">
        <v>12</v>
      </c>
    </row>
    <row r="8357" spans="1:5" x14ac:dyDescent="0.2">
      <c r="A8357" s="32">
        <v>44288</v>
      </c>
      <c r="B8357" s="33">
        <v>44287</v>
      </c>
      <c r="C8357" s="33" t="s">
        <v>1117</v>
      </c>
      <c r="D8357" s="34">
        <f>VLOOKUP(Pag_Inicio_Corr_mas_casos[[#This Row],[Corregimiento]],Hoja3!$A$2:$D$676,4,0)</f>
        <v>40501</v>
      </c>
      <c r="E8357" s="33">
        <v>12</v>
      </c>
    </row>
    <row r="8358" spans="1:5" x14ac:dyDescent="0.2">
      <c r="A8358" s="32">
        <v>44288</v>
      </c>
      <c r="B8358" s="33">
        <v>44287</v>
      </c>
      <c r="C8358" s="33" t="s">
        <v>1070</v>
      </c>
      <c r="D8358" s="34">
        <f>VLOOKUP(Pag_Inicio_Corr_mas_casos[[#This Row],[Corregimiento]],Hoja3!$A$2:$D$676,4,0)</f>
        <v>80809</v>
      </c>
      <c r="E8358" s="33">
        <v>10</v>
      </c>
    </row>
    <row r="8359" spans="1:5" x14ac:dyDescent="0.2">
      <c r="A8359" s="32">
        <v>44288</v>
      </c>
      <c r="B8359" s="33">
        <v>44287</v>
      </c>
      <c r="C8359" s="33" t="s">
        <v>1128</v>
      </c>
      <c r="D8359" s="34">
        <f>VLOOKUP(Pag_Inicio_Corr_mas_casos[[#This Row],[Corregimiento]],Hoja3!$A$2:$D$676,4,0)</f>
        <v>91013</v>
      </c>
      <c r="E8359" s="33">
        <v>9</v>
      </c>
    </row>
    <row r="8360" spans="1:5" x14ac:dyDescent="0.2">
      <c r="A8360" s="32">
        <v>44288</v>
      </c>
      <c r="B8360" s="33">
        <v>44287</v>
      </c>
      <c r="C8360" s="33" t="s">
        <v>1143</v>
      </c>
      <c r="D8360" s="34">
        <f>VLOOKUP(Pag_Inicio_Corr_mas_casos[[#This Row],[Corregimiento]],Hoja3!$A$2:$D$676,4,0)</f>
        <v>130104</v>
      </c>
      <c r="E8360" s="33">
        <v>9</v>
      </c>
    </row>
    <row r="8361" spans="1:5" x14ac:dyDescent="0.2">
      <c r="A8361" s="32">
        <v>44288</v>
      </c>
      <c r="B8361" s="33">
        <v>44287</v>
      </c>
      <c r="C8361" s="33" t="s">
        <v>1119</v>
      </c>
      <c r="D8361" s="34">
        <f>VLOOKUP(Pag_Inicio_Corr_mas_casos[[#This Row],[Corregimiento]],Hoja3!$A$2:$D$676,4,0)</f>
        <v>40601</v>
      </c>
      <c r="E8361" s="33">
        <v>9</v>
      </c>
    </row>
    <row r="8362" spans="1:5" x14ac:dyDescent="0.2">
      <c r="A8362" s="32">
        <v>44288</v>
      </c>
      <c r="B8362" s="33">
        <v>44287</v>
      </c>
      <c r="C8362" s="33" t="s">
        <v>1125</v>
      </c>
      <c r="D8362" s="34">
        <f>VLOOKUP(Pag_Inicio_Corr_mas_casos[[#This Row],[Corregimiento]],Hoja3!$A$2:$D$676,4,0)</f>
        <v>40610</v>
      </c>
      <c r="E8362" s="33">
        <v>7</v>
      </c>
    </row>
    <row r="8363" spans="1:5" x14ac:dyDescent="0.2">
      <c r="A8363" s="32">
        <v>44288</v>
      </c>
      <c r="B8363" s="33">
        <v>44287</v>
      </c>
      <c r="C8363" s="33" t="s">
        <v>1033</v>
      </c>
      <c r="D8363" s="34">
        <f>VLOOKUP(Pag_Inicio_Corr_mas_casos[[#This Row],[Corregimiento]],Hoja3!$A$2:$D$676,4,0)</f>
        <v>40203</v>
      </c>
      <c r="E8363" s="33">
        <v>7</v>
      </c>
    </row>
    <row r="8364" spans="1:5" x14ac:dyDescent="0.2">
      <c r="A8364" s="32">
        <v>44288</v>
      </c>
      <c r="B8364" s="33">
        <v>44287</v>
      </c>
      <c r="C8364" s="33" t="s">
        <v>1080</v>
      </c>
      <c r="D8364" s="34">
        <f>VLOOKUP(Pag_Inicio_Corr_mas_casos[[#This Row],[Corregimiento]],Hoja3!$A$2:$D$676,4,0)</f>
        <v>81003</v>
      </c>
      <c r="E8364" s="33">
        <v>7</v>
      </c>
    </row>
    <row r="8365" spans="1:5" x14ac:dyDescent="0.2">
      <c r="A8365" s="32">
        <v>44288</v>
      </c>
      <c r="B8365" s="33">
        <v>44287</v>
      </c>
      <c r="C8365" s="33" t="s">
        <v>1312</v>
      </c>
      <c r="D8365" s="34">
        <f>VLOOKUP(Pag_Inicio_Corr_mas_casos[[#This Row],[Corregimiento]],Hoja3!$A$2:$D$676,4,0)</f>
        <v>130703</v>
      </c>
      <c r="E8365" s="33">
        <v>6</v>
      </c>
    </row>
    <row r="8366" spans="1:5" x14ac:dyDescent="0.2">
      <c r="A8366" s="32">
        <v>44288</v>
      </c>
      <c r="B8366" s="33">
        <v>44287</v>
      </c>
      <c r="C8366" s="33" t="s">
        <v>1313</v>
      </c>
      <c r="D8366" s="34">
        <f>VLOOKUP(Pag_Inicio_Corr_mas_casos[[#This Row],[Corregimiento]],Hoja3!$A$2:$D$676,4,0)</f>
        <v>41005</v>
      </c>
      <c r="E8366" s="33">
        <v>6</v>
      </c>
    </row>
    <row r="8367" spans="1:5" x14ac:dyDescent="0.2">
      <c r="A8367" s="32">
        <v>44288</v>
      </c>
      <c r="B8367" s="33">
        <v>44287</v>
      </c>
      <c r="C8367" s="33" t="s">
        <v>1029</v>
      </c>
      <c r="D8367" s="34">
        <f>VLOOKUP(Pag_Inicio_Corr_mas_casos[[#This Row],[Corregimiento]],Hoja3!$A$2:$D$676,4,0)</f>
        <v>40606</v>
      </c>
      <c r="E8367" s="33">
        <v>6</v>
      </c>
    </row>
    <row r="8368" spans="1:5" x14ac:dyDescent="0.2">
      <c r="A8368" s="32">
        <v>44288</v>
      </c>
      <c r="B8368" s="33">
        <v>44287</v>
      </c>
      <c r="C8368" s="33" t="s">
        <v>1314</v>
      </c>
      <c r="D8368" s="34">
        <f>VLOOKUP(Pag_Inicio_Corr_mas_casos[[#This Row],[Corregimiento]],Hoja3!$A$2:$D$676,4,0)</f>
        <v>41103</v>
      </c>
      <c r="E8368" s="33">
        <v>5</v>
      </c>
    </row>
    <row r="8369" spans="1:5" x14ac:dyDescent="0.2">
      <c r="A8369" s="32">
        <v>44288</v>
      </c>
      <c r="B8369" s="33">
        <v>44287</v>
      </c>
      <c r="C8369" s="33" t="s">
        <v>1010</v>
      </c>
      <c r="D8369" s="34">
        <f>VLOOKUP(Pag_Inicio_Corr_mas_casos[[#This Row],[Corregimiento]],Hoja3!$A$2:$D$676,4,0)</f>
        <v>80813</v>
      </c>
      <c r="E8369" s="33">
        <v>5</v>
      </c>
    </row>
    <row r="8370" spans="1:5" x14ac:dyDescent="0.2">
      <c r="A8370" s="32">
        <v>44288</v>
      </c>
      <c r="B8370" s="33">
        <v>44287</v>
      </c>
      <c r="C8370" s="33" t="s">
        <v>996</v>
      </c>
      <c r="D8370" s="34">
        <f>VLOOKUP(Pag_Inicio_Corr_mas_casos[[#This Row],[Corregimiento]],Hoja3!$A$2:$D$676,4,0)</f>
        <v>80810</v>
      </c>
      <c r="E8370" s="33">
        <v>5</v>
      </c>
    </row>
    <row r="8371" spans="1:5" x14ac:dyDescent="0.2">
      <c r="A8371" s="32">
        <v>44288</v>
      </c>
      <c r="B8371" s="33">
        <v>44287</v>
      </c>
      <c r="C8371" s="33" t="s">
        <v>999</v>
      </c>
      <c r="D8371" s="34">
        <f>VLOOKUP(Pag_Inicio_Corr_mas_casos[[#This Row],[Corregimiento]],Hoja3!$A$2:$D$676,4,0)</f>
        <v>80806</v>
      </c>
      <c r="E8371" s="33">
        <v>5</v>
      </c>
    </row>
    <row r="8372" spans="1:5" x14ac:dyDescent="0.2">
      <c r="A8372" s="32">
        <v>44288</v>
      </c>
      <c r="B8372" s="33">
        <v>44287</v>
      </c>
      <c r="C8372" s="33" t="s">
        <v>1062</v>
      </c>
      <c r="D8372" s="34">
        <f>VLOOKUP(Pag_Inicio_Corr_mas_casos[[#This Row],[Corregimiento]],Hoja3!$A$2:$D$676,4,0)</f>
        <v>40611</v>
      </c>
      <c r="E8372" s="33">
        <v>5</v>
      </c>
    </row>
    <row r="8373" spans="1:5" x14ac:dyDescent="0.2">
      <c r="A8373" s="32">
        <v>44288</v>
      </c>
      <c r="B8373" s="33">
        <v>44287</v>
      </c>
      <c r="C8373" s="33" t="s">
        <v>1140</v>
      </c>
      <c r="D8373" s="34">
        <f>VLOOKUP(Pag_Inicio_Corr_mas_casos[[#This Row],[Corregimiento]],Hoja3!$A$2:$D$676,4,0)</f>
        <v>40604</v>
      </c>
      <c r="E8373" s="33">
        <v>5</v>
      </c>
    </row>
    <row r="8374" spans="1:5" x14ac:dyDescent="0.2">
      <c r="A8374" s="32">
        <v>44288</v>
      </c>
      <c r="B8374" s="33">
        <v>44287</v>
      </c>
      <c r="C8374" s="33" t="s">
        <v>1118</v>
      </c>
      <c r="D8374" s="34">
        <f>VLOOKUP(Pag_Inicio_Corr_mas_casos[[#This Row],[Corregimiento]],Hoja3!$A$2:$D$676,4,0)</f>
        <v>91007</v>
      </c>
      <c r="E8374" s="33">
        <v>5</v>
      </c>
    </row>
    <row r="8375" spans="1:5" x14ac:dyDescent="0.2">
      <c r="A8375" s="62">
        <v>44289</v>
      </c>
      <c r="B8375" s="63">
        <v>44288</v>
      </c>
      <c r="C8375" s="63" t="s">
        <v>1081</v>
      </c>
      <c r="D8375" s="64">
        <f>VLOOKUP(Pag_Inicio_Corr_mas_casos[[#This Row],[Corregimiento]],Hoja3!$A$2:$D$676,4,0)</f>
        <v>91001</v>
      </c>
      <c r="E8375" s="63">
        <v>17</v>
      </c>
    </row>
    <row r="8376" spans="1:5" x14ac:dyDescent="0.2">
      <c r="A8376" s="62">
        <v>44289</v>
      </c>
      <c r="B8376" s="63">
        <v>44288</v>
      </c>
      <c r="C8376" s="63" t="s">
        <v>1138</v>
      </c>
      <c r="D8376" s="64">
        <f>VLOOKUP(Pag_Inicio_Corr_mas_casos[[#This Row],[Corregimiento]],Hoja3!$A$2:$D$676,4,0)</f>
        <v>91101</v>
      </c>
      <c r="E8376" s="63">
        <v>10</v>
      </c>
    </row>
    <row r="8377" spans="1:5" x14ac:dyDescent="0.2">
      <c r="A8377" s="62">
        <v>44289</v>
      </c>
      <c r="B8377" s="63">
        <v>44288</v>
      </c>
      <c r="C8377" s="63" t="s">
        <v>831</v>
      </c>
      <c r="D8377" s="64">
        <f>VLOOKUP(Pag_Inicio_Corr_mas_casos[[#This Row],[Corregimiento]],Hoja3!$A$2:$D$676,4,0)</f>
        <v>80821</v>
      </c>
      <c r="E8377" s="63">
        <v>9</v>
      </c>
    </row>
    <row r="8378" spans="1:5" x14ac:dyDescent="0.2">
      <c r="A8378" s="62">
        <v>44289</v>
      </c>
      <c r="B8378" s="63">
        <v>44288</v>
      </c>
      <c r="C8378" s="63" t="s">
        <v>1119</v>
      </c>
      <c r="D8378" s="64">
        <f>VLOOKUP(Pag_Inicio_Corr_mas_casos[[#This Row],[Corregimiento]],Hoja3!$A$2:$D$676,4,0)</f>
        <v>40601</v>
      </c>
      <c r="E8378" s="63">
        <v>9</v>
      </c>
    </row>
    <row r="8379" spans="1:5" x14ac:dyDescent="0.2">
      <c r="A8379" s="62">
        <v>44289</v>
      </c>
      <c r="B8379" s="63">
        <v>44288</v>
      </c>
      <c r="C8379" s="63" t="s">
        <v>1071</v>
      </c>
      <c r="D8379" s="64">
        <f>VLOOKUP(Pag_Inicio_Corr_mas_casos[[#This Row],[Corregimiento]],Hoja3!$A$2:$D$676,4,0)</f>
        <v>80819</v>
      </c>
      <c r="E8379" s="63">
        <v>8</v>
      </c>
    </row>
    <row r="8380" spans="1:5" x14ac:dyDescent="0.2">
      <c r="A8380" s="62">
        <v>44289</v>
      </c>
      <c r="B8380" s="63">
        <v>44288</v>
      </c>
      <c r="C8380" s="63" t="s">
        <v>1111</v>
      </c>
      <c r="D8380" s="64">
        <f>VLOOKUP(Pag_Inicio_Corr_mas_casos[[#This Row],[Corregimiento]],Hoja3!$A$2:$D$676,4,0)</f>
        <v>40201</v>
      </c>
      <c r="E8380" s="63">
        <v>5</v>
      </c>
    </row>
    <row r="8381" spans="1:5" x14ac:dyDescent="0.2">
      <c r="A8381" s="62">
        <v>44289</v>
      </c>
      <c r="B8381" s="63">
        <v>44288</v>
      </c>
      <c r="C8381" s="63" t="s">
        <v>1009</v>
      </c>
      <c r="D8381" s="64">
        <f>VLOOKUP(Pag_Inicio_Corr_mas_casos[[#This Row],[Corregimiento]],Hoja3!$A$2:$D$676,4,0)</f>
        <v>130107</v>
      </c>
      <c r="E8381" s="63">
        <v>5</v>
      </c>
    </row>
    <row r="8382" spans="1:5" x14ac:dyDescent="0.2">
      <c r="A8382" s="62">
        <v>44289</v>
      </c>
      <c r="B8382" s="63">
        <v>44288</v>
      </c>
      <c r="C8382" s="63" t="s">
        <v>1265</v>
      </c>
      <c r="D8382" s="64">
        <f>VLOOKUP(Pag_Inicio_Corr_mas_casos[[#This Row],[Corregimiento]],Hoja3!$A$2:$D$676,4,0)</f>
        <v>10101</v>
      </c>
      <c r="E8382" s="63">
        <v>4</v>
      </c>
    </row>
    <row r="8383" spans="1:5" x14ac:dyDescent="0.2">
      <c r="A8383" s="62">
        <v>44289</v>
      </c>
      <c r="B8383" s="63">
        <v>44288</v>
      </c>
      <c r="C8383" s="63" t="s">
        <v>999</v>
      </c>
      <c r="D8383" s="64">
        <f>VLOOKUP(Pag_Inicio_Corr_mas_casos[[#This Row],[Corregimiento]],Hoja3!$A$2:$D$676,4,0)</f>
        <v>80806</v>
      </c>
      <c r="E8383" s="63">
        <v>4</v>
      </c>
    </row>
    <row r="8384" spans="1:5" x14ac:dyDescent="0.2">
      <c r="A8384" s="62">
        <v>44289</v>
      </c>
      <c r="B8384" s="63">
        <v>44288</v>
      </c>
      <c r="C8384" s="63" t="s">
        <v>1134</v>
      </c>
      <c r="D8384" s="64">
        <f>VLOOKUP(Pag_Inicio_Corr_mas_casos[[#This Row],[Corregimiento]],Hoja3!$A$2:$D$676,4,0)</f>
        <v>20205</v>
      </c>
      <c r="E8384" s="63">
        <v>4</v>
      </c>
    </row>
    <row r="8385" spans="1:6" x14ac:dyDescent="0.2">
      <c r="A8385" s="62">
        <v>44289</v>
      </c>
      <c r="B8385" s="63">
        <v>44288</v>
      </c>
      <c r="C8385" s="63" t="s">
        <v>1006</v>
      </c>
      <c r="D8385" s="64">
        <f>VLOOKUP(Pag_Inicio_Corr_mas_casos[[#This Row],[Corregimiento]],Hoja3!$A$2:$D$676,4,0)</f>
        <v>80826</v>
      </c>
      <c r="E8385" s="63">
        <v>4</v>
      </c>
    </row>
    <row r="8386" spans="1:6" x14ac:dyDescent="0.2">
      <c r="A8386" s="62">
        <v>44289</v>
      </c>
      <c r="B8386" s="63">
        <v>44288</v>
      </c>
      <c r="C8386" s="63" t="s">
        <v>1029</v>
      </c>
      <c r="D8386" s="63">
        <v>40606</v>
      </c>
      <c r="E8386" s="63">
        <v>4</v>
      </c>
      <c r="F8386" t="s">
        <v>1160</v>
      </c>
    </row>
    <row r="8387" spans="1:6" x14ac:dyDescent="0.2">
      <c r="A8387" s="62">
        <v>44289</v>
      </c>
      <c r="B8387" s="63">
        <v>44288</v>
      </c>
      <c r="C8387" s="63" t="s">
        <v>1070</v>
      </c>
      <c r="D8387" s="64">
        <f>VLOOKUP(Pag_Inicio_Corr_mas_casos[[#This Row],[Corregimiento]],Hoja3!$A$2:$D$676,4,0)</f>
        <v>80809</v>
      </c>
      <c r="E8387" s="63">
        <v>3</v>
      </c>
    </row>
    <row r="8388" spans="1:6" x14ac:dyDescent="0.2">
      <c r="A8388" s="62">
        <v>44289</v>
      </c>
      <c r="B8388" s="63">
        <v>44288</v>
      </c>
      <c r="C8388" s="63" t="s">
        <v>1029</v>
      </c>
      <c r="D8388" s="63">
        <v>20306</v>
      </c>
      <c r="E8388" s="63">
        <v>3</v>
      </c>
      <c r="F8388" t="s">
        <v>1315</v>
      </c>
    </row>
    <row r="8389" spans="1:6" x14ac:dyDescent="0.2">
      <c r="A8389" s="62">
        <v>44289</v>
      </c>
      <c r="B8389" s="63">
        <v>44288</v>
      </c>
      <c r="C8389" s="63" t="s">
        <v>1234</v>
      </c>
      <c r="D8389" s="64">
        <f>VLOOKUP(Pag_Inicio_Corr_mas_casos[[#This Row],[Corregimiento]],Hoja3!$A$2:$D$676,4,0)</f>
        <v>40701</v>
      </c>
      <c r="E8389" s="63">
        <v>3</v>
      </c>
    </row>
    <row r="8390" spans="1:6" x14ac:dyDescent="0.2">
      <c r="A8390" s="62">
        <v>44289</v>
      </c>
      <c r="B8390" s="63">
        <v>44288</v>
      </c>
      <c r="C8390" s="63" t="s">
        <v>1017</v>
      </c>
      <c r="D8390" s="64">
        <f>VLOOKUP(Pag_Inicio_Corr_mas_casos[[#This Row],[Corregimiento]],Hoja3!$A$2:$D$676,4,0)</f>
        <v>50208</v>
      </c>
      <c r="E8390" s="63">
        <v>3</v>
      </c>
    </row>
    <row r="8391" spans="1:6" x14ac:dyDescent="0.2">
      <c r="A8391" s="62">
        <v>44289</v>
      </c>
      <c r="B8391" s="63">
        <v>44288</v>
      </c>
      <c r="C8391" s="63" t="s">
        <v>998</v>
      </c>
      <c r="D8391" s="64">
        <f>VLOOKUP(Pag_Inicio_Corr_mas_casos[[#This Row],[Corregimiento]],Hoja3!$A$2:$D$676,4,0)</f>
        <v>81009</v>
      </c>
      <c r="E8391" s="63">
        <v>3</v>
      </c>
    </row>
    <row r="8392" spans="1:6" x14ac:dyDescent="0.2">
      <c r="A8392" s="62">
        <v>44289</v>
      </c>
      <c r="B8392" s="63">
        <v>44288</v>
      </c>
      <c r="C8392" s="63" t="s">
        <v>1077</v>
      </c>
      <c r="D8392" s="64">
        <f>VLOOKUP(Pag_Inicio_Corr_mas_casos[[#This Row],[Corregimiento]],Hoja3!$A$2:$D$676,4,0)</f>
        <v>81008</v>
      </c>
      <c r="E8392" s="63">
        <v>3</v>
      </c>
    </row>
    <row r="8393" spans="1:6" x14ac:dyDescent="0.2">
      <c r="A8393" s="62">
        <v>44289</v>
      </c>
      <c r="B8393" s="63">
        <v>44288</v>
      </c>
      <c r="C8393" s="63" t="s">
        <v>1137</v>
      </c>
      <c r="D8393" s="64">
        <f>VLOOKUP(Pag_Inicio_Corr_mas_casos[[#This Row],[Corregimiento]],Hoja3!$A$2:$D$676,4,0)</f>
        <v>40503</v>
      </c>
      <c r="E8393" s="63">
        <v>3</v>
      </c>
    </row>
    <row r="8394" spans="1:6" x14ac:dyDescent="0.2">
      <c r="A8394" s="62">
        <v>44289</v>
      </c>
      <c r="B8394" s="63">
        <v>44288</v>
      </c>
      <c r="C8394" s="63" t="s">
        <v>1010</v>
      </c>
      <c r="D8394" s="64">
        <f>VLOOKUP(Pag_Inicio_Corr_mas_casos[[#This Row],[Corregimiento]],Hoja3!$A$2:$D$676,4,0)</f>
        <v>80813</v>
      </c>
      <c r="E8394" s="63">
        <v>3</v>
      </c>
    </row>
    <row r="8395" spans="1:6" x14ac:dyDescent="0.2">
      <c r="A8395" s="43">
        <v>44290</v>
      </c>
      <c r="B8395" s="41">
        <v>44289</v>
      </c>
      <c r="C8395" s="41" t="s">
        <v>1119</v>
      </c>
      <c r="D8395" s="42">
        <f>VLOOKUP(Pag_Inicio_Corr_mas_casos[[#This Row],[Corregimiento]],Hoja3!$A$2:$D$676,4,0)</f>
        <v>40601</v>
      </c>
      <c r="E8395" s="41">
        <v>14</v>
      </c>
    </row>
    <row r="8396" spans="1:6" x14ac:dyDescent="0.2">
      <c r="A8396" s="43">
        <v>44290</v>
      </c>
      <c r="B8396" s="41">
        <v>44289</v>
      </c>
      <c r="C8396" s="41" t="s">
        <v>1118</v>
      </c>
      <c r="D8396" s="42">
        <f>VLOOKUP(Pag_Inicio_Corr_mas_casos[[#This Row],[Corregimiento]],Hoja3!$A$2:$D$676,4,0)</f>
        <v>91007</v>
      </c>
      <c r="E8396" s="41">
        <v>14</v>
      </c>
    </row>
    <row r="8397" spans="1:6" x14ac:dyDescent="0.2">
      <c r="A8397" s="43">
        <v>44290</v>
      </c>
      <c r="B8397" s="41">
        <v>44289</v>
      </c>
      <c r="C8397" s="41" t="s">
        <v>1265</v>
      </c>
      <c r="D8397" s="42">
        <f>VLOOKUP(Pag_Inicio_Corr_mas_casos[[#This Row],[Corregimiento]],Hoja3!$A$2:$D$676,4,0)</f>
        <v>10101</v>
      </c>
      <c r="E8397" s="41">
        <v>11</v>
      </c>
    </row>
    <row r="8398" spans="1:6" x14ac:dyDescent="0.2">
      <c r="A8398" s="43">
        <v>44290</v>
      </c>
      <c r="B8398" s="41">
        <v>44289</v>
      </c>
      <c r="C8398" s="41" t="s">
        <v>1097</v>
      </c>
      <c r="D8398" s="42">
        <f>VLOOKUP(Pag_Inicio_Corr_mas_casos[[#This Row],[Corregimiento]],Hoja3!$A$2:$D$676,4,0)</f>
        <v>130108</v>
      </c>
      <c r="E8398" s="41">
        <v>11</v>
      </c>
    </row>
    <row r="8399" spans="1:6" x14ac:dyDescent="0.2">
      <c r="A8399" s="43">
        <v>44290</v>
      </c>
      <c r="B8399" s="41">
        <v>44289</v>
      </c>
      <c r="C8399" s="41" t="s">
        <v>1071</v>
      </c>
      <c r="D8399" s="42">
        <f>VLOOKUP(Pag_Inicio_Corr_mas_casos[[#This Row],[Corregimiento]],Hoja3!$A$2:$D$676,4,0)</f>
        <v>80819</v>
      </c>
      <c r="E8399" s="41">
        <v>9</v>
      </c>
    </row>
    <row r="8400" spans="1:6" x14ac:dyDescent="0.2">
      <c r="A8400" s="43">
        <v>44290</v>
      </c>
      <c r="B8400" s="41">
        <v>44289</v>
      </c>
      <c r="C8400" s="41" t="s">
        <v>1117</v>
      </c>
      <c r="D8400" s="42">
        <f>VLOOKUP(Pag_Inicio_Corr_mas_casos[[#This Row],[Corregimiento]],Hoja3!$A$2:$D$676,4,0)</f>
        <v>40501</v>
      </c>
      <c r="E8400" s="41">
        <v>8</v>
      </c>
    </row>
    <row r="8401" spans="1:5" x14ac:dyDescent="0.2">
      <c r="A8401" s="43">
        <v>44290</v>
      </c>
      <c r="B8401" s="41">
        <v>44289</v>
      </c>
      <c r="C8401" s="41" t="s">
        <v>1029</v>
      </c>
      <c r="D8401" s="42">
        <f>VLOOKUP(Pag_Inicio_Corr_mas_casos[[#This Row],[Corregimiento]],Hoja3!$A$2:$D$676,4,0)</f>
        <v>40606</v>
      </c>
      <c r="E8401" s="41">
        <v>8</v>
      </c>
    </row>
    <row r="8402" spans="1:5" x14ac:dyDescent="0.2">
      <c r="A8402" s="43">
        <v>44290</v>
      </c>
      <c r="B8402" s="41">
        <v>44289</v>
      </c>
      <c r="C8402" s="41" t="s">
        <v>1081</v>
      </c>
      <c r="D8402" s="42">
        <f>VLOOKUP(Pag_Inicio_Corr_mas_casos[[#This Row],[Corregimiento]],Hoja3!$A$2:$D$676,4,0)</f>
        <v>91001</v>
      </c>
      <c r="E8402" s="41">
        <v>8</v>
      </c>
    </row>
    <row r="8403" spans="1:5" x14ac:dyDescent="0.2">
      <c r="A8403" s="43">
        <v>44290</v>
      </c>
      <c r="B8403" s="41">
        <v>44289</v>
      </c>
      <c r="C8403" s="41" t="s">
        <v>1010</v>
      </c>
      <c r="D8403" s="42">
        <f>VLOOKUP(Pag_Inicio_Corr_mas_casos[[#This Row],[Corregimiento]],Hoja3!$A$2:$D$676,4,0)</f>
        <v>80813</v>
      </c>
      <c r="E8403" s="41">
        <v>7</v>
      </c>
    </row>
    <row r="8404" spans="1:5" x14ac:dyDescent="0.2">
      <c r="A8404" s="43">
        <v>44290</v>
      </c>
      <c r="B8404" s="41">
        <v>44289</v>
      </c>
      <c r="C8404" s="41" t="s">
        <v>1226</v>
      </c>
      <c r="D8404" s="42">
        <f>VLOOKUP(Pag_Inicio_Corr_mas_casos[[#This Row],[Corregimiento]],Hoja3!$A$2:$D$676,4,0)</f>
        <v>10201</v>
      </c>
      <c r="E8404" s="41">
        <v>7</v>
      </c>
    </row>
    <row r="8405" spans="1:5" x14ac:dyDescent="0.2">
      <c r="A8405" s="43">
        <v>44290</v>
      </c>
      <c r="B8405" s="41">
        <v>44289</v>
      </c>
      <c r="C8405" s="41" t="s">
        <v>1111</v>
      </c>
      <c r="D8405" s="42">
        <f>VLOOKUP(Pag_Inicio_Corr_mas_casos[[#This Row],[Corregimiento]],Hoja3!$A$2:$D$676,4,0)</f>
        <v>40201</v>
      </c>
      <c r="E8405" s="41">
        <v>6</v>
      </c>
    </row>
    <row r="8406" spans="1:5" x14ac:dyDescent="0.2">
      <c r="A8406" s="43">
        <v>44290</v>
      </c>
      <c r="B8406" s="41">
        <v>44289</v>
      </c>
      <c r="C8406" s="41" t="s">
        <v>1092</v>
      </c>
      <c r="D8406" s="42">
        <f>VLOOKUP(Pag_Inicio_Corr_mas_casos[[#This Row],[Corregimiento]],Hoja3!$A$2:$D$676,4,0)</f>
        <v>91008</v>
      </c>
      <c r="E8406" s="41">
        <v>6</v>
      </c>
    </row>
    <row r="8407" spans="1:5" x14ac:dyDescent="0.2">
      <c r="A8407" s="43">
        <v>44290</v>
      </c>
      <c r="B8407" s="41">
        <v>44289</v>
      </c>
      <c r="C8407" s="41" t="s">
        <v>1128</v>
      </c>
      <c r="D8407" s="42">
        <f>VLOOKUP(Pag_Inicio_Corr_mas_casos[[#This Row],[Corregimiento]],Hoja3!$A$2:$D$676,4,0)</f>
        <v>91013</v>
      </c>
      <c r="E8407" s="41">
        <v>6</v>
      </c>
    </row>
    <row r="8408" spans="1:5" x14ac:dyDescent="0.2">
      <c r="A8408" s="43">
        <v>44290</v>
      </c>
      <c r="B8408" s="41">
        <v>44289</v>
      </c>
      <c r="C8408" s="41" t="s">
        <v>1270</v>
      </c>
      <c r="D8408" s="42">
        <f>VLOOKUP(Pag_Inicio_Corr_mas_casos[[#This Row],[Corregimiento]],Hoja3!$A$2:$D$676,4,0)</f>
        <v>41104</v>
      </c>
      <c r="E8408" s="41">
        <v>5</v>
      </c>
    </row>
    <row r="8409" spans="1:5" x14ac:dyDescent="0.2">
      <c r="A8409" s="43">
        <v>44290</v>
      </c>
      <c r="B8409" s="41">
        <v>44289</v>
      </c>
      <c r="C8409" s="41" t="s">
        <v>1137</v>
      </c>
      <c r="D8409" s="42">
        <f>VLOOKUP(Pag_Inicio_Corr_mas_casos[[#This Row],[Corregimiento]],Hoja3!$A$2:$D$676,4,0)</f>
        <v>40503</v>
      </c>
      <c r="E8409" s="41">
        <v>5</v>
      </c>
    </row>
    <row r="8410" spans="1:5" x14ac:dyDescent="0.2">
      <c r="A8410" s="43">
        <v>44290</v>
      </c>
      <c r="B8410" s="41">
        <v>44289</v>
      </c>
      <c r="C8410" s="41" t="s">
        <v>1114</v>
      </c>
      <c r="D8410" s="42">
        <f>VLOOKUP(Pag_Inicio_Corr_mas_casos[[#This Row],[Corregimiento]],Hoja3!$A$2:$D$676,4,0)</f>
        <v>90301</v>
      </c>
      <c r="E8410" s="41">
        <v>5</v>
      </c>
    </row>
    <row r="8411" spans="1:5" x14ac:dyDescent="0.2">
      <c r="A8411" s="43">
        <v>44290</v>
      </c>
      <c r="B8411" s="41">
        <v>44289</v>
      </c>
      <c r="C8411" s="41" t="s">
        <v>1001</v>
      </c>
      <c r="D8411" s="42">
        <f>VLOOKUP(Pag_Inicio_Corr_mas_casos[[#This Row],[Corregimiento]],Hoja3!$A$2:$D$676,4,0)</f>
        <v>80807</v>
      </c>
      <c r="E8411" s="41">
        <v>5</v>
      </c>
    </row>
    <row r="8412" spans="1:5" x14ac:dyDescent="0.2">
      <c r="A8412" s="43">
        <v>44290</v>
      </c>
      <c r="B8412" s="41">
        <v>44289</v>
      </c>
      <c r="C8412" s="41" t="s">
        <v>1204</v>
      </c>
      <c r="D8412" s="42">
        <f>VLOOKUP(Pag_Inicio_Corr_mas_casos[[#This Row],[Corregimiento]],Hoja3!$A$2:$D$676,4,0)</f>
        <v>40506</v>
      </c>
      <c r="E8412" s="41">
        <v>5</v>
      </c>
    </row>
    <row r="8413" spans="1:5" x14ac:dyDescent="0.2">
      <c r="A8413" s="43">
        <v>44290</v>
      </c>
      <c r="B8413" s="41">
        <v>44289</v>
      </c>
      <c r="C8413" s="41" t="s">
        <v>999</v>
      </c>
      <c r="D8413" s="42">
        <f>VLOOKUP(Pag_Inicio_Corr_mas_casos[[#This Row],[Corregimiento]],Hoja3!$A$2:$D$676,4,0)</f>
        <v>80806</v>
      </c>
      <c r="E8413" s="41">
        <v>4</v>
      </c>
    </row>
    <row r="8414" spans="1:5" x14ac:dyDescent="0.2">
      <c r="A8414" s="43">
        <v>44290</v>
      </c>
      <c r="B8414" s="41">
        <v>44289</v>
      </c>
      <c r="C8414" s="41" t="s">
        <v>1316</v>
      </c>
      <c r="D8414" s="42">
        <f>VLOOKUP(Pag_Inicio_Corr_mas_casos[[#This Row],[Corregimiento]],Hoja3!$A$2:$D$676,4,0)</f>
        <v>120405</v>
      </c>
      <c r="E8414" s="41">
        <v>4</v>
      </c>
    </row>
    <row r="8415" spans="1:5" x14ac:dyDescent="0.2">
      <c r="A8415" s="77">
        <v>44291</v>
      </c>
      <c r="B8415" s="78">
        <v>44290</v>
      </c>
      <c r="C8415" s="78" t="s">
        <v>1138</v>
      </c>
      <c r="D8415" s="79">
        <f>VLOOKUP(Pag_Inicio_Corr_mas_casos[[#This Row],[Corregimiento]],Hoja3!$A$2:$D$676,4,0)</f>
        <v>91101</v>
      </c>
      <c r="E8415" s="78">
        <v>7</v>
      </c>
    </row>
    <row r="8416" spans="1:5" x14ac:dyDescent="0.2">
      <c r="A8416" s="77">
        <v>44291</v>
      </c>
      <c r="B8416" s="78">
        <v>44290</v>
      </c>
      <c r="C8416" s="78" t="s">
        <v>1105</v>
      </c>
      <c r="D8416" s="79">
        <f>VLOOKUP(Pag_Inicio_Corr_mas_casos[[#This Row],[Corregimiento]],Hoja3!$A$2:$D$676,4,0)</f>
        <v>80812</v>
      </c>
      <c r="E8416" s="78">
        <v>7</v>
      </c>
    </row>
    <row r="8417" spans="1:5" x14ac:dyDescent="0.2">
      <c r="A8417" s="77">
        <v>44291</v>
      </c>
      <c r="B8417" s="78">
        <v>44290</v>
      </c>
      <c r="C8417" s="78" t="s">
        <v>1317</v>
      </c>
      <c r="D8417" s="79">
        <f>VLOOKUP(Pag_Inicio_Corr_mas_casos[[#This Row],[Corregimiento]],Hoja3!$A$2:$D$676,4,0)</f>
        <v>40703</v>
      </c>
      <c r="E8417" s="78">
        <v>6</v>
      </c>
    </row>
    <row r="8418" spans="1:5" x14ac:dyDescent="0.2">
      <c r="A8418" s="77">
        <v>44291</v>
      </c>
      <c r="B8418" s="78">
        <v>44290</v>
      </c>
      <c r="C8418" s="78" t="s">
        <v>1071</v>
      </c>
      <c r="D8418" s="79">
        <f>VLOOKUP(Pag_Inicio_Corr_mas_casos[[#This Row],[Corregimiento]],Hoja3!$A$2:$D$676,4,0)</f>
        <v>80819</v>
      </c>
      <c r="E8418" s="78">
        <v>6</v>
      </c>
    </row>
    <row r="8419" spans="1:5" x14ac:dyDescent="0.2">
      <c r="A8419" s="77">
        <v>44291</v>
      </c>
      <c r="B8419" s="78">
        <v>44290</v>
      </c>
      <c r="C8419" s="78" t="s">
        <v>1102</v>
      </c>
      <c r="D8419" s="79">
        <f>VLOOKUP(Pag_Inicio_Corr_mas_casos[[#This Row],[Corregimiento]],Hoja3!$A$2:$D$676,4,0)</f>
        <v>20602</v>
      </c>
      <c r="E8419" s="78">
        <v>6</v>
      </c>
    </row>
    <row r="8420" spans="1:5" x14ac:dyDescent="0.2">
      <c r="A8420" s="77">
        <v>44291</v>
      </c>
      <c r="B8420" s="78">
        <v>44290</v>
      </c>
      <c r="C8420" s="78" t="s">
        <v>1318</v>
      </c>
      <c r="D8420" s="79">
        <f>VLOOKUP(Pag_Inicio_Corr_mas_casos[[#This Row],[Corregimiento]],Hoja3!$A$2:$D$676,4,0)</f>
        <v>40502</v>
      </c>
      <c r="E8420" s="78">
        <v>6</v>
      </c>
    </row>
    <row r="8421" spans="1:5" x14ac:dyDescent="0.2">
      <c r="A8421" s="77">
        <v>44291</v>
      </c>
      <c r="B8421" s="78">
        <v>44290</v>
      </c>
      <c r="C8421" s="78" t="s">
        <v>1319</v>
      </c>
      <c r="D8421" s="79">
        <f>VLOOKUP(Pag_Inicio_Corr_mas_casos[[#This Row],[Corregimiento]],Hoja3!$A$2:$D$676,4,0)</f>
        <v>90705</v>
      </c>
      <c r="E8421" s="78">
        <v>4</v>
      </c>
    </row>
    <row r="8422" spans="1:5" x14ac:dyDescent="0.2">
      <c r="A8422" s="77">
        <v>44291</v>
      </c>
      <c r="B8422" s="78">
        <v>44290</v>
      </c>
      <c r="C8422" s="78" t="s">
        <v>1033</v>
      </c>
      <c r="D8422" s="79">
        <f>VLOOKUP(Pag_Inicio_Corr_mas_casos[[#This Row],[Corregimiento]],Hoja3!$A$2:$D$676,4,0)</f>
        <v>40203</v>
      </c>
      <c r="E8422" s="78">
        <v>4</v>
      </c>
    </row>
    <row r="8423" spans="1:5" x14ac:dyDescent="0.2">
      <c r="A8423" s="77">
        <v>44291</v>
      </c>
      <c r="B8423" s="78">
        <v>44290</v>
      </c>
      <c r="C8423" s="78" t="s">
        <v>1066</v>
      </c>
      <c r="D8423" s="79">
        <f>VLOOKUP(Pag_Inicio_Corr_mas_casos[[#This Row],[Corregimiento]],Hoja3!$A$2:$D$676,4,0)</f>
        <v>40612</v>
      </c>
      <c r="E8423" s="78">
        <v>4</v>
      </c>
    </row>
    <row r="8424" spans="1:5" x14ac:dyDescent="0.2">
      <c r="A8424" s="77">
        <v>44291</v>
      </c>
      <c r="B8424" s="78">
        <v>44290</v>
      </c>
      <c r="C8424" s="78" t="s">
        <v>1095</v>
      </c>
      <c r="D8424" s="79">
        <f>VLOOKUP(Pag_Inicio_Corr_mas_casos[[#This Row],[Corregimiento]],Hoja3!$A$2:$D$676,4,0)</f>
        <v>130106</v>
      </c>
      <c r="E8424" s="78">
        <v>4</v>
      </c>
    </row>
    <row r="8425" spans="1:5" x14ac:dyDescent="0.2">
      <c r="A8425" s="77">
        <v>44291</v>
      </c>
      <c r="B8425" s="78">
        <v>44290</v>
      </c>
      <c r="C8425" s="78" t="s">
        <v>996</v>
      </c>
      <c r="D8425" s="79">
        <f>VLOOKUP(Pag_Inicio_Corr_mas_casos[[#This Row],[Corregimiento]],Hoja3!$A$2:$D$676,4,0)</f>
        <v>80810</v>
      </c>
      <c r="E8425" s="78">
        <v>3</v>
      </c>
    </row>
    <row r="8426" spans="1:5" x14ac:dyDescent="0.2">
      <c r="A8426" s="77">
        <v>44291</v>
      </c>
      <c r="B8426" s="78">
        <v>44290</v>
      </c>
      <c r="C8426" s="78" t="s">
        <v>1010</v>
      </c>
      <c r="D8426" s="79">
        <f>VLOOKUP(Pag_Inicio_Corr_mas_casos[[#This Row],[Corregimiento]],Hoja3!$A$2:$D$676,4,0)</f>
        <v>80813</v>
      </c>
      <c r="E8426" s="78">
        <v>3</v>
      </c>
    </row>
    <row r="8427" spans="1:5" x14ac:dyDescent="0.2">
      <c r="A8427" s="77">
        <v>44291</v>
      </c>
      <c r="B8427" s="78">
        <v>44290</v>
      </c>
      <c r="C8427" s="78" t="s">
        <v>1119</v>
      </c>
      <c r="D8427" s="79">
        <f>VLOOKUP(Pag_Inicio_Corr_mas_casos[[#This Row],[Corregimiento]],Hoja3!$A$2:$D$676,4,0)</f>
        <v>40601</v>
      </c>
      <c r="E8427" s="78">
        <v>3</v>
      </c>
    </row>
    <row r="8428" spans="1:5" x14ac:dyDescent="0.2">
      <c r="A8428" s="77">
        <v>44291</v>
      </c>
      <c r="B8428" s="78">
        <v>44290</v>
      </c>
      <c r="C8428" s="78" t="s">
        <v>1320</v>
      </c>
      <c r="D8428" s="79">
        <f>VLOOKUP(Pag_Inicio_Corr_mas_casos[[#This Row],[Corregimiento]],Hoja3!$A$2:$D$676,4,0)</f>
        <v>90305</v>
      </c>
      <c r="E8428" s="78">
        <v>3</v>
      </c>
    </row>
    <row r="8429" spans="1:5" x14ac:dyDescent="0.2">
      <c r="A8429" s="77">
        <v>44291</v>
      </c>
      <c r="B8429" s="78">
        <v>44290</v>
      </c>
      <c r="C8429" s="78" t="s">
        <v>1111</v>
      </c>
      <c r="D8429" s="79">
        <f>VLOOKUP(Pag_Inicio_Corr_mas_casos[[#This Row],[Corregimiento]],Hoja3!$A$2:$D$676,4,0)</f>
        <v>40201</v>
      </c>
      <c r="E8429" s="78">
        <v>3</v>
      </c>
    </row>
    <row r="8430" spans="1:5" x14ac:dyDescent="0.2">
      <c r="A8430" s="77">
        <v>44291</v>
      </c>
      <c r="B8430" s="78">
        <v>44290</v>
      </c>
      <c r="C8430" s="78" t="s">
        <v>1019</v>
      </c>
      <c r="D8430" s="79">
        <f>VLOOKUP(Pag_Inicio_Corr_mas_casos[[#This Row],[Corregimiento]],Hoja3!$A$2:$D$676,4,0)</f>
        <v>80804</v>
      </c>
      <c r="E8430" s="78">
        <v>3</v>
      </c>
    </row>
    <row r="8431" spans="1:5" x14ac:dyDescent="0.2">
      <c r="A8431" s="77">
        <v>44291</v>
      </c>
      <c r="B8431" s="78">
        <v>44290</v>
      </c>
      <c r="C8431" s="78" t="s">
        <v>1013</v>
      </c>
      <c r="D8431" s="79">
        <f>VLOOKUP(Pag_Inicio_Corr_mas_casos[[#This Row],[Corregimiento]],Hoja3!$A$2:$D$676,4,0)</f>
        <v>80822</v>
      </c>
      <c r="E8431" s="78">
        <v>3</v>
      </c>
    </row>
    <row r="8432" spans="1:5" x14ac:dyDescent="0.2">
      <c r="A8432" s="77">
        <v>44291</v>
      </c>
      <c r="B8432" s="78">
        <v>44290</v>
      </c>
      <c r="C8432" s="78" t="s">
        <v>1264</v>
      </c>
      <c r="D8432" s="79">
        <f>VLOOKUP(Pag_Inicio_Corr_mas_casos[[#This Row],[Corregimiento]],Hoja3!$A$2:$D$676,4,0)</f>
        <v>10207</v>
      </c>
      <c r="E8432" s="78">
        <v>3</v>
      </c>
    </row>
    <row r="8433" spans="1:5" x14ac:dyDescent="0.2">
      <c r="A8433" s="77">
        <v>44291</v>
      </c>
      <c r="B8433" s="78">
        <v>44290</v>
      </c>
      <c r="C8433" s="78" t="s">
        <v>999</v>
      </c>
      <c r="D8433" s="79">
        <f>VLOOKUP(Pag_Inicio_Corr_mas_casos[[#This Row],[Corregimiento]],Hoja3!$A$2:$D$676,4,0)</f>
        <v>80806</v>
      </c>
      <c r="E8433" s="78">
        <v>3</v>
      </c>
    </row>
    <row r="8434" spans="1:5" x14ac:dyDescent="0.2">
      <c r="A8434" s="77">
        <v>44291</v>
      </c>
      <c r="B8434" s="78">
        <v>44290</v>
      </c>
      <c r="C8434" s="78" t="s">
        <v>1264</v>
      </c>
      <c r="D8434" s="79">
        <f>VLOOKUP(Pag_Inicio_Corr_mas_casos[[#This Row],[Corregimiento]],Hoja3!$A$2:$D$676,4,0)</f>
        <v>10207</v>
      </c>
      <c r="E8434" s="78">
        <v>3</v>
      </c>
    </row>
    <row r="8435" spans="1:5" x14ac:dyDescent="0.2">
      <c r="A8435" s="50">
        <v>44292</v>
      </c>
      <c r="B8435" s="51">
        <v>44291</v>
      </c>
      <c r="C8435" s="51" t="s">
        <v>1081</v>
      </c>
      <c r="D8435" s="52">
        <f>VLOOKUP(Pag_Inicio_Corr_mas_casos[[#This Row],[Corregimiento]],Hoja3!$A$2:$D$676,4,0)</f>
        <v>91001</v>
      </c>
      <c r="E8435" s="51">
        <v>12</v>
      </c>
    </row>
    <row r="8436" spans="1:5" x14ac:dyDescent="0.2">
      <c r="A8436" s="50">
        <v>44292</v>
      </c>
      <c r="B8436" s="51">
        <v>44291</v>
      </c>
      <c r="C8436" s="51" t="s">
        <v>1070</v>
      </c>
      <c r="D8436" s="52">
        <f>VLOOKUP(Pag_Inicio_Corr_mas_casos[[#This Row],[Corregimiento]],Hoja3!$A$2:$D$676,4,0)</f>
        <v>80809</v>
      </c>
      <c r="E8436" s="51">
        <v>12</v>
      </c>
    </row>
    <row r="8437" spans="1:5" x14ac:dyDescent="0.2">
      <c r="A8437" s="50">
        <v>44292</v>
      </c>
      <c r="B8437" s="51">
        <v>44291</v>
      </c>
      <c r="C8437" s="51" t="s">
        <v>1001</v>
      </c>
      <c r="D8437" s="52">
        <f>VLOOKUP(Pag_Inicio_Corr_mas_casos[[#This Row],[Corregimiento]],Hoja3!$A$2:$D$676,4,0)</f>
        <v>80807</v>
      </c>
      <c r="E8437" s="51">
        <v>11</v>
      </c>
    </row>
    <row r="8438" spans="1:5" x14ac:dyDescent="0.2">
      <c r="A8438" s="50">
        <v>44292</v>
      </c>
      <c r="B8438" s="51">
        <v>44291</v>
      </c>
      <c r="C8438" s="51" t="s">
        <v>1265</v>
      </c>
      <c r="D8438" s="52">
        <f>VLOOKUP(Pag_Inicio_Corr_mas_casos[[#This Row],[Corregimiento]],Hoja3!$A$2:$D$676,4,0)</f>
        <v>10101</v>
      </c>
      <c r="E8438" s="51">
        <v>11</v>
      </c>
    </row>
    <row r="8439" spans="1:5" x14ac:dyDescent="0.2">
      <c r="A8439" s="50">
        <v>44292</v>
      </c>
      <c r="B8439" s="51">
        <v>44291</v>
      </c>
      <c r="C8439" s="51" t="s">
        <v>1062</v>
      </c>
      <c r="D8439" s="52">
        <f>VLOOKUP(Pag_Inicio_Corr_mas_casos[[#This Row],[Corregimiento]],Hoja3!$A$2:$D$676,4,0)</f>
        <v>40611</v>
      </c>
      <c r="E8439" s="51">
        <v>10</v>
      </c>
    </row>
    <row r="8440" spans="1:5" x14ac:dyDescent="0.2">
      <c r="A8440" s="50">
        <v>44292</v>
      </c>
      <c r="B8440" s="51">
        <v>44291</v>
      </c>
      <c r="C8440" s="51" t="s">
        <v>1066</v>
      </c>
      <c r="D8440" s="52">
        <f>VLOOKUP(Pag_Inicio_Corr_mas_casos[[#This Row],[Corregimiento]],Hoja3!$A$2:$D$676,4,0)</f>
        <v>40612</v>
      </c>
      <c r="E8440" s="51">
        <v>10</v>
      </c>
    </row>
    <row r="8441" spans="1:5" x14ac:dyDescent="0.2">
      <c r="A8441" s="50">
        <v>44292</v>
      </c>
      <c r="B8441" s="51">
        <v>44291</v>
      </c>
      <c r="C8441" s="51" t="s">
        <v>1119</v>
      </c>
      <c r="D8441" s="52">
        <f>VLOOKUP(Pag_Inicio_Corr_mas_casos[[#This Row],[Corregimiento]],Hoja3!$A$2:$D$676,4,0)</f>
        <v>40601</v>
      </c>
      <c r="E8441" s="51">
        <v>10</v>
      </c>
    </row>
    <row r="8442" spans="1:5" x14ac:dyDescent="0.2">
      <c r="A8442" s="50">
        <v>44292</v>
      </c>
      <c r="B8442" s="51">
        <v>44291</v>
      </c>
      <c r="C8442" s="51" t="s">
        <v>1005</v>
      </c>
      <c r="D8442" s="52">
        <f>VLOOKUP(Pag_Inicio_Corr_mas_casos[[#This Row],[Corregimiento]],Hoja3!$A$2:$D$676,4,0)</f>
        <v>80814</v>
      </c>
      <c r="E8442" s="51">
        <v>9</v>
      </c>
    </row>
    <row r="8443" spans="1:5" x14ac:dyDescent="0.2">
      <c r="A8443" s="50">
        <v>44292</v>
      </c>
      <c r="B8443" s="51">
        <v>44291</v>
      </c>
      <c r="C8443" s="51" t="s">
        <v>1117</v>
      </c>
      <c r="D8443" s="52">
        <f>VLOOKUP(Pag_Inicio_Corr_mas_casos[[#This Row],[Corregimiento]],Hoja3!$A$2:$D$676,4,0)</f>
        <v>40501</v>
      </c>
      <c r="E8443" s="51">
        <v>7</v>
      </c>
    </row>
    <row r="8444" spans="1:5" x14ac:dyDescent="0.2">
      <c r="A8444" s="50">
        <v>44292</v>
      </c>
      <c r="B8444" s="51">
        <v>44291</v>
      </c>
      <c r="C8444" s="51" t="s">
        <v>1097</v>
      </c>
      <c r="D8444" s="52">
        <f>VLOOKUP(Pag_Inicio_Corr_mas_casos[[#This Row],[Corregimiento]],Hoja3!$A$2:$D$676,4,0)</f>
        <v>130108</v>
      </c>
      <c r="E8444" s="51">
        <v>7</v>
      </c>
    </row>
    <row r="8445" spans="1:5" x14ac:dyDescent="0.2">
      <c r="A8445" s="50">
        <v>44292</v>
      </c>
      <c r="B8445" s="51">
        <v>44291</v>
      </c>
      <c r="C8445" s="51" t="s">
        <v>1000</v>
      </c>
      <c r="D8445" s="52">
        <f>VLOOKUP(Pag_Inicio_Corr_mas_casos[[#This Row],[Corregimiento]],Hoja3!$A$2:$D$676,4,0)</f>
        <v>80823</v>
      </c>
      <c r="E8445" s="51">
        <v>7</v>
      </c>
    </row>
    <row r="8446" spans="1:5" x14ac:dyDescent="0.2">
      <c r="A8446" s="50">
        <v>44292</v>
      </c>
      <c r="B8446" s="51">
        <v>44291</v>
      </c>
      <c r="C8446" s="51" t="s">
        <v>1128</v>
      </c>
      <c r="D8446" s="52">
        <f>VLOOKUP(Pag_Inicio_Corr_mas_casos[[#This Row],[Corregimiento]],Hoja3!$A$2:$D$676,4,0)</f>
        <v>91013</v>
      </c>
      <c r="E8446" s="51">
        <v>6</v>
      </c>
    </row>
    <row r="8447" spans="1:5" x14ac:dyDescent="0.2">
      <c r="A8447" s="50">
        <v>44292</v>
      </c>
      <c r="B8447" s="51">
        <v>44291</v>
      </c>
      <c r="C8447" s="51" t="s">
        <v>1105</v>
      </c>
      <c r="D8447" s="52">
        <f>VLOOKUP(Pag_Inicio_Corr_mas_casos[[#This Row],[Corregimiento]],Hoja3!$A$2:$D$676,4,0)</f>
        <v>80812</v>
      </c>
      <c r="E8447" s="51">
        <v>6</v>
      </c>
    </row>
    <row r="8448" spans="1:5" x14ac:dyDescent="0.2">
      <c r="A8448" s="50">
        <v>44292</v>
      </c>
      <c r="B8448" s="51">
        <v>44291</v>
      </c>
      <c r="C8448" s="51" t="s">
        <v>1235</v>
      </c>
      <c r="D8448" s="52">
        <f>VLOOKUP(Pag_Inicio_Corr_mas_casos[[#This Row],[Corregimiento]],Hoja3!$A$2:$D$676,4,0)</f>
        <v>10203</v>
      </c>
      <c r="E8448" s="51">
        <v>5</v>
      </c>
    </row>
    <row r="8449" spans="1:5" x14ac:dyDescent="0.2">
      <c r="A8449" s="50">
        <v>44292</v>
      </c>
      <c r="B8449" s="51">
        <v>44291</v>
      </c>
      <c r="C8449" s="51" t="s">
        <v>1171</v>
      </c>
      <c r="D8449" s="52">
        <f>VLOOKUP(Pag_Inicio_Corr_mas_casos[[#This Row],[Corregimiento]],Hoja3!$A$2:$D$676,4,0)</f>
        <v>40801</v>
      </c>
      <c r="E8449" s="51">
        <v>5</v>
      </c>
    </row>
    <row r="8450" spans="1:5" x14ac:dyDescent="0.2">
      <c r="A8450" s="50">
        <v>44292</v>
      </c>
      <c r="B8450" s="51">
        <v>44291</v>
      </c>
      <c r="C8450" s="51" t="s">
        <v>1010</v>
      </c>
      <c r="D8450" s="52">
        <f>VLOOKUP(Pag_Inicio_Corr_mas_casos[[#This Row],[Corregimiento]],Hoja3!$A$2:$D$676,4,0)</f>
        <v>80813</v>
      </c>
      <c r="E8450" s="51">
        <v>5</v>
      </c>
    </row>
    <row r="8451" spans="1:5" x14ac:dyDescent="0.2">
      <c r="A8451" s="50">
        <v>44292</v>
      </c>
      <c r="B8451" s="51">
        <v>44291</v>
      </c>
      <c r="C8451" s="51" t="s">
        <v>1286</v>
      </c>
      <c r="D8451" s="52">
        <f>VLOOKUP(Pag_Inicio_Corr_mas_casos[[#This Row],[Corregimiento]],Hoja3!$A$2:$D$676,4,0)</f>
        <v>40704</v>
      </c>
      <c r="E8451" s="51">
        <v>5</v>
      </c>
    </row>
    <row r="8452" spans="1:5" x14ac:dyDescent="0.2">
      <c r="A8452" s="50">
        <v>44292</v>
      </c>
      <c r="B8452" s="51">
        <v>44291</v>
      </c>
      <c r="C8452" s="51" t="s">
        <v>1051</v>
      </c>
      <c r="D8452" s="52">
        <f>VLOOKUP(Pag_Inicio_Corr_mas_casos[[#This Row],[Corregimiento]],Hoja3!$A$2:$D$676,4,0)</f>
        <v>80808</v>
      </c>
      <c r="E8452" s="51">
        <v>5</v>
      </c>
    </row>
    <row r="8453" spans="1:5" x14ac:dyDescent="0.2">
      <c r="A8453" s="50">
        <v>44292</v>
      </c>
      <c r="B8453" s="51">
        <v>44291</v>
      </c>
      <c r="C8453" s="51" t="s">
        <v>1134</v>
      </c>
      <c r="D8453" s="52">
        <f>VLOOKUP(Pag_Inicio_Corr_mas_casos[[#This Row],[Corregimiento]],Hoja3!$A$2:$D$676,4,0)</f>
        <v>20205</v>
      </c>
      <c r="E8453" s="51">
        <v>5</v>
      </c>
    </row>
    <row r="8454" spans="1:5" x14ac:dyDescent="0.2">
      <c r="A8454" s="50">
        <v>44292</v>
      </c>
      <c r="B8454" s="51">
        <v>44291</v>
      </c>
      <c r="C8454" s="51" t="s">
        <v>1118</v>
      </c>
      <c r="D8454" s="52">
        <f>VLOOKUP(Pag_Inicio_Corr_mas_casos[[#This Row],[Corregimiento]],Hoja3!$A$2:$D$676,4,0)</f>
        <v>91007</v>
      </c>
      <c r="E8454" s="51">
        <v>5</v>
      </c>
    </row>
    <row r="8455" spans="1:5" x14ac:dyDescent="0.2">
      <c r="A8455" s="53">
        <v>44293</v>
      </c>
      <c r="B8455" s="54">
        <v>44292</v>
      </c>
      <c r="C8455" s="54" t="s">
        <v>1119</v>
      </c>
      <c r="D8455" s="55">
        <f>VLOOKUP(Pag_Inicio_Corr_mas_casos[[#This Row],[Corregimiento]],Hoja3!$A$2:$D$676,4,0)</f>
        <v>40601</v>
      </c>
      <c r="E8455" s="54">
        <v>14</v>
      </c>
    </row>
    <row r="8456" spans="1:5" x14ac:dyDescent="0.2">
      <c r="A8456" s="53">
        <v>44293</v>
      </c>
      <c r="B8456" s="54">
        <v>44292</v>
      </c>
      <c r="C8456" s="54" t="s">
        <v>1070</v>
      </c>
      <c r="D8456" s="55">
        <f>VLOOKUP(Pag_Inicio_Corr_mas_casos[[#This Row],[Corregimiento]],Hoja3!$A$2:$D$676,4,0)</f>
        <v>80809</v>
      </c>
      <c r="E8456" s="54">
        <v>13</v>
      </c>
    </row>
    <row r="8457" spans="1:5" x14ac:dyDescent="0.2">
      <c r="A8457" s="53">
        <v>44293</v>
      </c>
      <c r="B8457" s="54">
        <v>44292</v>
      </c>
      <c r="C8457" s="54" t="s">
        <v>1321</v>
      </c>
      <c r="D8457" s="55">
        <f>VLOOKUP(Pag_Inicio_Corr_mas_casos[[#This Row],[Corregimiento]],Hoja3!$A$2:$D$676,4,0)</f>
        <v>41401</v>
      </c>
      <c r="E8457" s="54">
        <v>11</v>
      </c>
    </row>
    <row r="8458" spans="1:5" x14ac:dyDescent="0.2">
      <c r="A8458" s="53">
        <v>44293</v>
      </c>
      <c r="B8458" s="54">
        <v>44292</v>
      </c>
      <c r="C8458" s="54" t="s">
        <v>1012</v>
      </c>
      <c r="D8458" s="55">
        <f>VLOOKUP(Pag_Inicio_Corr_mas_casos[[#This Row],[Corregimiento]],Hoja3!$A$2:$D$676,4,0)</f>
        <v>80817</v>
      </c>
      <c r="E8458" s="54">
        <v>10</v>
      </c>
    </row>
    <row r="8459" spans="1:5" x14ac:dyDescent="0.2">
      <c r="A8459" s="53">
        <v>44293</v>
      </c>
      <c r="B8459" s="54">
        <v>44292</v>
      </c>
      <c r="C8459" s="54" t="s">
        <v>1081</v>
      </c>
      <c r="D8459" s="55">
        <f>VLOOKUP(Pag_Inicio_Corr_mas_casos[[#This Row],[Corregimiento]],Hoja3!$A$2:$D$676,4,0)</f>
        <v>91001</v>
      </c>
      <c r="E8459" s="54">
        <v>10</v>
      </c>
    </row>
    <row r="8460" spans="1:5" x14ac:dyDescent="0.2">
      <c r="A8460" s="53">
        <v>44293</v>
      </c>
      <c r="B8460" s="54">
        <v>44292</v>
      </c>
      <c r="C8460" s="54" t="s">
        <v>1020</v>
      </c>
      <c r="D8460" s="55">
        <f>VLOOKUP(Pag_Inicio_Corr_mas_casos[[#This Row],[Corregimiento]],Hoja3!$A$2:$D$676,4,0)</f>
        <v>20601</v>
      </c>
      <c r="E8460" s="54">
        <v>9</v>
      </c>
    </row>
    <row r="8461" spans="1:5" x14ac:dyDescent="0.2">
      <c r="A8461" s="53">
        <v>44293</v>
      </c>
      <c r="B8461" s="54">
        <v>44292</v>
      </c>
      <c r="C8461" s="54" t="s">
        <v>1209</v>
      </c>
      <c r="D8461" s="55">
        <f>VLOOKUP(Pag_Inicio_Corr_mas_casos[[#This Row],[Corregimiento]],Hoja3!$A$2:$D$676,4,0)</f>
        <v>10206</v>
      </c>
      <c r="E8461" s="54">
        <v>8</v>
      </c>
    </row>
    <row r="8462" spans="1:5" x14ac:dyDescent="0.2">
      <c r="A8462" s="53">
        <v>44293</v>
      </c>
      <c r="B8462" s="54">
        <v>44292</v>
      </c>
      <c r="C8462" s="54" t="s">
        <v>1105</v>
      </c>
      <c r="D8462" s="55">
        <f>VLOOKUP(Pag_Inicio_Corr_mas_casos[[#This Row],[Corregimiento]],Hoja3!$A$2:$D$676,4,0)</f>
        <v>80812</v>
      </c>
      <c r="E8462" s="54">
        <v>8</v>
      </c>
    </row>
    <row r="8463" spans="1:5" x14ac:dyDescent="0.2">
      <c r="A8463" s="53">
        <v>44293</v>
      </c>
      <c r="B8463" s="54">
        <v>44292</v>
      </c>
      <c r="C8463" s="54" t="s">
        <v>1204</v>
      </c>
      <c r="D8463" s="55">
        <f>VLOOKUP(Pag_Inicio_Corr_mas_casos[[#This Row],[Corregimiento]],Hoja3!$A$2:$D$676,4,0)</f>
        <v>40506</v>
      </c>
      <c r="E8463" s="54">
        <v>8</v>
      </c>
    </row>
    <row r="8464" spans="1:5" x14ac:dyDescent="0.2">
      <c r="A8464" s="53">
        <v>44293</v>
      </c>
      <c r="B8464" s="54">
        <v>44292</v>
      </c>
      <c r="C8464" s="54" t="s">
        <v>1137</v>
      </c>
      <c r="D8464" s="55">
        <f>VLOOKUP(Pag_Inicio_Corr_mas_casos[[#This Row],[Corregimiento]],Hoja3!$A$2:$D$676,4,0)</f>
        <v>40503</v>
      </c>
      <c r="E8464" s="54">
        <v>7</v>
      </c>
    </row>
    <row r="8465" spans="1:5" x14ac:dyDescent="0.2">
      <c r="A8465" s="53">
        <v>44293</v>
      </c>
      <c r="B8465" s="54">
        <v>44292</v>
      </c>
      <c r="C8465" s="54" t="s">
        <v>1006</v>
      </c>
      <c r="D8465" s="55">
        <f>VLOOKUP(Pag_Inicio_Corr_mas_casos[[#This Row],[Corregimiento]],Hoja3!$A$2:$D$676,4,0)</f>
        <v>80826</v>
      </c>
      <c r="E8465" s="54">
        <v>7</v>
      </c>
    </row>
    <row r="8466" spans="1:5" x14ac:dyDescent="0.2">
      <c r="A8466" s="53">
        <v>44293</v>
      </c>
      <c r="B8466" s="54">
        <v>44292</v>
      </c>
      <c r="C8466" s="54" t="s">
        <v>1226</v>
      </c>
      <c r="D8466" s="55">
        <f>VLOOKUP(Pag_Inicio_Corr_mas_casos[[#This Row],[Corregimiento]],Hoja3!$A$2:$D$676,4,0)</f>
        <v>10201</v>
      </c>
      <c r="E8466" s="54">
        <v>7</v>
      </c>
    </row>
    <row r="8467" spans="1:5" x14ac:dyDescent="0.2">
      <c r="A8467" s="53">
        <v>44293</v>
      </c>
      <c r="B8467" s="54">
        <v>44292</v>
      </c>
      <c r="C8467" s="54" t="s">
        <v>1092</v>
      </c>
      <c r="D8467" s="55">
        <f>VLOOKUP(Pag_Inicio_Corr_mas_casos[[#This Row],[Corregimiento]],Hoja3!$A$2:$D$676,4,0)</f>
        <v>91008</v>
      </c>
      <c r="E8467" s="54">
        <v>6</v>
      </c>
    </row>
    <row r="8468" spans="1:5" x14ac:dyDescent="0.2">
      <c r="A8468" s="53">
        <v>44293</v>
      </c>
      <c r="B8468" s="54">
        <v>44292</v>
      </c>
      <c r="C8468" s="54" t="s">
        <v>1095</v>
      </c>
      <c r="D8468" s="55">
        <f>VLOOKUP(Pag_Inicio_Corr_mas_casos[[#This Row],[Corregimiento]],Hoja3!$A$2:$D$676,4,0)</f>
        <v>130106</v>
      </c>
      <c r="E8468" s="54">
        <v>6</v>
      </c>
    </row>
    <row r="8469" spans="1:5" x14ac:dyDescent="0.2">
      <c r="A8469" s="53">
        <v>44293</v>
      </c>
      <c r="B8469" s="54">
        <v>44292</v>
      </c>
      <c r="C8469" s="54" t="s">
        <v>998</v>
      </c>
      <c r="D8469" s="55">
        <f>VLOOKUP(Pag_Inicio_Corr_mas_casos[[#This Row],[Corregimiento]],Hoja3!$A$2:$D$676,4,0)</f>
        <v>81009</v>
      </c>
      <c r="E8469" s="54">
        <v>6</v>
      </c>
    </row>
    <row r="8470" spans="1:5" x14ac:dyDescent="0.2">
      <c r="A8470" s="53">
        <v>44293</v>
      </c>
      <c r="B8470" s="54">
        <v>44292</v>
      </c>
      <c r="C8470" s="54" t="s">
        <v>1029</v>
      </c>
      <c r="D8470" s="55">
        <f>VLOOKUP(Pag_Inicio_Corr_mas_casos[[#This Row],[Corregimiento]],Hoja3!$A$2:$D$676,4,0)</f>
        <v>40606</v>
      </c>
      <c r="E8470" s="54">
        <v>6</v>
      </c>
    </row>
    <row r="8471" spans="1:5" x14ac:dyDescent="0.2">
      <c r="A8471" s="53">
        <v>44293</v>
      </c>
      <c r="B8471" s="54">
        <v>44292</v>
      </c>
      <c r="C8471" s="54" t="s">
        <v>1097</v>
      </c>
      <c r="D8471" s="55">
        <f>VLOOKUP(Pag_Inicio_Corr_mas_casos[[#This Row],[Corregimiento]],Hoja3!$A$2:$D$676,4,0)</f>
        <v>130108</v>
      </c>
      <c r="E8471" s="54">
        <v>5</v>
      </c>
    </row>
    <row r="8472" spans="1:5" x14ac:dyDescent="0.2">
      <c r="A8472" s="53">
        <v>44293</v>
      </c>
      <c r="B8472" s="54">
        <v>44292</v>
      </c>
      <c r="C8472" s="54" t="s">
        <v>1005</v>
      </c>
      <c r="D8472" s="55">
        <f>VLOOKUP(Pag_Inicio_Corr_mas_casos[[#This Row],[Corregimiento]],Hoja3!$A$2:$D$676,4,0)</f>
        <v>80814</v>
      </c>
      <c r="E8472" s="54">
        <v>5</v>
      </c>
    </row>
    <row r="8473" spans="1:5" x14ac:dyDescent="0.2">
      <c r="A8473" s="53">
        <v>44293</v>
      </c>
      <c r="B8473" s="54">
        <v>44292</v>
      </c>
      <c r="C8473" s="54" t="s">
        <v>1066</v>
      </c>
      <c r="D8473" s="55">
        <f>VLOOKUP(Pag_Inicio_Corr_mas_casos[[#This Row],[Corregimiento]],Hoja3!$A$2:$D$676,4,0)</f>
        <v>40612</v>
      </c>
      <c r="E8473" s="54">
        <v>5</v>
      </c>
    </row>
    <row r="8474" spans="1:5" x14ac:dyDescent="0.2">
      <c r="A8474" s="53">
        <v>44293</v>
      </c>
      <c r="B8474" s="54">
        <v>44292</v>
      </c>
      <c r="C8474" s="54" t="s">
        <v>1265</v>
      </c>
      <c r="D8474" s="55">
        <f>VLOOKUP(Pag_Inicio_Corr_mas_casos[[#This Row],[Corregimiento]],Hoja3!$A$2:$D$676,4,0)</f>
        <v>10101</v>
      </c>
      <c r="E8474" s="54">
        <v>5</v>
      </c>
    </row>
    <row r="8475" spans="1:5" x14ac:dyDescent="0.2">
      <c r="A8475" s="62">
        <v>44294</v>
      </c>
      <c r="B8475" s="63">
        <v>44293</v>
      </c>
      <c r="C8475" s="63" t="s">
        <v>1105</v>
      </c>
      <c r="D8475" s="64">
        <f>VLOOKUP(Pag_Inicio_Corr_mas_casos[[#This Row],[Corregimiento]],Hoja3!$A$2:$D$676,4,0)</f>
        <v>80812</v>
      </c>
      <c r="E8475" s="63">
        <v>16</v>
      </c>
    </row>
    <row r="8476" spans="1:5" x14ac:dyDescent="0.2">
      <c r="A8476" s="62">
        <v>44294</v>
      </c>
      <c r="B8476" s="63">
        <v>44293</v>
      </c>
      <c r="C8476" s="63" t="s">
        <v>1119</v>
      </c>
      <c r="D8476" s="64">
        <f>VLOOKUP(Pag_Inicio_Corr_mas_casos[[#This Row],[Corregimiento]],Hoja3!$A$2:$D$676,4,0)</f>
        <v>40601</v>
      </c>
      <c r="E8476" s="63">
        <v>15</v>
      </c>
    </row>
    <row r="8477" spans="1:5" x14ac:dyDescent="0.2">
      <c r="A8477" s="62">
        <v>44294</v>
      </c>
      <c r="B8477" s="63">
        <v>44293</v>
      </c>
      <c r="C8477" s="63" t="s">
        <v>1070</v>
      </c>
      <c r="D8477" s="64">
        <f>VLOOKUP(Pag_Inicio_Corr_mas_casos[[#This Row],[Corregimiento]],Hoja3!$A$2:$D$676,4,0)</f>
        <v>80809</v>
      </c>
      <c r="E8477" s="63">
        <v>14</v>
      </c>
    </row>
    <row r="8478" spans="1:5" x14ac:dyDescent="0.2">
      <c r="A8478" s="62">
        <v>44294</v>
      </c>
      <c r="B8478" s="63">
        <v>44293</v>
      </c>
      <c r="C8478" s="63" t="s">
        <v>1066</v>
      </c>
      <c r="D8478" s="64">
        <f>VLOOKUP(Pag_Inicio_Corr_mas_casos[[#This Row],[Corregimiento]],Hoja3!$A$2:$D$676,4,0)</f>
        <v>40612</v>
      </c>
      <c r="E8478" s="63">
        <v>13</v>
      </c>
    </row>
    <row r="8479" spans="1:5" x14ac:dyDescent="0.2">
      <c r="A8479" s="62">
        <v>44294</v>
      </c>
      <c r="B8479" s="63">
        <v>44293</v>
      </c>
      <c r="C8479" s="63" t="s">
        <v>1137</v>
      </c>
      <c r="D8479" s="64">
        <f>VLOOKUP(Pag_Inicio_Corr_mas_casos[[#This Row],[Corregimiento]],Hoja3!$A$2:$D$676,4,0)</f>
        <v>40503</v>
      </c>
      <c r="E8479" s="63">
        <v>12</v>
      </c>
    </row>
    <row r="8480" spans="1:5" x14ac:dyDescent="0.2">
      <c r="A8480" s="62">
        <v>44294</v>
      </c>
      <c r="B8480" s="63">
        <v>44293</v>
      </c>
      <c r="C8480" s="63" t="s">
        <v>1010</v>
      </c>
      <c r="D8480" s="64">
        <f>VLOOKUP(Pag_Inicio_Corr_mas_casos[[#This Row],[Corregimiento]],Hoja3!$A$2:$D$676,4,0)</f>
        <v>80813</v>
      </c>
      <c r="E8480" s="63">
        <v>12</v>
      </c>
    </row>
    <row r="8481" spans="1:5" x14ac:dyDescent="0.2">
      <c r="A8481" s="62">
        <v>44294</v>
      </c>
      <c r="B8481" s="63">
        <v>44293</v>
      </c>
      <c r="C8481" s="63" t="s">
        <v>912</v>
      </c>
      <c r="D8481" s="64">
        <f>VLOOKUP(Pag_Inicio_Corr_mas_casos[[#This Row],[Corregimiento]],Hoja3!$A$2:$D$676,4,0)</f>
        <v>40401</v>
      </c>
      <c r="E8481" s="63">
        <v>10</v>
      </c>
    </row>
    <row r="8482" spans="1:5" x14ac:dyDescent="0.2">
      <c r="A8482" s="62">
        <v>44294</v>
      </c>
      <c r="B8482" s="63">
        <v>44293</v>
      </c>
      <c r="C8482" s="63" t="s">
        <v>1265</v>
      </c>
      <c r="D8482" s="64">
        <f>VLOOKUP(Pag_Inicio_Corr_mas_casos[[#This Row],[Corregimiento]],Hoja3!$A$2:$D$676,4,0)</f>
        <v>10101</v>
      </c>
      <c r="E8482" s="63">
        <v>9</v>
      </c>
    </row>
    <row r="8483" spans="1:5" x14ac:dyDescent="0.2">
      <c r="A8483" s="62">
        <v>44294</v>
      </c>
      <c r="B8483" s="63">
        <v>44293</v>
      </c>
      <c r="C8483" s="63" t="s">
        <v>1071</v>
      </c>
      <c r="D8483" s="64">
        <f>VLOOKUP(Pag_Inicio_Corr_mas_casos[[#This Row],[Corregimiento]],Hoja3!$A$2:$D$676,4,0)</f>
        <v>80819</v>
      </c>
      <c r="E8483" s="63">
        <v>9</v>
      </c>
    </row>
    <row r="8484" spans="1:5" x14ac:dyDescent="0.2">
      <c r="A8484" s="62">
        <v>44294</v>
      </c>
      <c r="B8484" s="63">
        <v>44293</v>
      </c>
      <c r="C8484" s="63" t="s">
        <v>1017</v>
      </c>
      <c r="D8484" s="64">
        <f>VLOOKUP(Pag_Inicio_Corr_mas_casos[[#This Row],[Corregimiento]],Hoja3!$A$2:$D$676,4,0)</f>
        <v>50208</v>
      </c>
      <c r="E8484" s="63">
        <v>8</v>
      </c>
    </row>
    <row r="8485" spans="1:5" x14ac:dyDescent="0.2">
      <c r="A8485" s="62">
        <v>44294</v>
      </c>
      <c r="B8485" s="63">
        <v>44293</v>
      </c>
      <c r="C8485" s="63" t="s">
        <v>1138</v>
      </c>
      <c r="D8485" s="64">
        <f>VLOOKUP(Pag_Inicio_Corr_mas_casos[[#This Row],[Corregimiento]],Hoja3!$A$2:$D$676,4,0)</f>
        <v>91101</v>
      </c>
      <c r="E8485" s="63">
        <v>8</v>
      </c>
    </row>
    <row r="8486" spans="1:5" x14ac:dyDescent="0.2">
      <c r="A8486" s="62">
        <v>44294</v>
      </c>
      <c r="B8486" s="63">
        <v>44293</v>
      </c>
      <c r="C8486" s="63" t="s">
        <v>1108</v>
      </c>
      <c r="D8486" s="64">
        <f>VLOOKUP(Pag_Inicio_Corr_mas_casos[[#This Row],[Corregimiento]],Hoja3!$A$2:$D$676,4,0)</f>
        <v>50316</v>
      </c>
      <c r="E8486" s="63">
        <v>8</v>
      </c>
    </row>
    <row r="8487" spans="1:5" x14ac:dyDescent="0.2">
      <c r="A8487" s="62">
        <v>44294</v>
      </c>
      <c r="B8487" s="63">
        <v>44293</v>
      </c>
      <c r="C8487" s="63" t="s">
        <v>1092</v>
      </c>
      <c r="D8487" s="64">
        <f>VLOOKUP(Pag_Inicio_Corr_mas_casos[[#This Row],[Corregimiento]],Hoja3!$A$2:$D$676,4,0)</f>
        <v>91008</v>
      </c>
      <c r="E8487" s="63">
        <v>8</v>
      </c>
    </row>
    <row r="8488" spans="1:5" x14ac:dyDescent="0.2">
      <c r="A8488" s="62">
        <v>44294</v>
      </c>
      <c r="B8488" s="63">
        <v>44293</v>
      </c>
      <c r="C8488" s="63" t="s">
        <v>1235</v>
      </c>
      <c r="D8488" s="64">
        <f>VLOOKUP(Pag_Inicio_Corr_mas_casos[[#This Row],[Corregimiento]],Hoja3!$A$2:$D$676,4,0)</f>
        <v>10203</v>
      </c>
      <c r="E8488" s="63">
        <v>8</v>
      </c>
    </row>
    <row r="8489" spans="1:5" x14ac:dyDescent="0.2">
      <c r="A8489" s="62">
        <v>44294</v>
      </c>
      <c r="B8489" s="63">
        <v>44293</v>
      </c>
      <c r="C8489" s="63" t="s">
        <v>1081</v>
      </c>
      <c r="D8489" s="64">
        <f>VLOOKUP(Pag_Inicio_Corr_mas_casos[[#This Row],[Corregimiento]],Hoja3!$A$2:$D$676,4,0)</f>
        <v>91001</v>
      </c>
      <c r="E8489" s="63">
        <v>7</v>
      </c>
    </row>
    <row r="8490" spans="1:5" x14ac:dyDescent="0.2">
      <c r="A8490" s="62">
        <v>44294</v>
      </c>
      <c r="B8490" s="63">
        <v>44293</v>
      </c>
      <c r="C8490" s="63" t="s">
        <v>1322</v>
      </c>
      <c r="D8490" s="64">
        <f>VLOOKUP(Pag_Inicio_Corr_mas_casos[[#This Row],[Corregimiento]],Hoja3!$A$2:$D$676,4,0)</f>
        <v>40406</v>
      </c>
      <c r="E8490" s="63">
        <v>7</v>
      </c>
    </row>
    <row r="8491" spans="1:5" x14ac:dyDescent="0.2">
      <c r="A8491" s="62">
        <v>44294</v>
      </c>
      <c r="B8491" s="63">
        <v>44293</v>
      </c>
      <c r="C8491" s="63" t="s">
        <v>1033</v>
      </c>
      <c r="D8491" s="64">
        <f>VLOOKUP(Pag_Inicio_Corr_mas_casos[[#This Row],[Corregimiento]],Hoja3!$A$2:$D$676,4,0)</f>
        <v>40203</v>
      </c>
      <c r="E8491" s="63">
        <v>7</v>
      </c>
    </row>
    <row r="8492" spans="1:5" x14ac:dyDescent="0.2">
      <c r="A8492" s="62">
        <v>44294</v>
      </c>
      <c r="B8492" s="63">
        <v>44293</v>
      </c>
      <c r="C8492" s="63" t="s">
        <v>1029</v>
      </c>
      <c r="D8492" s="64">
        <f>VLOOKUP(Pag_Inicio_Corr_mas_casos[[#This Row],[Corregimiento]],Hoja3!$A$2:$D$676,4,0)</f>
        <v>40606</v>
      </c>
      <c r="E8492" s="63">
        <v>7</v>
      </c>
    </row>
    <row r="8493" spans="1:5" x14ac:dyDescent="0.2">
      <c r="A8493" s="62">
        <v>44294</v>
      </c>
      <c r="B8493" s="63">
        <v>44293</v>
      </c>
      <c r="C8493" s="63" t="s">
        <v>1293</v>
      </c>
      <c r="D8493" s="64">
        <f>VLOOKUP(Pag_Inicio_Corr_mas_casos[[#This Row],[Corregimiento]],Hoja3!$A$2:$D$676,4,0)</f>
        <v>60202</v>
      </c>
      <c r="E8493" s="63">
        <v>7</v>
      </c>
    </row>
    <row r="8494" spans="1:5" x14ac:dyDescent="0.2">
      <c r="A8494" s="62">
        <v>44294</v>
      </c>
      <c r="B8494" s="63">
        <v>44293</v>
      </c>
      <c r="C8494" s="63" t="s">
        <v>1129</v>
      </c>
      <c r="D8494" s="64">
        <f>VLOOKUP(Pag_Inicio_Corr_mas_casos[[#This Row],[Corregimiento]],Hoja3!$A$2:$D$676,4,0)</f>
        <v>91011</v>
      </c>
      <c r="E8494" s="63">
        <v>6</v>
      </c>
    </row>
    <row r="8495" spans="1:5" x14ac:dyDescent="0.2">
      <c r="A8495" s="59">
        <v>44296</v>
      </c>
      <c r="B8495" s="60">
        <v>44294</v>
      </c>
      <c r="C8495" s="60" t="s">
        <v>1092</v>
      </c>
      <c r="D8495" s="61">
        <f>VLOOKUP(Pag_Inicio_Corr_mas_casos[[#This Row],[Corregimiento]],Hoja3!$A$2:$D$676,4,0)</f>
        <v>91008</v>
      </c>
      <c r="E8495" s="60">
        <v>10</v>
      </c>
    </row>
    <row r="8496" spans="1:5" x14ac:dyDescent="0.2">
      <c r="A8496" s="59">
        <v>44296</v>
      </c>
      <c r="B8496" s="60">
        <v>44294</v>
      </c>
      <c r="C8496" s="60" t="s">
        <v>1265</v>
      </c>
      <c r="D8496" s="61">
        <f>VLOOKUP(Pag_Inicio_Corr_mas_casos[[#This Row],[Corregimiento]],Hoja3!$A$2:$D$676,4,0)</f>
        <v>10101</v>
      </c>
      <c r="E8496" s="60">
        <v>9</v>
      </c>
    </row>
    <row r="8497" spans="1:5" x14ac:dyDescent="0.2">
      <c r="A8497" s="59">
        <v>44296</v>
      </c>
      <c r="B8497" s="60">
        <v>44294</v>
      </c>
      <c r="C8497" s="60" t="s">
        <v>1137</v>
      </c>
      <c r="D8497" s="61">
        <f>VLOOKUP(Pag_Inicio_Corr_mas_casos[[#This Row],[Corregimiento]],Hoja3!$A$2:$D$676,4,0)</f>
        <v>40503</v>
      </c>
      <c r="E8497" s="60">
        <v>9</v>
      </c>
    </row>
    <row r="8498" spans="1:5" x14ac:dyDescent="0.2">
      <c r="A8498" s="59">
        <v>44296</v>
      </c>
      <c r="B8498" s="60">
        <v>44294</v>
      </c>
      <c r="C8498" s="60" t="s">
        <v>1091</v>
      </c>
      <c r="D8498" s="61">
        <f>VLOOKUP(Pag_Inicio_Corr_mas_casos[[#This Row],[Corregimiento]],Hoja3!$A$2:$D$676,4,0)</f>
        <v>30104</v>
      </c>
      <c r="E8498" s="60">
        <v>8</v>
      </c>
    </row>
    <row r="8499" spans="1:5" x14ac:dyDescent="0.2">
      <c r="A8499" s="59">
        <v>44296</v>
      </c>
      <c r="B8499" s="60">
        <v>44294</v>
      </c>
      <c r="C8499" s="60" t="s">
        <v>1029</v>
      </c>
      <c r="D8499" s="61">
        <f>VLOOKUP(Pag_Inicio_Corr_mas_casos[[#This Row],[Corregimiento]],Hoja3!$A$2:$D$676,4,0)</f>
        <v>40606</v>
      </c>
      <c r="E8499" s="60">
        <v>8</v>
      </c>
    </row>
    <row r="8500" spans="1:5" x14ac:dyDescent="0.2">
      <c r="A8500" s="59">
        <v>44296</v>
      </c>
      <c r="B8500" s="60">
        <v>44294</v>
      </c>
      <c r="C8500" s="60" t="s">
        <v>1119</v>
      </c>
      <c r="D8500" s="61">
        <f>VLOOKUP(Pag_Inicio_Corr_mas_casos[[#This Row],[Corregimiento]],Hoja3!$A$2:$D$676,4,0)</f>
        <v>40601</v>
      </c>
      <c r="E8500" s="60">
        <v>8</v>
      </c>
    </row>
    <row r="8501" spans="1:5" x14ac:dyDescent="0.2">
      <c r="A8501" s="59">
        <v>44296</v>
      </c>
      <c r="B8501" s="60">
        <v>44294</v>
      </c>
      <c r="C8501" s="60" t="s">
        <v>1117</v>
      </c>
      <c r="D8501" s="61">
        <f>VLOOKUP(Pag_Inicio_Corr_mas_casos[[#This Row],[Corregimiento]],Hoja3!$A$2:$D$676,4,0)</f>
        <v>40501</v>
      </c>
      <c r="E8501" s="60">
        <v>8</v>
      </c>
    </row>
    <row r="8502" spans="1:5" x14ac:dyDescent="0.2">
      <c r="A8502" s="59">
        <v>44296</v>
      </c>
      <c r="B8502" s="60">
        <v>44294</v>
      </c>
      <c r="C8502" s="60" t="s">
        <v>1033</v>
      </c>
      <c r="D8502" s="61">
        <f>VLOOKUP(Pag_Inicio_Corr_mas_casos[[#This Row],[Corregimiento]],Hoja3!$A$2:$D$676,4,0)</f>
        <v>40203</v>
      </c>
      <c r="E8502" s="60">
        <v>7</v>
      </c>
    </row>
    <row r="8503" spans="1:5" x14ac:dyDescent="0.2">
      <c r="A8503" s="59">
        <v>44296</v>
      </c>
      <c r="B8503" s="60">
        <v>44294</v>
      </c>
      <c r="C8503" s="60" t="s">
        <v>1279</v>
      </c>
      <c r="D8503" s="61">
        <f>VLOOKUP(Pag_Inicio_Corr_mas_casos[[#This Row],[Corregimiento]],Hoja3!$A$2:$D$676,4,0)</f>
        <v>40401</v>
      </c>
      <c r="E8503" s="60">
        <v>7</v>
      </c>
    </row>
    <row r="8504" spans="1:5" x14ac:dyDescent="0.2">
      <c r="A8504" s="59">
        <v>44296</v>
      </c>
      <c r="B8504" s="60">
        <v>44294</v>
      </c>
      <c r="C8504" s="60" t="s">
        <v>1062</v>
      </c>
      <c r="D8504" s="61">
        <f>VLOOKUP(Pag_Inicio_Corr_mas_casos[[#This Row],[Corregimiento]],Hoja3!$A$2:$D$676,4,0)</f>
        <v>40611</v>
      </c>
      <c r="E8504" s="60">
        <v>6</v>
      </c>
    </row>
    <row r="8505" spans="1:5" x14ac:dyDescent="0.2">
      <c r="A8505" s="59">
        <v>44296</v>
      </c>
      <c r="B8505" s="60">
        <v>44294</v>
      </c>
      <c r="C8505" s="60" t="s">
        <v>1070</v>
      </c>
      <c r="D8505" s="61">
        <f>VLOOKUP(Pag_Inicio_Corr_mas_casos[[#This Row],[Corregimiento]],Hoja3!$A$2:$D$676,4,0)</f>
        <v>80809</v>
      </c>
      <c r="E8505" s="60">
        <v>6</v>
      </c>
    </row>
    <row r="8506" spans="1:5" x14ac:dyDescent="0.2">
      <c r="A8506" s="59">
        <v>44296</v>
      </c>
      <c r="B8506" s="60">
        <v>44294</v>
      </c>
      <c r="C8506" s="60" t="s">
        <v>1071</v>
      </c>
      <c r="D8506" s="61">
        <f>VLOOKUP(Pag_Inicio_Corr_mas_casos[[#This Row],[Corregimiento]],Hoja3!$A$2:$D$676,4,0)</f>
        <v>80819</v>
      </c>
      <c r="E8506" s="60">
        <v>6</v>
      </c>
    </row>
    <row r="8507" spans="1:5" x14ac:dyDescent="0.2">
      <c r="A8507" s="59">
        <v>44296</v>
      </c>
      <c r="B8507" s="60">
        <v>44294</v>
      </c>
      <c r="C8507" s="60" t="s">
        <v>999</v>
      </c>
      <c r="D8507" s="61">
        <f>VLOOKUP(Pag_Inicio_Corr_mas_casos[[#This Row],[Corregimiento]],Hoja3!$A$2:$D$676,4,0)</f>
        <v>80806</v>
      </c>
      <c r="E8507" s="60">
        <v>6</v>
      </c>
    </row>
    <row r="8508" spans="1:5" x14ac:dyDescent="0.2">
      <c r="A8508" s="59">
        <v>44296</v>
      </c>
      <c r="B8508" s="60">
        <v>44294</v>
      </c>
      <c r="C8508" s="60" t="s">
        <v>1011</v>
      </c>
      <c r="D8508" s="61">
        <f>VLOOKUP(Pag_Inicio_Corr_mas_casos[[#This Row],[Corregimiento]],Hoja3!$A$2:$D$676,4,0)</f>
        <v>80820</v>
      </c>
      <c r="E8508" s="60">
        <v>6</v>
      </c>
    </row>
    <row r="8509" spans="1:5" x14ac:dyDescent="0.2">
      <c r="A8509" s="59">
        <v>44296</v>
      </c>
      <c r="B8509" s="60">
        <v>44294</v>
      </c>
      <c r="C8509" s="60" t="s">
        <v>1111</v>
      </c>
      <c r="D8509" s="61">
        <f>VLOOKUP(Pag_Inicio_Corr_mas_casos[[#This Row],[Corregimiento]],Hoja3!$A$2:$D$676,4,0)</f>
        <v>40201</v>
      </c>
      <c r="E8509" s="60">
        <v>5</v>
      </c>
    </row>
    <row r="8510" spans="1:5" x14ac:dyDescent="0.2">
      <c r="A8510" s="59">
        <v>44296</v>
      </c>
      <c r="B8510" s="60">
        <v>44294</v>
      </c>
      <c r="C8510" s="60" t="s">
        <v>1001</v>
      </c>
      <c r="D8510" s="61">
        <f>VLOOKUP(Pag_Inicio_Corr_mas_casos[[#This Row],[Corregimiento]],Hoja3!$A$2:$D$676,4,0)</f>
        <v>80807</v>
      </c>
      <c r="E8510" s="60">
        <v>5</v>
      </c>
    </row>
    <row r="8511" spans="1:5" x14ac:dyDescent="0.2">
      <c r="A8511" s="59">
        <v>44296</v>
      </c>
      <c r="B8511" s="60">
        <v>44294</v>
      </c>
      <c r="C8511" s="60" t="s">
        <v>1270</v>
      </c>
      <c r="D8511" s="61">
        <f>VLOOKUP(Pag_Inicio_Corr_mas_casos[[#This Row],[Corregimiento]],Hoja3!$A$2:$D$676,4,0)</f>
        <v>41104</v>
      </c>
      <c r="E8511" s="60">
        <v>5</v>
      </c>
    </row>
    <row r="8512" spans="1:5" x14ac:dyDescent="0.2">
      <c r="A8512" s="59">
        <v>44296</v>
      </c>
      <c r="B8512" s="60">
        <v>44294</v>
      </c>
      <c r="C8512" s="60" t="s">
        <v>1081</v>
      </c>
      <c r="D8512" s="61">
        <f>VLOOKUP(Pag_Inicio_Corr_mas_casos[[#This Row],[Corregimiento]],Hoja3!$A$2:$D$676,4,0)</f>
        <v>91001</v>
      </c>
      <c r="E8512" s="60">
        <v>5</v>
      </c>
    </row>
    <row r="8513" spans="1:5" x14ac:dyDescent="0.2">
      <c r="A8513" s="59">
        <v>44296</v>
      </c>
      <c r="B8513" s="60">
        <v>44294</v>
      </c>
      <c r="C8513" s="60" t="s">
        <v>1134</v>
      </c>
      <c r="D8513" s="61">
        <f>VLOOKUP(Pag_Inicio_Corr_mas_casos[[#This Row],[Corregimiento]],Hoja3!$A$2:$D$676,4,0)</f>
        <v>20205</v>
      </c>
      <c r="E8513" s="60">
        <v>5</v>
      </c>
    </row>
    <row r="8514" spans="1:5" x14ac:dyDescent="0.2">
      <c r="A8514" s="59">
        <v>44296</v>
      </c>
      <c r="B8514" s="60">
        <v>44294</v>
      </c>
      <c r="C8514" s="60" t="s">
        <v>1032</v>
      </c>
      <c r="D8514" s="61">
        <f>VLOOKUP(Pag_Inicio_Corr_mas_casos[[#This Row],[Corregimiento]],Hoja3!$A$2:$D$676,4,0)</f>
        <v>20606</v>
      </c>
      <c r="E8514" s="60">
        <v>5</v>
      </c>
    </row>
    <row r="8515" spans="1:5" x14ac:dyDescent="0.2">
      <c r="A8515" s="77">
        <v>44297</v>
      </c>
      <c r="B8515" s="78">
        <v>44295</v>
      </c>
      <c r="C8515" s="78" t="s">
        <v>1111</v>
      </c>
      <c r="D8515" s="79">
        <f>VLOOKUP(Pag_Inicio_Corr_mas_casos[[#This Row],[Corregimiento]],Hoja3!$A$2:$D$676,4,0)</f>
        <v>40201</v>
      </c>
      <c r="E8515" s="78">
        <v>11</v>
      </c>
    </row>
    <row r="8516" spans="1:5" x14ac:dyDescent="0.2">
      <c r="A8516" s="77">
        <v>44297</v>
      </c>
      <c r="B8516" s="78">
        <v>44295</v>
      </c>
      <c r="C8516" s="78" t="s">
        <v>1119</v>
      </c>
      <c r="D8516" s="79">
        <f>VLOOKUP(Pag_Inicio_Corr_mas_casos[[#This Row],[Corregimiento]],Hoja3!$A$2:$D$676,4,0)</f>
        <v>40601</v>
      </c>
      <c r="E8516" s="78">
        <v>11</v>
      </c>
    </row>
    <row r="8517" spans="1:5" x14ac:dyDescent="0.2">
      <c r="A8517" s="77">
        <v>44297</v>
      </c>
      <c r="B8517" s="78">
        <v>44295</v>
      </c>
      <c r="C8517" s="78" t="s">
        <v>1071</v>
      </c>
      <c r="D8517" s="79">
        <f>VLOOKUP(Pag_Inicio_Corr_mas_casos[[#This Row],[Corregimiento]],Hoja3!$A$2:$D$676,4,0)</f>
        <v>80819</v>
      </c>
      <c r="E8517" s="78">
        <v>9</v>
      </c>
    </row>
    <row r="8518" spans="1:5" x14ac:dyDescent="0.2">
      <c r="A8518" s="77">
        <v>44297</v>
      </c>
      <c r="B8518" s="78">
        <v>44295</v>
      </c>
      <c r="C8518" s="78" t="s">
        <v>1011</v>
      </c>
      <c r="D8518" s="79">
        <f>VLOOKUP(Pag_Inicio_Corr_mas_casos[[#This Row],[Corregimiento]],Hoja3!$A$2:$D$676,4,0)</f>
        <v>80820</v>
      </c>
      <c r="E8518" s="78">
        <v>7</v>
      </c>
    </row>
    <row r="8519" spans="1:5" x14ac:dyDescent="0.2">
      <c r="A8519" s="77">
        <v>44297</v>
      </c>
      <c r="B8519" s="78">
        <v>44295</v>
      </c>
      <c r="C8519" s="78" t="s">
        <v>1033</v>
      </c>
      <c r="D8519" s="79">
        <f>VLOOKUP(Pag_Inicio_Corr_mas_casos[[#This Row],[Corregimiento]],Hoja3!$A$2:$D$676,4,0)</f>
        <v>40203</v>
      </c>
      <c r="E8519" s="78">
        <v>7</v>
      </c>
    </row>
    <row r="8520" spans="1:5" x14ac:dyDescent="0.2">
      <c r="A8520" s="77">
        <v>44297</v>
      </c>
      <c r="B8520" s="78">
        <v>44295</v>
      </c>
      <c r="C8520" s="78" t="s">
        <v>1204</v>
      </c>
      <c r="D8520" s="79">
        <f>VLOOKUP(Pag_Inicio_Corr_mas_casos[[#This Row],[Corregimiento]],Hoja3!$A$2:$D$676,4,0)</f>
        <v>40506</v>
      </c>
      <c r="E8520" s="78">
        <v>6</v>
      </c>
    </row>
    <row r="8521" spans="1:5" x14ac:dyDescent="0.2">
      <c r="A8521" s="77">
        <v>44297</v>
      </c>
      <c r="B8521" s="78">
        <v>44295</v>
      </c>
      <c r="C8521" s="78" t="s">
        <v>1193</v>
      </c>
      <c r="D8521" s="79">
        <f>VLOOKUP(Pag_Inicio_Corr_mas_casos[[#This Row],[Corregimiento]],Hoja3!$A$2:$D$676,4,0)</f>
        <v>40603</v>
      </c>
      <c r="E8521" s="78">
        <v>6</v>
      </c>
    </row>
    <row r="8522" spans="1:5" x14ac:dyDescent="0.2">
      <c r="A8522" s="77">
        <v>44297</v>
      </c>
      <c r="B8522" s="78">
        <v>44295</v>
      </c>
      <c r="C8522" s="78" t="s">
        <v>1265</v>
      </c>
      <c r="D8522" s="79">
        <f>VLOOKUP(Pag_Inicio_Corr_mas_casos[[#This Row],[Corregimiento]],Hoja3!$A$2:$D$676,4,0)</f>
        <v>10101</v>
      </c>
      <c r="E8522" s="78">
        <v>6</v>
      </c>
    </row>
    <row r="8523" spans="1:5" x14ac:dyDescent="0.2">
      <c r="A8523" s="77">
        <v>44297</v>
      </c>
      <c r="B8523" s="78">
        <v>44295</v>
      </c>
      <c r="C8523" s="78" t="s">
        <v>1034</v>
      </c>
      <c r="D8523" s="79">
        <f>VLOOKUP(Pag_Inicio_Corr_mas_casos[[#This Row],[Corregimiento]],Hoja3!$A$2:$D$676,4,0)</f>
        <v>20207</v>
      </c>
      <c r="E8523" s="78">
        <v>6</v>
      </c>
    </row>
    <row r="8524" spans="1:5" x14ac:dyDescent="0.2">
      <c r="A8524" s="77">
        <v>44297</v>
      </c>
      <c r="B8524" s="78">
        <v>44295</v>
      </c>
      <c r="C8524" s="78" t="s">
        <v>1270</v>
      </c>
      <c r="D8524" s="79">
        <f>VLOOKUP(Pag_Inicio_Corr_mas_casos[[#This Row],[Corregimiento]],Hoja3!$A$2:$D$676,4,0)</f>
        <v>41104</v>
      </c>
      <c r="E8524" s="78">
        <v>6</v>
      </c>
    </row>
    <row r="8525" spans="1:5" x14ac:dyDescent="0.2">
      <c r="A8525" s="77">
        <v>44297</v>
      </c>
      <c r="B8525" s="78">
        <v>44295</v>
      </c>
      <c r="C8525" s="78" t="s">
        <v>1070</v>
      </c>
      <c r="D8525" s="79">
        <f>VLOOKUP(Pag_Inicio_Corr_mas_casos[[#This Row],[Corregimiento]],Hoja3!$A$2:$D$676,4,0)</f>
        <v>80809</v>
      </c>
      <c r="E8525" s="78">
        <v>6</v>
      </c>
    </row>
    <row r="8526" spans="1:5" x14ac:dyDescent="0.2">
      <c r="A8526" s="77">
        <v>44297</v>
      </c>
      <c r="B8526" s="78">
        <v>44295</v>
      </c>
      <c r="C8526" s="78" t="s">
        <v>1210</v>
      </c>
      <c r="D8526" s="79">
        <f>VLOOKUP(Pag_Inicio_Corr_mas_casos[[#This Row],[Corregimiento]],Hoja3!$A$2:$D$676,4,0)</f>
        <v>41001</v>
      </c>
      <c r="E8526" s="78">
        <v>5</v>
      </c>
    </row>
    <row r="8527" spans="1:5" x14ac:dyDescent="0.2">
      <c r="A8527" s="77">
        <v>44297</v>
      </c>
      <c r="B8527" s="78">
        <v>44295</v>
      </c>
      <c r="C8527" s="78" t="s">
        <v>1102</v>
      </c>
      <c r="D8527" s="79">
        <f>VLOOKUP(Pag_Inicio_Corr_mas_casos[[#This Row],[Corregimiento]],Hoja3!$A$2:$D$676,4,0)</f>
        <v>20602</v>
      </c>
      <c r="E8527" s="78">
        <v>5</v>
      </c>
    </row>
    <row r="8528" spans="1:5" x14ac:dyDescent="0.2">
      <c r="A8528" s="77">
        <v>44297</v>
      </c>
      <c r="B8528" s="78">
        <v>44295</v>
      </c>
      <c r="C8528" s="78" t="s">
        <v>1001</v>
      </c>
      <c r="D8528" s="79">
        <f>VLOOKUP(Pag_Inicio_Corr_mas_casos[[#This Row],[Corregimiento]],Hoja3!$A$2:$D$676,4,0)</f>
        <v>80807</v>
      </c>
      <c r="E8528" s="78">
        <v>5</v>
      </c>
    </row>
    <row r="8529" spans="1:5" x14ac:dyDescent="0.2">
      <c r="A8529" s="77">
        <v>44297</v>
      </c>
      <c r="B8529" s="78">
        <v>44295</v>
      </c>
      <c r="C8529" s="78" t="s">
        <v>1013</v>
      </c>
      <c r="D8529" s="79">
        <f>VLOOKUP(Pag_Inicio_Corr_mas_casos[[#This Row],[Corregimiento]],Hoja3!$A$2:$D$676,4,0)</f>
        <v>80822</v>
      </c>
      <c r="E8529" s="78">
        <v>4</v>
      </c>
    </row>
    <row r="8530" spans="1:5" x14ac:dyDescent="0.2">
      <c r="A8530" s="77">
        <v>44297</v>
      </c>
      <c r="B8530" s="78">
        <v>44295</v>
      </c>
      <c r="C8530" s="78" t="s">
        <v>1006</v>
      </c>
      <c r="D8530" s="79">
        <f>VLOOKUP(Pag_Inicio_Corr_mas_casos[[#This Row],[Corregimiento]],Hoja3!$A$2:$D$676,4,0)</f>
        <v>80826</v>
      </c>
      <c r="E8530" s="78">
        <v>4</v>
      </c>
    </row>
    <row r="8531" spans="1:5" x14ac:dyDescent="0.2">
      <c r="A8531" s="77">
        <v>44297</v>
      </c>
      <c r="B8531" s="78">
        <v>44295</v>
      </c>
      <c r="C8531" s="78" t="s">
        <v>1288</v>
      </c>
      <c r="D8531" s="79">
        <f>VLOOKUP(Pag_Inicio_Corr_mas_casos[[#This Row],[Corregimiento]],Hoja3!$A$2:$D$676,4,0)</f>
        <v>40405</v>
      </c>
      <c r="E8531" s="78">
        <v>4</v>
      </c>
    </row>
    <row r="8532" spans="1:5" x14ac:dyDescent="0.2">
      <c r="A8532" s="77">
        <v>44297</v>
      </c>
      <c r="B8532" s="78">
        <v>44295</v>
      </c>
      <c r="C8532" s="78" t="s">
        <v>1323</v>
      </c>
      <c r="D8532" s="79">
        <f>VLOOKUP(Pag_Inicio_Corr_mas_casos[[#This Row],[Corregimiento]],Hoja3!$A$2:$D$676,4,0)</f>
        <v>40101</v>
      </c>
      <c r="E8532" s="78">
        <v>4</v>
      </c>
    </row>
    <row r="8533" spans="1:5" x14ac:dyDescent="0.2">
      <c r="A8533" s="77">
        <v>44297</v>
      </c>
      <c r="B8533" s="78">
        <v>44295</v>
      </c>
      <c r="C8533" s="78" t="s">
        <v>1226</v>
      </c>
      <c r="D8533" s="79">
        <f>VLOOKUP(Pag_Inicio_Corr_mas_casos[[#This Row],[Corregimiento]],Hoja3!$A$2:$D$676,4,0)</f>
        <v>10201</v>
      </c>
      <c r="E8533" s="78">
        <v>3</v>
      </c>
    </row>
    <row r="8534" spans="1:5" x14ac:dyDescent="0.2">
      <c r="A8534" s="77">
        <v>44297</v>
      </c>
      <c r="B8534" s="78">
        <v>44295</v>
      </c>
      <c r="C8534" s="78" t="s">
        <v>998</v>
      </c>
      <c r="D8534" s="79">
        <f>VLOOKUP(Pag_Inicio_Corr_mas_casos[[#This Row],[Corregimiento]],Hoja3!$A$2:$D$676,4,0)</f>
        <v>81009</v>
      </c>
      <c r="E8534" s="78">
        <v>3</v>
      </c>
    </row>
    <row r="8535" spans="1:5" x14ac:dyDescent="0.2">
      <c r="A8535" s="80">
        <v>44298</v>
      </c>
      <c r="B8535" s="81">
        <v>44296</v>
      </c>
      <c r="C8535" s="81" t="s">
        <v>1119</v>
      </c>
      <c r="D8535" s="82">
        <f>VLOOKUP(Pag_Inicio_Corr_mas_casos[[#This Row],[Corregimiento]],Hoja3!$A$2:$D$676,4,0)</f>
        <v>40601</v>
      </c>
      <c r="E8535" s="81">
        <v>10</v>
      </c>
    </row>
    <row r="8536" spans="1:5" x14ac:dyDescent="0.2">
      <c r="A8536" s="80">
        <v>44298</v>
      </c>
      <c r="B8536" s="81">
        <v>44296</v>
      </c>
      <c r="C8536" s="81" t="s">
        <v>1137</v>
      </c>
      <c r="D8536" s="82">
        <f>VLOOKUP(Pag_Inicio_Corr_mas_casos[[#This Row],[Corregimiento]],Hoja3!$A$2:$D$676,4,0)</f>
        <v>40503</v>
      </c>
      <c r="E8536" s="81">
        <v>9</v>
      </c>
    </row>
    <row r="8537" spans="1:5" x14ac:dyDescent="0.2">
      <c r="A8537" s="80">
        <v>44298</v>
      </c>
      <c r="B8537" s="81">
        <v>44296</v>
      </c>
      <c r="C8537" s="81" t="s">
        <v>1117</v>
      </c>
      <c r="D8537" s="82">
        <f>VLOOKUP(Pag_Inicio_Corr_mas_casos[[#This Row],[Corregimiento]],Hoja3!$A$2:$D$676,4,0)</f>
        <v>40501</v>
      </c>
      <c r="E8537" s="81">
        <v>8</v>
      </c>
    </row>
    <row r="8538" spans="1:5" x14ac:dyDescent="0.2">
      <c r="A8538" s="80">
        <v>44298</v>
      </c>
      <c r="B8538" s="81">
        <v>44296</v>
      </c>
      <c r="C8538" s="81" t="s">
        <v>1321</v>
      </c>
      <c r="D8538" s="82">
        <f>VLOOKUP(Pag_Inicio_Corr_mas_casos[[#This Row],[Corregimiento]],Hoja3!$A$2:$D$676,4,0)</f>
        <v>41401</v>
      </c>
      <c r="E8538" s="81">
        <v>6</v>
      </c>
    </row>
    <row r="8539" spans="1:5" x14ac:dyDescent="0.2">
      <c r="A8539" s="80">
        <v>44298</v>
      </c>
      <c r="B8539" s="81">
        <v>44296</v>
      </c>
      <c r="C8539" s="81" t="s">
        <v>1071</v>
      </c>
      <c r="D8539" s="82">
        <f>VLOOKUP(Pag_Inicio_Corr_mas_casos[[#This Row],[Corregimiento]],Hoja3!$A$2:$D$676,4,0)</f>
        <v>80819</v>
      </c>
      <c r="E8539" s="81">
        <v>5</v>
      </c>
    </row>
    <row r="8540" spans="1:5" x14ac:dyDescent="0.2">
      <c r="A8540" s="80">
        <v>44298</v>
      </c>
      <c r="B8540" s="81">
        <v>44296</v>
      </c>
      <c r="C8540" s="81" t="s">
        <v>1001</v>
      </c>
      <c r="D8540" s="82">
        <f>VLOOKUP(Pag_Inicio_Corr_mas_casos[[#This Row],[Corregimiento]],Hoja3!$A$2:$D$676,4,0)</f>
        <v>80807</v>
      </c>
      <c r="E8540" s="81">
        <v>5</v>
      </c>
    </row>
    <row r="8541" spans="1:5" x14ac:dyDescent="0.2">
      <c r="A8541" s="80">
        <v>44298</v>
      </c>
      <c r="B8541" s="81">
        <v>44296</v>
      </c>
      <c r="C8541" s="81" t="s">
        <v>1033</v>
      </c>
      <c r="D8541" s="82">
        <f>VLOOKUP(Pag_Inicio_Corr_mas_casos[[#This Row],[Corregimiento]],Hoja3!$A$2:$D$676,4,0)</f>
        <v>40203</v>
      </c>
      <c r="E8541" s="81">
        <v>5</v>
      </c>
    </row>
    <row r="8542" spans="1:5" x14ac:dyDescent="0.2">
      <c r="A8542" s="80">
        <v>44298</v>
      </c>
      <c r="B8542" s="81">
        <v>44296</v>
      </c>
      <c r="C8542" s="81" t="s">
        <v>1081</v>
      </c>
      <c r="D8542" s="82">
        <f>VLOOKUP(Pag_Inicio_Corr_mas_casos[[#This Row],[Corregimiento]],Hoja3!$A$2:$D$676,4,0)</f>
        <v>91001</v>
      </c>
      <c r="E8542" s="81">
        <v>4</v>
      </c>
    </row>
    <row r="8543" spans="1:5" x14ac:dyDescent="0.2">
      <c r="A8543" s="80">
        <v>44298</v>
      </c>
      <c r="B8543" s="81">
        <v>44296</v>
      </c>
      <c r="C8543" s="81" t="s">
        <v>1271</v>
      </c>
      <c r="D8543" s="82">
        <f>VLOOKUP(Pag_Inicio_Corr_mas_casos[[#This Row],[Corregimiento]],Hoja3!$A$2:$D$676,4,0)</f>
        <v>41309</v>
      </c>
      <c r="E8543" s="81">
        <v>4</v>
      </c>
    </row>
    <row r="8544" spans="1:5" x14ac:dyDescent="0.2">
      <c r="A8544" s="80">
        <v>44298</v>
      </c>
      <c r="B8544" s="81">
        <v>44296</v>
      </c>
      <c r="C8544" s="81" t="s">
        <v>1010</v>
      </c>
      <c r="D8544" s="82">
        <f>VLOOKUP(Pag_Inicio_Corr_mas_casos[[#This Row],[Corregimiento]],Hoja3!$A$2:$D$676,4,0)</f>
        <v>80813</v>
      </c>
      <c r="E8544" s="81">
        <v>4</v>
      </c>
    </row>
    <row r="8545" spans="1:5" x14ac:dyDescent="0.2">
      <c r="A8545" s="80">
        <v>44298</v>
      </c>
      <c r="B8545" s="81">
        <v>44296</v>
      </c>
      <c r="C8545" s="81" t="s">
        <v>1070</v>
      </c>
      <c r="D8545" s="82">
        <f>VLOOKUP(Pag_Inicio_Corr_mas_casos[[#This Row],[Corregimiento]],Hoja3!$A$2:$D$676,4,0)</f>
        <v>80809</v>
      </c>
      <c r="E8545" s="81">
        <v>4</v>
      </c>
    </row>
    <row r="8546" spans="1:5" x14ac:dyDescent="0.2">
      <c r="A8546" s="80">
        <v>44298</v>
      </c>
      <c r="B8546" s="81">
        <v>44296</v>
      </c>
      <c r="C8546" s="81" t="s">
        <v>1111</v>
      </c>
      <c r="D8546" s="82">
        <f>VLOOKUP(Pag_Inicio_Corr_mas_casos[[#This Row],[Corregimiento]],Hoja3!$A$2:$D$676,4,0)</f>
        <v>40201</v>
      </c>
      <c r="E8546" s="81">
        <v>4</v>
      </c>
    </row>
    <row r="8547" spans="1:5" x14ac:dyDescent="0.2">
      <c r="A8547" s="80">
        <v>44298</v>
      </c>
      <c r="B8547" s="81">
        <v>44296</v>
      </c>
      <c r="C8547" s="81" t="s">
        <v>1108</v>
      </c>
      <c r="D8547" s="82">
        <f>VLOOKUP(Pag_Inicio_Corr_mas_casos[[#This Row],[Corregimiento]],Hoja3!$A$2:$D$676,4,0)</f>
        <v>50316</v>
      </c>
      <c r="E8547" s="81">
        <v>4</v>
      </c>
    </row>
    <row r="8548" spans="1:5" x14ac:dyDescent="0.2">
      <c r="A8548" s="80">
        <v>44298</v>
      </c>
      <c r="B8548" s="81">
        <v>44296</v>
      </c>
      <c r="C8548" s="81" t="s">
        <v>1288</v>
      </c>
      <c r="D8548" s="82">
        <f>VLOOKUP(Pag_Inicio_Corr_mas_casos[[#This Row],[Corregimiento]],Hoja3!$A$2:$D$676,4,0)</f>
        <v>40405</v>
      </c>
      <c r="E8548" s="81">
        <v>4</v>
      </c>
    </row>
    <row r="8549" spans="1:5" x14ac:dyDescent="0.2">
      <c r="A8549" s="80">
        <v>44298</v>
      </c>
      <c r="B8549" s="81">
        <v>44296</v>
      </c>
      <c r="C8549" s="81" t="s">
        <v>1092</v>
      </c>
      <c r="D8549" s="82">
        <f>VLOOKUP(Pag_Inicio_Corr_mas_casos[[#This Row],[Corregimiento]],Hoja3!$A$2:$D$676,4,0)</f>
        <v>91008</v>
      </c>
      <c r="E8549" s="81">
        <v>3</v>
      </c>
    </row>
    <row r="8550" spans="1:5" x14ac:dyDescent="0.2">
      <c r="A8550" s="80">
        <v>44298</v>
      </c>
      <c r="B8550" s="81">
        <v>44296</v>
      </c>
      <c r="C8550" s="81" t="s">
        <v>1324</v>
      </c>
      <c r="D8550" s="82">
        <f>VLOOKUP(Pag_Inicio_Corr_mas_casos[[#This Row],[Corregimiento]],Hoja3!$A$2:$D$676,4,0)</f>
        <v>10217</v>
      </c>
      <c r="E8550" s="81">
        <v>3</v>
      </c>
    </row>
    <row r="8551" spans="1:5" x14ac:dyDescent="0.2">
      <c r="A8551" s="80">
        <v>44298</v>
      </c>
      <c r="B8551" s="81">
        <v>44296</v>
      </c>
      <c r="C8551" s="81" t="s">
        <v>1074</v>
      </c>
      <c r="D8551" s="82">
        <f>VLOOKUP(Pag_Inicio_Corr_mas_casos[[#This Row],[Corregimiento]],Hoja3!$A$2:$D$676,4,0)</f>
        <v>130702</v>
      </c>
      <c r="E8551" s="81">
        <v>3</v>
      </c>
    </row>
    <row r="8552" spans="1:5" x14ac:dyDescent="0.2">
      <c r="A8552" s="80">
        <v>44298</v>
      </c>
      <c r="B8552" s="81">
        <v>44296</v>
      </c>
      <c r="C8552" s="81" t="s">
        <v>1062</v>
      </c>
      <c r="D8552" s="82">
        <f>VLOOKUP(Pag_Inicio_Corr_mas_casos[[#This Row],[Corregimiento]],Hoja3!$A$2:$D$676,4,0)</f>
        <v>40611</v>
      </c>
      <c r="E8552" s="81">
        <v>3</v>
      </c>
    </row>
    <row r="8553" spans="1:5" x14ac:dyDescent="0.2">
      <c r="A8553" s="80">
        <v>44298</v>
      </c>
      <c r="B8553" s="81">
        <v>44296</v>
      </c>
      <c r="C8553" s="81" t="s">
        <v>999</v>
      </c>
      <c r="D8553" s="82">
        <f>VLOOKUP(Pag_Inicio_Corr_mas_casos[[#This Row],[Corregimiento]],Hoja3!$A$2:$D$676,4,0)</f>
        <v>80806</v>
      </c>
      <c r="E8553" s="81">
        <v>3</v>
      </c>
    </row>
    <row r="8554" spans="1:5" x14ac:dyDescent="0.2">
      <c r="A8554" s="80">
        <v>44298</v>
      </c>
      <c r="B8554" s="81">
        <v>44296</v>
      </c>
      <c r="C8554" s="81" t="s">
        <v>1006</v>
      </c>
      <c r="D8554" s="82">
        <f>VLOOKUP(Pag_Inicio_Corr_mas_casos[[#This Row],[Corregimiento]],Hoja3!$A$2:$D$676,4,0)</f>
        <v>80826</v>
      </c>
      <c r="E8554" s="81">
        <v>3</v>
      </c>
    </row>
    <row r="8555" spans="1:5" x14ac:dyDescent="0.2">
      <c r="A8555" s="32">
        <v>44299</v>
      </c>
      <c r="B8555" s="33">
        <v>44297</v>
      </c>
      <c r="C8555" s="33" t="s">
        <v>1105</v>
      </c>
      <c r="D8555" s="34">
        <f>VLOOKUP(Pag_Inicio_Corr_mas_casos[[#This Row],[Corregimiento]],Hoja3!$A$2:$D$676,4,0)</f>
        <v>80812</v>
      </c>
      <c r="E8555" s="33">
        <v>14</v>
      </c>
    </row>
    <row r="8556" spans="1:5" x14ac:dyDescent="0.2">
      <c r="A8556" s="32">
        <v>44299</v>
      </c>
      <c r="B8556" s="33">
        <v>44297</v>
      </c>
      <c r="C8556" s="33" t="s">
        <v>1070</v>
      </c>
      <c r="D8556" s="34">
        <f>VLOOKUP(Pag_Inicio_Corr_mas_casos[[#This Row],[Corregimiento]],Hoja3!$A$2:$D$676,4,0)</f>
        <v>80809</v>
      </c>
      <c r="E8556" s="33">
        <v>14</v>
      </c>
    </row>
    <row r="8557" spans="1:5" x14ac:dyDescent="0.2">
      <c r="A8557" s="32">
        <v>44299</v>
      </c>
      <c r="B8557" s="33">
        <v>44297</v>
      </c>
      <c r="C8557" s="33" t="s">
        <v>1071</v>
      </c>
      <c r="D8557" s="34">
        <f>VLOOKUP(Pag_Inicio_Corr_mas_casos[[#This Row],[Corregimiento]],Hoja3!$A$2:$D$676,4,0)</f>
        <v>80819</v>
      </c>
      <c r="E8557" s="33">
        <v>12</v>
      </c>
    </row>
    <row r="8558" spans="1:5" x14ac:dyDescent="0.2">
      <c r="A8558" s="32">
        <v>44299</v>
      </c>
      <c r="B8558" s="33">
        <v>44297</v>
      </c>
      <c r="C8558" s="33" t="s">
        <v>1020</v>
      </c>
      <c r="D8558" s="34">
        <f>VLOOKUP(Pag_Inicio_Corr_mas_casos[[#This Row],[Corregimiento]],Hoja3!$A$2:$D$676,4,0)</f>
        <v>20601</v>
      </c>
      <c r="E8558" s="33">
        <v>9</v>
      </c>
    </row>
    <row r="8559" spans="1:5" x14ac:dyDescent="0.2">
      <c r="A8559" s="32">
        <v>44299</v>
      </c>
      <c r="B8559" s="33">
        <v>44297</v>
      </c>
      <c r="C8559" s="33" t="s">
        <v>1294</v>
      </c>
      <c r="D8559" s="34">
        <f>VLOOKUP(Pag_Inicio_Corr_mas_casos[[#This Row],[Corregimiento]],Hoja3!$A$2:$D$676,4,0)</f>
        <v>60703</v>
      </c>
      <c r="E8559" s="33">
        <v>8</v>
      </c>
    </row>
    <row r="8560" spans="1:5" x14ac:dyDescent="0.2">
      <c r="A8560" s="32">
        <v>44299</v>
      </c>
      <c r="B8560" s="33">
        <v>44297</v>
      </c>
      <c r="C8560" s="33" t="s">
        <v>998</v>
      </c>
      <c r="D8560" s="34">
        <f>VLOOKUP(Pag_Inicio_Corr_mas_casos[[#This Row],[Corregimiento]],Hoja3!$A$2:$D$676,4,0)</f>
        <v>81009</v>
      </c>
      <c r="E8560" s="33">
        <v>8</v>
      </c>
    </row>
    <row r="8561" spans="1:5" x14ac:dyDescent="0.2">
      <c r="A8561" s="32">
        <v>44299</v>
      </c>
      <c r="B8561" s="33">
        <v>44297</v>
      </c>
      <c r="C8561" s="33" t="s">
        <v>1102</v>
      </c>
      <c r="D8561" s="34">
        <f>VLOOKUP(Pag_Inicio_Corr_mas_casos[[#This Row],[Corregimiento]],Hoja3!$A$2:$D$676,4,0)</f>
        <v>20602</v>
      </c>
      <c r="E8561" s="33">
        <v>8</v>
      </c>
    </row>
    <row r="8562" spans="1:5" x14ac:dyDescent="0.2">
      <c r="A8562" s="32">
        <v>44299</v>
      </c>
      <c r="B8562" s="33">
        <v>44297</v>
      </c>
      <c r="C8562" s="33" t="s">
        <v>1325</v>
      </c>
      <c r="D8562" s="34">
        <f>VLOOKUP(Pag_Inicio_Corr_mas_casos[[#This Row],[Corregimiento]],Hoja3!$A$2:$D$676,4,0)</f>
        <v>120706</v>
      </c>
      <c r="E8562" s="33">
        <v>8</v>
      </c>
    </row>
    <row r="8563" spans="1:5" x14ac:dyDescent="0.2">
      <c r="A8563" s="32">
        <v>44299</v>
      </c>
      <c r="B8563" s="33">
        <v>44297</v>
      </c>
      <c r="C8563" s="33" t="s">
        <v>1114</v>
      </c>
      <c r="D8563" s="34">
        <f>VLOOKUP(Pag_Inicio_Corr_mas_casos[[#This Row],[Corregimiento]],Hoja3!$A$2:$D$676,4,0)</f>
        <v>90301</v>
      </c>
      <c r="E8563" s="33">
        <v>7</v>
      </c>
    </row>
    <row r="8564" spans="1:5" x14ac:dyDescent="0.2">
      <c r="A8564" s="32">
        <v>44299</v>
      </c>
      <c r="B8564" s="33">
        <v>44297</v>
      </c>
      <c r="C8564" s="33" t="s">
        <v>1209</v>
      </c>
      <c r="D8564" s="34">
        <f>VLOOKUP(Pag_Inicio_Corr_mas_casos[[#This Row],[Corregimiento]],Hoja3!$A$2:$D$676,4,0)</f>
        <v>10206</v>
      </c>
      <c r="E8564" s="33">
        <v>6</v>
      </c>
    </row>
    <row r="8565" spans="1:5" x14ac:dyDescent="0.2">
      <c r="A8565" s="32">
        <v>44299</v>
      </c>
      <c r="B8565" s="33">
        <v>44297</v>
      </c>
      <c r="C8565" s="33" t="s">
        <v>1119</v>
      </c>
      <c r="D8565" s="34">
        <f>VLOOKUP(Pag_Inicio_Corr_mas_casos[[#This Row],[Corregimiento]],Hoja3!$A$2:$D$676,4,0)</f>
        <v>40601</v>
      </c>
      <c r="E8565" s="33">
        <v>6</v>
      </c>
    </row>
    <row r="8566" spans="1:5" x14ac:dyDescent="0.2">
      <c r="A8566" s="32">
        <v>44299</v>
      </c>
      <c r="B8566" s="33">
        <v>44297</v>
      </c>
      <c r="C8566" s="33" t="s">
        <v>1326</v>
      </c>
      <c r="D8566" s="34">
        <f>VLOOKUP(Pag_Inicio_Corr_mas_casos[[#This Row],[Corregimiento]],Hoja3!$A$2:$D$676,4,0)</f>
        <v>40511</v>
      </c>
      <c r="E8566" s="33">
        <v>6</v>
      </c>
    </row>
    <row r="8567" spans="1:5" x14ac:dyDescent="0.2">
      <c r="A8567" s="32">
        <v>44299</v>
      </c>
      <c r="B8567" s="33">
        <v>44297</v>
      </c>
      <c r="C8567" s="33" t="s">
        <v>1081</v>
      </c>
      <c r="D8567" s="34">
        <f>VLOOKUP(Pag_Inicio_Corr_mas_casos[[#This Row],[Corregimiento]],Hoja3!$A$2:$D$676,4,0)</f>
        <v>91001</v>
      </c>
      <c r="E8567" s="33">
        <v>6</v>
      </c>
    </row>
    <row r="8568" spans="1:5" x14ac:dyDescent="0.2">
      <c r="A8568" s="32">
        <v>44299</v>
      </c>
      <c r="B8568" s="33">
        <v>44297</v>
      </c>
      <c r="C8568" s="33" t="s">
        <v>1127</v>
      </c>
      <c r="D8568" s="34">
        <f>VLOOKUP(Pag_Inicio_Corr_mas_casos[[#This Row],[Corregimiento]],Hoja3!$A$2:$D$676,4,0)</f>
        <v>130101</v>
      </c>
      <c r="E8568" s="33">
        <v>6</v>
      </c>
    </row>
    <row r="8569" spans="1:5" x14ac:dyDescent="0.2">
      <c r="A8569" s="32">
        <v>44299</v>
      </c>
      <c r="B8569" s="33">
        <v>44297</v>
      </c>
      <c r="C8569" s="33" t="s">
        <v>1316</v>
      </c>
      <c r="D8569" s="34">
        <f>VLOOKUP(Pag_Inicio_Corr_mas_casos[[#This Row],[Corregimiento]],Hoja3!$A$2:$D$676,4,0)</f>
        <v>120405</v>
      </c>
      <c r="E8569" s="33">
        <v>5</v>
      </c>
    </row>
    <row r="8570" spans="1:5" x14ac:dyDescent="0.2">
      <c r="A8570" s="32">
        <v>44299</v>
      </c>
      <c r="B8570" s="33">
        <v>44297</v>
      </c>
      <c r="C8570" s="33" t="s">
        <v>831</v>
      </c>
      <c r="D8570" s="34">
        <f>VLOOKUP(Pag_Inicio_Corr_mas_casos[[#This Row],[Corregimiento]],Hoja3!$A$2:$D$676,4,0)</f>
        <v>80821</v>
      </c>
      <c r="E8570" s="33">
        <v>5</v>
      </c>
    </row>
    <row r="8571" spans="1:5" x14ac:dyDescent="0.2">
      <c r="A8571" s="32">
        <v>44299</v>
      </c>
      <c r="B8571" s="33">
        <v>44297</v>
      </c>
      <c r="C8571" s="33" t="s">
        <v>1104</v>
      </c>
      <c r="D8571" s="34">
        <f>VLOOKUP(Pag_Inicio_Corr_mas_casos[[#This Row],[Corregimiento]],Hoja3!$A$2:$D$676,4,0)</f>
        <v>40508</v>
      </c>
      <c r="E8571" s="33">
        <v>5</v>
      </c>
    </row>
    <row r="8572" spans="1:5" x14ac:dyDescent="0.2">
      <c r="A8572" s="32">
        <v>44299</v>
      </c>
      <c r="B8572" s="33">
        <v>44297</v>
      </c>
      <c r="C8572" s="33" t="s">
        <v>999</v>
      </c>
      <c r="D8572" s="34">
        <f>VLOOKUP(Pag_Inicio_Corr_mas_casos[[#This Row],[Corregimiento]],Hoja3!$A$2:$D$676,4,0)</f>
        <v>80806</v>
      </c>
      <c r="E8572" s="33">
        <v>5</v>
      </c>
    </row>
    <row r="8573" spans="1:5" x14ac:dyDescent="0.2">
      <c r="A8573" s="32">
        <v>44299</v>
      </c>
      <c r="B8573" s="33">
        <v>44297</v>
      </c>
      <c r="C8573" s="33" t="s">
        <v>1327</v>
      </c>
      <c r="D8573" s="34">
        <f>VLOOKUP(Pag_Inicio_Corr_mas_casos[[#This Row],[Corregimiento]],Hoja3!$A$2:$D$676,4,0)</f>
        <v>40701</v>
      </c>
      <c r="E8573" s="33">
        <v>4</v>
      </c>
    </row>
    <row r="8574" spans="1:5" x14ac:dyDescent="0.2">
      <c r="A8574" s="32">
        <v>44299</v>
      </c>
      <c r="B8574" s="33">
        <v>44297</v>
      </c>
      <c r="C8574" s="33" t="s">
        <v>1017</v>
      </c>
      <c r="D8574" s="34">
        <f>VLOOKUP(Pag_Inicio_Corr_mas_casos[[#This Row],[Corregimiento]],Hoja3!$A$2:$D$676,4,0)</f>
        <v>50208</v>
      </c>
      <c r="E8574" s="33">
        <v>4</v>
      </c>
    </row>
    <row r="8575" spans="1:5" x14ac:dyDescent="0.2">
      <c r="A8575" s="62">
        <v>44300</v>
      </c>
      <c r="B8575" s="63">
        <v>44298</v>
      </c>
      <c r="C8575" s="63" t="s">
        <v>1138</v>
      </c>
      <c r="D8575" s="64">
        <f>VLOOKUP(Pag_Inicio_Corr_mas_casos[[#This Row],[Corregimiento]],Hoja3!$A$2:$D$676,4,0)</f>
        <v>91101</v>
      </c>
      <c r="E8575" s="63">
        <v>15</v>
      </c>
    </row>
    <row r="8576" spans="1:5" x14ac:dyDescent="0.2">
      <c r="A8576" s="62">
        <v>44300</v>
      </c>
      <c r="B8576" s="63">
        <v>44298</v>
      </c>
      <c r="C8576" s="63" t="s">
        <v>1092</v>
      </c>
      <c r="D8576" s="64">
        <f>VLOOKUP(Pag_Inicio_Corr_mas_casos[[#This Row],[Corregimiento]],Hoja3!$A$2:$D$676,4,0)</f>
        <v>91008</v>
      </c>
      <c r="E8576" s="63">
        <v>10</v>
      </c>
    </row>
    <row r="8577" spans="1:5" x14ac:dyDescent="0.2">
      <c r="A8577" s="62">
        <v>44300</v>
      </c>
      <c r="B8577" s="63">
        <v>44298</v>
      </c>
      <c r="C8577" s="63" t="s">
        <v>1205</v>
      </c>
      <c r="D8577" s="64">
        <f>VLOOKUP(Pag_Inicio_Corr_mas_casos[[#This Row],[Corregimiento]],Hoja3!$A$2:$D$676,4,0)</f>
        <v>90903</v>
      </c>
      <c r="E8577" s="63">
        <v>10</v>
      </c>
    </row>
    <row r="8578" spans="1:5" x14ac:dyDescent="0.2">
      <c r="A8578" s="62">
        <v>44300</v>
      </c>
      <c r="B8578" s="63">
        <v>44298</v>
      </c>
      <c r="C8578" s="63" t="s">
        <v>1119</v>
      </c>
      <c r="D8578" s="64">
        <f>VLOOKUP(Pag_Inicio_Corr_mas_casos[[#This Row],[Corregimiento]],Hoja3!$A$2:$D$676,4,0)</f>
        <v>40601</v>
      </c>
      <c r="E8578" s="63">
        <v>10</v>
      </c>
    </row>
    <row r="8579" spans="1:5" x14ac:dyDescent="0.2">
      <c r="A8579" s="62">
        <v>44300</v>
      </c>
      <c r="B8579" s="63">
        <v>44298</v>
      </c>
      <c r="C8579" s="63" t="s">
        <v>1328</v>
      </c>
      <c r="D8579" s="64">
        <f>VLOOKUP(Pag_Inicio_Corr_mas_casos[[#This Row],[Corregimiento]],Hoja3!$A$2:$D$676,4,0)</f>
        <v>90904</v>
      </c>
      <c r="E8579" s="63">
        <v>10</v>
      </c>
    </row>
    <row r="8580" spans="1:5" x14ac:dyDescent="0.2">
      <c r="A8580" s="62">
        <v>44300</v>
      </c>
      <c r="B8580" s="63">
        <v>44298</v>
      </c>
      <c r="C8580" s="63" t="s">
        <v>1226</v>
      </c>
      <c r="D8580" s="64">
        <f>VLOOKUP(Pag_Inicio_Corr_mas_casos[[#This Row],[Corregimiento]],Hoja3!$A$2:$D$676,4,0)</f>
        <v>10201</v>
      </c>
      <c r="E8580" s="63">
        <v>9</v>
      </c>
    </row>
    <row r="8581" spans="1:5" x14ac:dyDescent="0.2">
      <c r="A8581" s="62">
        <v>44300</v>
      </c>
      <c r="B8581" s="63">
        <v>44298</v>
      </c>
      <c r="C8581" s="63" t="s">
        <v>1029</v>
      </c>
      <c r="D8581" s="64">
        <f>VLOOKUP(Pag_Inicio_Corr_mas_casos[[#This Row],[Corregimiento]],Hoja3!$A$2:$D$676,4,0)</f>
        <v>40606</v>
      </c>
      <c r="E8581" s="63">
        <v>9</v>
      </c>
    </row>
    <row r="8582" spans="1:5" x14ac:dyDescent="0.2">
      <c r="A8582" s="62">
        <v>44300</v>
      </c>
      <c r="B8582" s="63">
        <v>44298</v>
      </c>
      <c r="C8582" s="63" t="s">
        <v>1010</v>
      </c>
      <c r="D8582" s="64">
        <f>VLOOKUP(Pag_Inicio_Corr_mas_casos[[#This Row],[Corregimiento]],Hoja3!$A$2:$D$676,4,0)</f>
        <v>80813</v>
      </c>
      <c r="E8582" s="63">
        <v>9</v>
      </c>
    </row>
    <row r="8583" spans="1:5" x14ac:dyDescent="0.2">
      <c r="A8583" s="62">
        <v>44300</v>
      </c>
      <c r="B8583" s="63">
        <v>44298</v>
      </c>
      <c r="C8583" s="63" t="s">
        <v>1288</v>
      </c>
      <c r="D8583" s="64">
        <f>VLOOKUP(Pag_Inicio_Corr_mas_casos[[#This Row],[Corregimiento]],Hoja3!$A$2:$D$676,4,0)</f>
        <v>40405</v>
      </c>
      <c r="E8583" s="63">
        <v>8</v>
      </c>
    </row>
    <row r="8584" spans="1:5" x14ac:dyDescent="0.2">
      <c r="A8584" s="62">
        <v>44300</v>
      </c>
      <c r="B8584" s="63">
        <v>44298</v>
      </c>
      <c r="C8584" s="63" t="s">
        <v>998</v>
      </c>
      <c r="D8584" s="64">
        <f>VLOOKUP(Pag_Inicio_Corr_mas_casos[[#This Row],[Corregimiento]],Hoja3!$A$2:$D$676,4,0)</f>
        <v>81009</v>
      </c>
      <c r="E8584" s="63">
        <v>8</v>
      </c>
    </row>
    <row r="8585" spans="1:5" x14ac:dyDescent="0.2">
      <c r="A8585" s="62">
        <v>44300</v>
      </c>
      <c r="B8585" s="63">
        <v>44298</v>
      </c>
      <c r="C8585" s="63" t="s">
        <v>1105</v>
      </c>
      <c r="D8585" s="64">
        <f>VLOOKUP(Pag_Inicio_Corr_mas_casos[[#This Row],[Corregimiento]],Hoja3!$A$2:$D$676,4,0)</f>
        <v>80812</v>
      </c>
      <c r="E8585" s="63">
        <v>8</v>
      </c>
    </row>
    <row r="8586" spans="1:5" x14ac:dyDescent="0.2">
      <c r="A8586" s="62">
        <v>44300</v>
      </c>
      <c r="B8586" s="63">
        <v>44298</v>
      </c>
      <c r="C8586" s="63" t="s">
        <v>1265</v>
      </c>
      <c r="D8586" s="64">
        <f>VLOOKUP(Pag_Inicio_Corr_mas_casos[[#This Row],[Corregimiento]],Hoja3!$A$2:$D$676,4,0)</f>
        <v>10101</v>
      </c>
      <c r="E8586" s="63">
        <v>8</v>
      </c>
    </row>
    <row r="8587" spans="1:5" x14ac:dyDescent="0.2">
      <c r="A8587" s="62">
        <v>44300</v>
      </c>
      <c r="B8587" s="63">
        <v>44298</v>
      </c>
      <c r="C8587" s="63" t="s">
        <v>1137</v>
      </c>
      <c r="D8587" s="64">
        <f>VLOOKUP(Pag_Inicio_Corr_mas_casos[[#This Row],[Corregimiento]],Hoja3!$A$2:$D$676,4,0)</f>
        <v>40503</v>
      </c>
      <c r="E8587" s="63">
        <v>7</v>
      </c>
    </row>
    <row r="8588" spans="1:5" x14ac:dyDescent="0.2">
      <c r="A8588" s="62">
        <v>44300</v>
      </c>
      <c r="B8588" s="63">
        <v>44298</v>
      </c>
      <c r="C8588" s="63" t="s">
        <v>1209</v>
      </c>
      <c r="D8588" s="64">
        <f>VLOOKUP(Pag_Inicio_Corr_mas_casos[[#This Row],[Corregimiento]],Hoja3!$A$2:$D$676,4,0)</f>
        <v>10206</v>
      </c>
      <c r="E8588" s="63">
        <v>7</v>
      </c>
    </row>
    <row r="8589" spans="1:5" x14ac:dyDescent="0.2">
      <c r="A8589" s="62">
        <v>44300</v>
      </c>
      <c r="B8589" s="63">
        <v>44298</v>
      </c>
      <c r="C8589" s="63" t="s">
        <v>1001</v>
      </c>
      <c r="D8589" s="64">
        <f>VLOOKUP(Pag_Inicio_Corr_mas_casos[[#This Row],[Corregimiento]],Hoja3!$A$2:$D$676,4,0)</f>
        <v>80807</v>
      </c>
      <c r="E8589" s="63">
        <v>7</v>
      </c>
    </row>
    <row r="8590" spans="1:5" x14ac:dyDescent="0.2">
      <c r="A8590" s="62">
        <v>44300</v>
      </c>
      <c r="B8590" s="63">
        <v>44298</v>
      </c>
      <c r="C8590" s="63" t="s">
        <v>1070</v>
      </c>
      <c r="D8590" s="64">
        <f>VLOOKUP(Pag_Inicio_Corr_mas_casos[[#This Row],[Corregimiento]],Hoja3!$A$2:$D$676,4,0)</f>
        <v>80809</v>
      </c>
      <c r="E8590" s="63">
        <v>7</v>
      </c>
    </row>
    <row r="8591" spans="1:5" x14ac:dyDescent="0.2">
      <c r="A8591" s="62">
        <v>44300</v>
      </c>
      <c r="B8591" s="63">
        <v>44298</v>
      </c>
      <c r="C8591" s="63" t="s">
        <v>1111</v>
      </c>
      <c r="D8591" s="64">
        <f>VLOOKUP(Pag_Inicio_Corr_mas_casos[[#This Row],[Corregimiento]],Hoja3!$A$2:$D$676,4,0)</f>
        <v>40201</v>
      </c>
      <c r="E8591" s="63">
        <v>6</v>
      </c>
    </row>
    <row r="8592" spans="1:5" x14ac:dyDescent="0.2">
      <c r="A8592" s="62">
        <v>44300</v>
      </c>
      <c r="B8592" s="63">
        <v>44298</v>
      </c>
      <c r="C8592" s="63" t="s">
        <v>1313</v>
      </c>
      <c r="D8592" s="64">
        <f>VLOOKUP(Pag_Inicio_Corr_mas_casos[[#This Row],[Corregimiento]],Hoja3!$A$2:$D$676,4,0)</f>
        <v>41005</v>
      </c>
      <c r="E8592" s="63">
        <v>6</v>
      </c>
    </row>
    <row r="8593" spans="1:5" x14ac:dyDescent="0.2">
      <c r="A8593" s="62">
        <v>44300</v>
      </c>
      <c r="B8593" s="63">
        <v>44298</v>
      </c>
      <c r="C8593" s="63" t="s">
        <v>1329</v>
      </c>
      <c r="D8593" s="64">
        <f>VLOOKUP(Pag_Inicio_Corr_mas_casos[[#This Row],[Corregimiento]],Hoja3!$A$2:$D$676,4,0)</f>
        <v>41102</v>
      </c>
      <c r="E8593" s="63">
        <v>6</v>
      </c>
    </row>
    <row r="8594" spans="1:5" x14ac:dyDescent="0.2">
      <c r="A8594" s="62">
        <v>44300</v>
      </c>
      <c r="B8594" s="63">
        <v>44298</v>
      </c>
      <c r="C8594" s="63" t="s">
        <v>1117</v>
      </c>
      <c r="D8594" s="64">
        <f>VLOOKUP(Pag_Inicio_Corr_mas_casos[[#This Row],[Corregimiento]],Hoja3!$A$2:$D$676,4,0)</f>
        <v>40501</v>
      </c>
      <c r="E8594" s="63">
        <v>6</v>
      </c>
    </row>
    <row r="8595" spans="1:5" x14ac:dyDescent="0.2">
      <c r="A8595" s="59">
        <v>44301</v>
      </c>
      <c r="B8595" s="60">
        <v>44299</v>
      </c>
      <c r="C8595" s="60" t="s">
        <v>1081</v>
      </c>
      <c r="D8595" s="61">
        <f>VLOOKUP(Pag_Inicio_Corr_mas_casos[[#This Row],[Corregimiento]],Hoja3!$A$2:$D$676,4,0)</f>
        <v>91001</v>
      </c>
      <c r="E8595" s="60">
        <v>14</v>
      </c>
    </row>
    <row r="8596" spans="1:5" x14ac:dyDescent="0.2">
      <c r="A8596" s="59">
        <v>44301</v>
      </c>
      <c r="B8596" s="60">
        <v>44299</v>
      </c>
      <c r="C8596" s="60" t="s">
        <v>1105</v>
      </c>
      <c r="D8596" s="61">
        <f>VLOOKUP(Pag_Inicio_Corr_mas_casos[[#This Row],[Corregimiento]],Hoja3!$A$2:$D$676,4,0)</f>
        <v>80812</v>
      </c>
      <c r="E8596" s="60">
        <v>12</v>
      </c>
    </row>
    <row r="8597" spans="1:5" x14ac:dyDescent="0.2">
      <c r="A8597" s="59">
        <v>44301</v>
      </c>
      <c r="B8597" s="60">
        <v>44299</v>
      </c>
      <c r="C8597" s="60" t="s">
        <v>1070</v>
      </c>
      <c r="D8597" s="61">
        <f>VLOOKUP(Pag_Inicio_Corr_mas_casos[[#This Row],[Corregimiento]],Hoja3!$A$2:$D$676,4,0)</f>
        <v>80809</v>
      </c>
      <c r="E8597" s="60">
        <v>11</v>
      </c>
    </row>
    <row r="8598" spans="1:5" x14ac:dyDescent="0.2">
      <c r="A8598" s="59">
        <v>44301</v>
      </c>
      <c r="B8598" s="60">
        <v>44299</v>
      </c>
      <c r="C8598" s="60" t="s">
        <v>1002</v>
      </c>
      <c r="D8598" s="61">
        <f>VLOOKUP(Pag_Inicio_Corr_mas_casos[[#This Row],[Corregimiento]],Hoja3!$A$2:$D$676,4,0)</f>
        <v>80816</v>
      </c>
      <c r="E8598" s="60">
        <v>10</v>
      </c>
    </row>
    <row r="8599" spans="1:5" x14ac:dyDescent="0.2">
      <c r="A8599" s="59">
        <v>44301</v>
      </c>
      <c r="B8599" s="60">
        <v>44299</v>
      </c>
      <c r="C8599" s="60" t="s">
        <v>998</v>
      </c>
      <c r="D8599" s="61">
        <f>VLOOKUP(Pag_Inicio_Corr_mas_casos[[#This Row],[Corregimiento]],Hoja3!$A$2:$D$676,4,0)</f>
        <v>81009</v>
      </c>
      <c r="E8599" s="60">
        <v>9</v>
      </c>
    </row>
    <row r="8600" spans="1:5" x14ac:dyDescent="0.2">
      <c r="A8600" s="59">
        <v>44301</v>
      </c>
      <c r="B8600" s="60">
        <v>44299</v>
      </c>
      <c r="C8600" s="60" t="s">
        <v>1013</v>
      </c>
      <c r="D8600" s="61">
        <f>VLOOKUP(Pag_Inicio_Corr_mas_casos[[#This Row],[Corregimiento]],Hoja3!$A$2:$D$676,4,0)</f>
        <v>80822</v>
      </c>
      <c r="E8600" s="60">
        <v>8</v>
      </c>
    </row>
    <row r="8601" spans="1:5" x14ac:dyDescent="0.2">
      <c r="A8601" s="59">
        <v>44301</v>
      </c>
      <c r="B8601" s="60">
        <v>44299</v>
      </c>
      <c r="C8601" s="60" t="s">
        <v>1171</v>
      </c>
      <c r="D8601" s="61">
        <f>VLOOKUP(Pag_Inicio_Corr_mas_casos[[#This Row],[Corregimiento]],Hoja3!$A$2:$D$676,4,0)</f>
        <v>40801</v>
      </c>
      <c r="E8601" s="60">
        <v>7</v>
      </c>
    </row>
    <row r="8602" spans="1:5" x14ac:dyDescent="0.2">
      <c r="A8602" s="59">
        <v>44301</v>
      </c>
      <c r="B8602" s="60">
        <v>44299</v>
      </c>
      <c r="C8602" s="60" t="s">
        <v>1074</v>
      </c>
      <c r="D8602" s="61">
        <f>VLOOKUP(Pag_Inicio_Corr_mas_casos[[#This Row],[Corregimiento]],Hoja3!$A$2:$D$676,4,0)</f>
        <v>130702</v>
      </c>
      <c r="E8602" s="60">
        <v>6</v>
      </c>
    </row>
    <row r="8603" spans="1:5" x14ac:dyDescent="0.2">
      <c r="A8603" s="59">
        <v>44301</v>
      </c>
      <c r="B8603" s="60">
        <v>44299</v>
      </c>
      <c r="C8603" s="60" t="s">
        <v>1128</v>
      </c>
      <c r="D8603" s="61">
        <f>VLOOKUP(Pag_Inicio_Corr_mas_casos[[#This Row],[Corregimiento]],Hoja3!$A$2:$D$676,4,0)</f>
        <v>91013</v>
      </c>
      <c r="E8603" s="60">
        <v>6</v>
      </c>
    </row>
    <row r="8604" spans="1:5" x14ac:dyDescent="0.2">
      <c r="A8604" s="59">
        <v>44301</v>
      </c>
      <c r="B8604" s="60">
        <v>44299</v>
      </c>
      <c r="C8604" s="60" t="s">
        <v>1321</v>
      </c>
      <c r="D8604" s="61">
        <f>VLOOKUP(Pag_Inicio_Corr_mas_casos[[#This Row],[Corregimiento]],Hoja3!$A$2:$D$676,4,0)</f>
        <v>41401</v>
      </c>
      <c r="E8604" s="60">
        <v>6</v>
      </c>
    </row>
    <row r="8605" spans="1:5" x14ac:dyDescent="0.2">
      <c r="A8605" s="59">
        <v>44301</v>
      </c>
      <c r="B8605" s="60">
        <v>44299</v>
      </c>
      <c r="C8605" s="60" t="s">
        <v>1071</v>
      </c>
      <c r="D8605" s="61">
        <f>VLOOKUP(Pag_Inicio_Corr_mas_casos[[#This Row],[Corregimiento]],Hoja3!$A$2:$D$676,4,0)</f>
        <v>80819</v>
      </c>
      <c r="E8605" s="60">
        <v>5</v>
      </c>
    </row>
    <row r="8606" spans="1:5" x14ac:dyDescent="0.2">
      <c r="A8606" s="59">
        <v>44301</v>
      </c>
      <c r="B8606" s="60">
        <v>44299</v>
      </c>
      <c r="C8606" s="60" t="s">
        <v>1119</v>
      </c>
      <c r="D8606" s="61">
        <f>VLOOKUP(Pag_Inicio_Corr_mas_casos[[#This Row],[Corregimiento]],Hoja3!$A$2:$D$676,4,0)</f>
        <v>40601</v>
      </c>
      <c r="E8606" s="60">
        <v>5</v>
      </c>
    </row>
    <row r="8607" spans="1:5" x14ac:dyDescent="0.2">
      <c r="A8607" s="59">
        <v>44301</v>
      </c>
      <c r="B8607" s="60">
        <v>44299</v>
      </c>
      <c r="C8607" s="60" t="s">
        <v>1121</v>
      </c>
      <c r="D8607" s="61">
        <f>VLOOKUP(Pag_Inicio_Corr_mas_casos[[#This Row],[Corregimiento]],Hoja3!$A$2:$D$676,4,0)</f>
        <v>91109</v>
      </c>
      <c r="E8607" s="60">
        <v>5</v>
      </c>
    </row>
    <row r="8608" spans="1:5" x14ac:dyDescent="0.2">
      <c r="A8608" s="59">
        <v>44301</v>
      </c>
      <c r="B8608" s="60">
        <v>44299</v>
      </c>
      <c r="C8608" s="60" t="s">
        <v>1001</v>
      </c>
      <c r="D8608" s="61">
        <f>VLOOKUP(Pag_Inicio_Corr_mas_casos[[#This Row],[Corregimiento]],Hoja3!$A$2:$D$676,4,0)</f>
        <v>80807</v>
      </c>
      <c r="E8608" s="60">
        <v>5</v>
      </c>
    </row>
    <row r="8609" spans="1:5" x14ac:dyDescent="0.2">
      <c r="A8609" s="59">
        <v>44301</v>
      </c>
      <c r="B8609" s="60">
        <v>44299</v>
      </c>
      <c r="C8609" s="60" t="s">
        <v>1330</v>
      </c>
      <c r="D8609" s="61">
        <f>VLOOKUP(Pag_Inicio_Corr_mas_casos[[#This Row],[Corregimiento]],Hoja3!$A$2:$D$676,4,0)</f>
        <v>90304</v>
      </c>
      <c r="E8609" s="60">
        <v>5</v>
      </c>
    </row>
    <row r="8610" spans="1:5" x14ac:dyDescent="0.2">
      <c r="A8610" s="59">
        <v>44301</v>
      </c>
      <c r="B8610" s="60">
        <v>44299</v>
      </c>
      <c r="C8610" s="60" t="s">
        <v>1125</v>
      </c>
      <c r="D8610" s="61">
        <f>VLOOKUP(Pag_Inicio_Corr_mas_casos[[#This Row],[Corregimiento]],Hoja3!$A$2:$D$676,4,0)</f>
        <v>40610</v>
      </c>
      <c r="E8610" s="60">
        <v>4</v>
      </c>
    </row>
    <row r="8611" spans="1:5" x14ac:dyDescent="0.2">
      <c r="A8611" s="59">
        <v>44301</v>
      </c>
      <c r="B8611" s="60">
        <v>44299</v>
      </c>
      <c r="C8611" s="60" t="s">
        <v>1015</v>
      </c>
      <c r="D8611" s="61">
        <f>VLOOKUP(Pag_Inicio_Corr_mas_casos[[#This Row],[Corregimiento]],Hoja3!$A$2:$D$676,4,0)</f>
        <v>80815</v>
      </c>
      <c r="E8611" s="60">
        <v>4</v>
      </c>
    </row>
    <row r="8612" spans="1:5" x14ac:dyDescent="0.2">
      <c r="A8612" s="59">
        <v>44301</v>
      </c>
      <c r="B8612" s="60">
        <v>44299</v>
      </c>
      <c r="C8612" s="60" t="s">
        <v>1051</v>
      </c>
      <c r="D8612" s="61">
        <f>VLOOKUP(Pag_Inicio_Corr_mas_casos[[#This Row],[Corregimiento]],Hoja3!$A$2:$D$676,4,0)</f>
        <v>80808</v>
      </c>
      <c r="E8612" s="60">
        <v>4</v>
      </c>
    </row>
    <row r="8613" spans="1:5" x14ac:dyDescent="0.2">
      <c r="A8613" s="59">
        <v>44301</v>
      </c>
      <c r="B8613" s="60">
        <v>44299</v>
      </c>
      <c r="C8613" s="60" t="s">
        <v>1265</v>
      </c>
      <c r="D8613" s="61">
        <f>VLOOKUP(Pag_Inicio_Corr_mas_casos[[#This Row],[Corregimiento]],Hoja3!$A$2:$D$676,4,0)</f>
        <v>10101</v>
      </c>
      <c r="E8613" s="60">
        <v>4</v>
      </c>
    </row>
    <row r="8614" spans="1:5" x14ac:dyDescent="0.2">
      <c r="A8614" s="59">
        <v>44301</v>
      </c>
      <c r="B8614" s="60">
        <v>44299</v>
      </c>
      <c r="C8614" s="60" t="s">
        <v>1092</v>
      </c>
      <c r="D8614" s="61">
        <f>VLOOKUP(Pag_Inicio_Corr_mas_casos[[#This Row],[Corregimiento]],Hoja3!$A$2:$D$676,4,0)</f>
        <v>91008</v>
      </c>
      <c r="E8614" s="60">
        <v>4</v>
      </c>
    </row>
    <row r="8615" spans="1:5" x14ac:dyDescent="0.2">
      <c r="A8615" s="105">
        <v>44302</v>
      </c>
      <c r="B8615" s="106">
        <v>44300</v>
      </c>
      <c r="C8615" s="106" t="s">
        <v>1070</v>
      </c>
      <c r="D8615" s="107">
        <f>VLOOKUP(Pag_Inicio_Corr_mas_casos[[#This Row],[Corregimiento]],Hoja3!$A$2:$D$676,4,0)</f>
        <v>80809</v>
      </c>
      <c r="E8615" s="106">
        <v>16</v>
      </c>
    </row>
    <row r="8616" spans="1:5" x14ac:dyDescent="0.2">
      <c r="A8616" s="105">
        <v>44302</v>
      </c>
      <c r="B8616" s="106">
        <v>44300</v>
      </c>
      <c r="C8616" s="106" t="s">
        <v>1119</v>
      </c>
      <c r="D8616" s="107">
        <f>VLOOKUP(Pag_Inicio_Corr_mas_casos[[#This Row],[Corregimiento]],Hoja3!$A$2:$D$676,4,0)</f>
        <v>40601</v>
      </c>
      <c r="E8616" s="106">
        <v>14</v>
      </c>
    </row>
    <row r="8617" spans="1:5" x14ac:dyDescent="0.2">
      <c r="A8617" s="105">
        <v>44302</v>
      </c>
      <c r="B8617" s="106">
        <v>44300</v>
      </c>
      <c r="C8617" s="106" t="s">
        <v>1105</v>
      </c>
      <c r="D8617" s="107">
        <f>VLOOKUP(Pag_Inicio_Corr_mas_casos[[#This Row],[Corregimiento]],Hoja3!$A$2:$D$676,4,0)</f>
        <v>80812</v>
      </c>
      <c r="E8617" s="106">
        <v>14</v>
      </c>
    </row>
    <row r="8618" spans="1:5" x14ac:dyDescent="0.2">
      <c r="A8618" s="105">
        <v>44302</v>
      </c>
      <c r="B8618" s="106">
        <v>44300</v>
      </c>
      <c r="C8618" s="106" t="s">
        <v>1024</v>
      </c>
      <c r="D8618" s="107">
        <f>VLOOKUP(Pag_Inicio_Corr_mas_casos[[#This Row],[Corregimiento]],Hoja3!$A$2:$D$676,4,0)</f>
        <v>91001</v>
      </c>
      <c r="E8618" s="106">
        <v>11</v>
      </c>
    </row>
    <row r="8619" spans="1:5" x14ac:dyDescent="0.2">
      <c r="A8619" s="105">
        <v>44302</v>
      </c>
      <c r="B8619" s="106">
        <v>44300</v>
      </c>
      <c r="C8619" s="106" t="s">
        <v>1137</v>
      </c>
      <c r="D8619" s="107">
        <f>VLOOKUP(Pag_Inicio_Corr_mas_casos[[#This Row],[Corregimiento]],Hoja3!$A$2:$D$676,4,0)</f>
        <v>40503</v>
      </c>
      <c r="E8619" s="106">
        <v>10</v>
      </c>
    </row>
    <row r="8620" spans="1:5" x14ac:dyDescent="0.2">
      <c r="A8620" s="105">
        <v>44302</v>
      </c>
      <c r="B8620" s="106">
        <v>44300</v>
      </c>
      <c r="C8620" s="106" t="s">
        <v>1117</v>
      </c>
      <c r="D8620" s="107">
        <f>VLOOKUP(Pag_Inicio_Corr_mas_casos[[#This Row],[Corregimiento]],Hoja3!$A$2:$D$676,4,0)</f>
        <v>40501</v>
      </c>
      <c r="E8620" s="106">
        <v>10</v>
      </c>
    </row>
    <row r="8621" spans="1:5" x14ac:dyDescent="0.2">
      <c r="A8621" s="105">
        <v>44302</v>
      </c>
      <c r="B8621" s="106">
        <v>44300</v>
      </c>
      <c r="C8621" s="106" t="s">
        <v>1074</v>
      </c>
      <c r="D8621" s="107">
        <f>VLOOKUP(Pag_Inicio_Corr_mas_casos[[#This Row],[Corregimiento]],Hoja3!$A$2:$D$676,4,0)</f>
        <v>130702</v>
      </c>
      <c r="E8621" s="106">
        <v>9</v>
      </c>
    </row>
    <row r="8622" spans="1:5" x14ac:dyDescent="0.2">
      <c r="A8622" s="105">
        <v>44302</v>
      </c>
      <c r="B8622" s="106">
        <v>44300</v>
      </c>
      <c r="C8622" s="106" t="s">
        <v>1071</v>
      </c>
      <c r="D8622" s="107">
        <f>VLOOKUP(Pag_Inicio_Corr_mas_casos[[#This Row],[Corregimiento]],Hoja3!$A$2:$D$676,4,0)</f>
        <v>80819</v>
      </c>
      <c r="E8622" s="106">
        <v>9</v>
      </c>
    </row>
    <row r="8623" spans="1:5" x14ac:dyDescent="0.2">
      <c r="A8623" s="105">
        <v>44302</v>
      </c>
      <c r="B8623" s="106">
        <v>44300</v>
      </c>
      <c r="C8623" s="106" t="s">
        <v>1092</v>
      </c>
      <c r="D8623" s="107">
        <f>VLOOKUP(Pag_Inicio_Corr_mas_casos[[#This Row],[Corregimiento]],Hoja3!$A$2:$D$676,4,0)</f>
        <v>91008</v>
      </c>
      <c r="E8623" s="106">
        <v>8</v>
      </c>
    </row>
    <row r="8624" spans="1:5" x14ac:dyDescent="0.2">
      <c r="A8624" s="105">
        <v>44302</v>
      </c>
      <c r="B8624" s="106">
        <v>44300</v>
      </c>
      <c r="C8624" s="106" t="s">
        <v>1001</v>
      </c>
      <c r="D8624" s="107">
        <f>VLOOKUP(Pag_Inicio_Corr_mas_casos[[#This Row],[Corregimiento]],Hoja3!$A$2:$D$676,4,0)</f>
        <v>80807</v>
      </c>
      <c r="E8624" s="106">
        <v>8</v>
      </c>
    </row>
    <row r="8625" spans="1:5" x14ac:dyDescent="0.2">
      <c r="A8625" s="105">
        <v>44302</v>
      </c>
      <c r="B8625" s="106">
        <v>44300</v>
      </c>
      <c r="C8625" s="106" t="s">
        <v>1255</v>
      </c>
      <c r="D8625" s="107">
        <f>VLOOKUP(Pag_Inicio_Corr_mas_casos[[#This Row],[Corregimiento]],Hoja3!$A$2:$D$676,4,0)</f>
        <v>10201</v>
      </c>
      <c r="E8625" s="106">
        <v>7</v>
      </c>
    </row>
    <row r="8626" spans="1:5" x14ac:dyDescent="0.2">
      <c r="A8626" s="105">
        <v>44302</v>
      </c>
      <c r="B8626" s="106">
        <v>44300</v>
      </c>
      <c r="C8626" s="106" t="s">
        <v>1320</v>
      </c>
      <c r="D8626" s="107">
        <f>VLOOKUP(Pag_Inicio_Corr_mas_casos[[#This Row],[Corregimiento]],Hoja3!$A$2:$D$676,4,0)</f>
        <v>90305</v>
      </c>
      <c r="E8626" s="106">
        <v>7</v>
      </c>
    </row>
    <row r="8627" spans="1:5" x14ac:dyDescent="0.2">
      <c r="A8627" s="105">
        <v>44302</v>
      </c>
      <c r="B8627" s="106">
        <v>44300</v>
      </c>
      <c r="C8627" s="106" t="s">
        <v>1118</v>
      </c>
      <c r="D8627" s="107">
        <f>VLOOKUP(Pag_Inicio_Corr_mas_casos[[#This Row],[Corregimiento]],Hoja3!$A$2:$D$676,4,0)</f>
        <v>91007</v>
      </c>
      <c r="E8627" s="106">
        <v>7</v>
      </c>
    </row>
    <row r="8628" spans="1:5" x14ac:dyDescent="0.2">
      <c r="A8628" s="105">
        <v>44302</v>
      </c>
      <c r="B8628" s="106">
        <v>44300</v>
      </c>
      <c r="C8628" s="106" t="s">
        <v>1010</v>
      </c>
      <c r="D8628" s="107">
        <f>VLOOKUP(Pag_Inicio_Corr_mas_casos[[#This Row],[Corregimiento]],Hoja3!$A$2:$D$676,4,0)</f>
        <v>80813</v>
      </c>
      <c r="E8628" s="106">
        <v>7</v>
      </c>
    </row>
    <row r="8629" spans="1:5" x14ac:dyDescent="0.2">
      <c r="A8629" s="105">
        <v>44302</v>
      </c>
      <c r="B8629" s="106">
        <v>44300</v>
      </c>
      <c r="C8629" s="106" t="s">
        <v>1128</v>
      </c>
      <c r="D8629" s="107">
        <f>VLOOKUP(Pag_Inicio_Corr_mas_casos[[#This Row],[Corregimiento]],Hoja3!$A$2:$D$676,4,0)</f>
        <v>91013</v>
      </c>
      <c r="E8629" s="106">
        <v>6</v>
      </c>
    </row>
    <row r="8630" spans="1:5" x14ac:dyDescent="0.2">
      <c r="A8630" s="105">
        <v>44302</v>
      </c>
      <c r="B8630" s="106">
        <v>44300</v>
      </c>
      <c r="C8630" s="106" t="s">
        <v>1051</v>
      </c>
      <c r="D8630" s="107">
        <f>VLOOKUP(Pag_Inicio_Corr_mas_casos[[#This Row],[Corregimiento]],Hoja3!$A$2:$D$676,4,0)</f>
        <v>80808</v>
      </c>
      <c r="E8630" s="106">
        <v>6</v>
      </c>
    </row>
    <row r="8631" spans="1:5" x14ac:dyDescent="0.2">
      <c r="A8631" s="105">
        <v>44302</v>
      </c>
      <c r="B8631" s="106">
        <v>44300</v>
      </c>
      <c r="C8631" s="106" t="s">
        <v>1111</v>
      </c>
      <c r="D8631" s="107">
        <f>VLOOKUP(Pag_Inicio_Corr_mas_casos[[#This Row],[Corregimiento]],Hoja3!$A$2:$D$676,4,0)</f>
        <v>40201</v>
      </c>
      <c r="E8631" s="106">
        <v>6</v>
      </c>
    </row>
    <row r="8632" spans="1:5" x14ac:dyDescent="0.2">
      <c r="A8632" s="105">
        <v>44302</v>
      </c>
      <c r="B8632" s="106">
        <v>44300</v>
      </c>
      <c r="C8632" s="106" t="s">
        <v>1331</v>
      </c>
      <c r="D8632" s="107">
        <f>VLOOKUP(Pag_Inicio_Corr_mas_casos[[#This Row],[Corregimiento]],Hoja3!$A$2:$D$676,4,0)</f>
        <v>40805</v>
      </c>
      <c r="E8632" s="106">
        <v>6</v>
      </c>
    </row>
    <row r="8633" spans="1:5" x14ac:dyDescent="0.2">
      <c r="A8633" s="105">
        <v>44302</v>
      </c>
      <c r="B8633" s="106">
        <v>44300</v>
      </c>
      <c r="C8633" s="106" t="s">
        <v>1080</v>
      </c>
      <c r="D8633" s="107">
        <f>VLOOKUP(Pag_Inicio_Corr_mas_casos[[#This Row],[Corregimiento]],Hoja3!$A$2:$D$676,4,0)</f>
        <v>81003</v>
      </c>
      <c r="E8633" s="106">
        <v>6</v>
      </c>
    </row>
    <row r="8634" spans="1:5" x14ac:dyDescent="0.2">
      <c r="A8634" s="105">
        <v>44302</v>
      </c>
      <c r="B8634" s="106">
        <v>44300</v>
      </c>
      <c r="C8634" s="106" t="s">
        <v>1318</v>
      </c>
      <c r="D8634" s="107">
        <f>VLOOKUP(Pag_Inicio_Corr_mas_casos[[#This Row],[Corregimiento]],Hoja3!$A$2:$D$676,4,0)</f>
        <v>40502</v>
      </c>
      <c r="E8634" s="106">
        <v>5</v>
      </c>
    </row>
    <row r="8635" spans="1:5" x14ac:dyDescent="0.2">
      <c r="A8635" s="80">
        <v>44303</v>
      </c>
      <c r="B8635" s="81">
        <v>44301</v>
      </c>
      <c r="C8635" s="81" t="s">
        <v>1070</v>
      </c>
      <c r="D8635" s="82">
        <f>VLOOKUP(Pag_Inicio_Corr_mas_casos[[#This Row],[Corregimiento]],Hoja3!$A$2:$D$676,4,0)</f>
        <v>80809</v>
      </c>
      <c r="E8635" s="81">
        <v>12</v>
      </c>
    </row>
    <row r="8636" spans="1:5" x14ac:dyDescent="0.2">
      <c r="A8636" s="80">
        <v>44303</v>
      </c>
      <c r="B8636" s="81">
        <v>44301</v>
      </c>
      <c r="C8636" s="81" t="s">
        <v>1119</v>
      </c>
      <c r="D8636" s="82">
        <f>VLOOKUP(Pag_Inicio_Corr_mas_casos[[#This Row],[Corregimiento]],Hoja3!$A$2:$D$676,4,0)</f>
        <v>40601</v>
      </c>
      <c r="E8636" s="81">
        <v>11</v>
      </c>
    </row>
    <row r="8637" spans="1:5" x14ac:dyDescent="0.2">
      <c r="A8637" s="80">
        <v>44303</v>
      </c>
      <c r="B8637" s="81">
        <v>44301</v>
      </c>
      <c r="C8637" s="81" t="s">
        <v>831</v>
      </c>
      <c r="D8637" s="82">
        <f>VLOOKUP(Pag_Inicio_Corr_mas_casos[[#This Row],[Corregimiento]],Hoja3!$A$2:$D$676,4,0)</f>
        <v>80821</v>
      </c>
      <c r="E8637" s="81">
        <v>9</v>
      </c>
    </row>
    <row r="8638" spans="1:5" x14ac:dyDescent="0.2">
      <c r="A8638" s="80">
        <v>44303</v>
      </c>
      <c r="B8638" s="81">
        <v>44301</v>
      </c>
      <c r="C8638" s="81" t="s">
        <v>1111</v>
      </c>
      <c r="D8638" s="82">
        <f>VLOOKUP(Pag_Inicio_Corr_mas_casos[[#This Row],[Corregimiento]],Hoja3!$A$2:$D$676,4,0)</f>
        <v>40201</v>
      </c>
      <c r="E8638" s="81">
        <v>9</v>
      </c>
    </row>
    <row r="8639" spans="1:5" x14ac:dyDescent="0.2">
      <c r="A8639" s="80">
        <v>44303</v>
      </c>
      <c r="B8639" s="81">
        <v>44301</v>
      </c>
      <c r="C8639" s="81" t="s">
        <v>1062</v>
      </c>
      <c r="D8639" s="82">
        <f>VLOOKUP(Pag_Inicio_Corr_mas_casos[[#This Row],[Corregimiento]],Hoja3!$A$2:$D$676,4,0)</f>
        <v>40611</v>
      </c>
      <c r="E8639" s="81">
        <v>9</v>
      </c>
    </row>
    <row r="8640" spans="1:5" x14ac:dyDescent="0.2">
      <c r="A8640" s="80">
        <v>44303</v>
      </c>
      <c r="B8640" s="81">
        <v>44301</v>
      </c>
      <c r="C8640" s="81" t="s">
        <v>1185</v>
      </c>
      <c r="D8640" s="82">
        <f>VLOOKUP(Pag_Inicio_Corr_mas_casos[[#This Row],[Corregimiento]],Hoja3!$A$2:$D$676,4,0)</f>
        <v>41203</v>
      </c>
      <c r="E8640" s="81">
        <v>8</v>
      </c>
    </row>
    <row r="8641" spans="1:5" x14ac:dyDescent="0.2">
      <c r="A8641" s="80">
        <v>44303</v>
      </c>
      <c r="B8641" s="81">
        <v>44301</v>
      </c>
      <c r="C8641" s="81" t="s">
        <v>1006</v>
      </c>
      <c r="D8641" s="82">
        <f>VLOOKUP(Pag_Inicio_Corr_mas_casos[[#This Row],[Corregimiento]],Hoja3!$A$2:$D$676,4,0)</f>
        <v>80826</v>
      </c>
      <c r="E8641" s="81">
        <v>8</v>
      </c>
    </row>
    <row r="8642" spans="1:5" x14ac:dyDescent="0.2">
      <c r="A8642" s="80">
        <v>44303</v>
      </c>
      <c r="B8642" s="81">
        <v>44301</v>
      </c>
      <c r="C8642" s="81" t="s">
        <v>1005</v>
      </c>
      <c r="D8642" s="82">
        <f>VLOOKUP(Pag_Inicio_Corr_mas_casos[[#This Row],[Corregimiento]],Hoja3!$A$2:$D$676,4,0)</f>
        <v>80814</v>
      </c>
      <c r="E8642" s="81">
        <v>8</v>
      </c>
    </row>
    <row r="8643" spans="1:5" x14ac:dyDescent="0.2">
      <c r="A8643" s="80">
        <v>44303</v>
      </c>
      <c r="B8643" s="81">
        <v>44301</v>
      </c>
      <c r="C8643" s="81" t="s">
        <v>1105</v>
      </c>
      <c r="D8643" s="82">
        <f>VLOOKUP(Pag_Inicio_Corr_mas_casos[[#This Row],[Corregimiento]],Hoja3!$A$2:$D$676,4,0)</f>
        <v>80812</v>
      </c>
      <c r="E8643" s="81">
        <v>8</v>
      </c>
    </row>
    <row r="8644" spans="1:5" x14ac:dyDescent="0.2">
      <c r="A8644" s="80">
        <v>44303</v>
      </c>
      <c r="B8644" s="81">
        <v>44301</v>
      </c>
      <c r="C8644" s="81" t="s">
        <v>1012</v>
      </c>
      <c r="D8644" s="82">
        <f>VLOOKUP(Pag_Inicio_Corr_mas_casos[[#This Row],[Corregimiento]],Hoja3!$A$2:$D$676,4,0)</f>
        <v>80817</v>
      </c>
      <c r="E8644" s="81">
        <v>7</v>
      </c>
    </row>
    <row r="8645" spans="1:5" x14ac:dyDescent="0.2">
      <c r="A8645" s="80">
        <v>44303</v>
      </c>
      <c r="B8645" s="81">
        <v>44301</v>
      </c>
      <c r="C8645" s="81" t="s">
        <v>1081</v>
      </c>
      <c r="D8645" s="82">
        <f>VLOOKUP(Pag_Inicio_Corr_mas_casos[[#This Row],[Corregimiento]],Hoja3!$A$2:$D$676,4,0)</f>
        <v>91001</v>
      </c>
      <c r="E8645" s="81">
        <v>7</v>
      </c>
    </row>
    <row r="8646" spans="1:5" x14ac:dyDescent="0.2">
      <c r="A8646" s="80">
        <v>44303</v>
      </c>
      <c r="B8646" s="81">
        <v>44301</v>
      </c>
      <c r="C8646" s="81" t="s">
        <v>1118</v>
      </c>
      <c r="D8646" s="82">
        <f>VLOOKUP(Pag_Inicio_Corr_mas_casos[[#This Row],[Corregimiento]],Hoja3!$A$2:$D$676,4,0)</f>
        <v>91007</v>
      </c>
      <c r="E8646" s="81">
        <v>6</v>
      </c>
    </row>
    <row r="8647" spans="1:5" x14ac:dyDescent="0.2">
      <c r="A8647" s="80">
        <v>44303</v>
      </c>
      <c r="B8647" s="81">
        <v>44301</v>
      </c>
      <c r="C8647" s="81" t="s">
        <v>1013</v>
      </c>
      <c r="D8647" s="82">
        <f>VLOOKUP(Pag_Inicio_Corr_mas_casos[[#This Row],[Corregimiento]],Hoja3!$A$2:$D$676,4,0)</f>
        <v>80822</v>
      </c>
      <c r="E8647" s="81">
        <v>6</v>
      </c>
    </row>
    <row r="8648" spans="1:5" x14ac:dyDescent="0.2">
      <c r="A8648" s="80">
        <v>44303</v>
      </c>
      <c r="B8648" s="81">
        <v>44301</v>
      </c>
      <c r="C8648" s="81" t="s">
        <v>1226</v>
      </c>
      <c r="D8648" s="82">
        <f>VLOOKUP(Pag_Inicio_Corr_mas_casos[[#This Row],[Corregimiento]],Hoja3!$A$2:$D$676,4,0)</f>
        <v>10201</v>
      </c>
      <c r="E8648" s="81">
        <v>6</v>
      </c>
    </row>
    <row r="8649" spans="1:5" x14ac:dyDescent="0.2">
      <c r="A8649" s="80">
        <v>44303</v>
      </c>
      <c r="B8649" s="81">
        <v>44301</v>
      </c>
      <c r="C8649" s="81" t="s">
        <v>1144</v>
      </c>
      <c r="D8649" s="82">
        <f>VLOOKUP(Pag_Inicio_Corr_mas_casos[[#This Row],[Corregimiento]],Hoja3!$A$2:$D$676,4,0)</f>
        <v>130407</v>
      </c>
      <c r="E8649" s="81">
        <v>5</v>
      </c>
    </row>
    <row r="8650" spans="1:5" x14ac:dyDescent="0.2">
      <c r="A8650" s="80">
        <v>44303</v>
      </c>
      <c r="B8650" s="81">
        <v>44301</v>
      </c>
      <c r="C8650" s="81" t="s">
        <v>1265</v>
      </c>
      <c r="D8650" s="82">
        <f>VLOOKUP(Pag_Inicio_Corr_mas_casos[[#This Row],[Corregimiento]],Hoja3!$A$2:$D$676,4,0)</f>
        <v>10101</v>
      </c>
      <c r="E8650" s="81">
        <v>5</v>
      </c>
    </row>
    <row r="8651" spans="1:5" x14ac:dyDescent="0.2">
      <c r="A8651" s="80">
        <v>44303</v>
      </c>
      <c r="B8651" s="81">
        <v>44301</v>
      </c>
      <c r="C8651" s="81" t="s">
        <v>1209</v>
      </c>
      <c r="D8651" s="82">
        <f>VLOOKUP(Pag_Inicio_Corr_mas_casos[[#This Row],[Corregimiento]],Hoja3!$A$2:$D$676,4,0)</f>
        <v>10206</v>
      </c>
      <c r="E8651" s="81">
        <v>5</v>
      </c>
    </row>
    <row r="8652" spans="1:5" x14ac:dyDescent="0.2">
      <c r="A8652" s="80">
        <v>44303</v>
      </c>
      <c r="B8652" s="81">
        <v>44301</v>
      </c>
      <c r="C8652" s="81" t="s">
        <v>996</v>
      </c>
      <c r="D8652" s="82">
        <f>VLOOKUP(Pag_Inicio_Corr_mas_casos[[#This Row],[Corregimiento]],Hoja3!$A$2:$D$676,4,0)</f>
        <v>80810</v>
      </c>
      <c r="E8652" s="81">
        <v>5</v>
      </c>
    </row>
    <row r="8653" spans="1:5" x14ac:dyDescent="0.2">
      <c r="A8653" s="80">
        <v>44303</v>
      </c>
      <c r="B8653" s="81">
        <v>44301</v>
      </c>
      <c r="C8653" s="81" t="s">
        <v>1332</v>
      </c>
      <c r="D8653" s="82">
        <f>VLOOKUP(Pag_Inicio_Corr_mas_casos[[#This Row],[Corregimiento]],Hoja3!$A$2:$D$676,4,0)</f>
        <v>90905</v>
      </c>
      <c r="E8653" s="81">
        <v>5</v>
      </c>
    </row>
    <row r="8654" spans="1:5" x14ac:dyDescent="0.2">
      <c r="A8654" s="80">
        <v>44303</v>
      </c>
      <c r="B8654" s="81">
        <v>44301</v>
      </c>
      <c r="C8654" s="81" t="s">
        <v>1007</v>
      </c>
      <c r="D8654" s="82">
        <f>VLOOKUP(Pag_Inicio_Corr_mas_casos[[#This Row],[Corregimiento]],Hoja3!$A$2:$D$676,4,0)</f>
        <v>80811</v>
      </c>
      <c r="E8654" s="81">
        <v>5</v>
      </c>
    </row>
    <row r="8655" spans="1:5" x14ac:dyDescent="0.2">
      <c r="A8655" s="32">
        <v>44304</v>
      </c>
      <c r="B8655" s="33">
        <v>44302</v>
      </c>
      <c r="C8655" s="33" t="s">
        <v>1119</v>
      </c>
      <c r="D8655" s="34">
        <f>VLOOKUP(Pag_Inicio_Corr_mas_casos[[#This Row],[Corregimiento]],Hoja3!$A$2:$D$676,4,0)</f>
        <v>40601</v>
      </c>
      <c r="E8655" s="33">
        <v>16</v>
      </c>
    </row>
    <row r="8656" spans="1:5" x14ac:dyDescent="0.2">
      <c r="A8656" s="32">
        <v>44304</v>
      </c>
      <c r="B8656" s="33">
        <v>44302</v>
      </c>
      <c r="C8656" s="33" t="s">
        <v>1081</v>
      </c>
      <c r="D8656" s="34">
        <f>VLOOKUP(Pag_Inicio_Corr_mas_casos[[#This Row],[Corregimiento]],Hoja3!$A$2:$D$676,4,0)</f>
        <v>91001</v>
      </c>
      <c r="E8656" s="33">
        <v>15</v>
      </c>
    </row>
    <row r="8657" spans="1:5" x14ac:dyDescent="0.2">
      <c r="A8657" s="32">
        <v>44304</v>
      </c>
      <c r="B8657" s="33">
        <v>44302</v>
      </c>
      <c r="C8657" s="33" t="s">
        <v>1070</v>
      </c>
      <c r="D8657" s="34">
        <f>VLOOKUP(Pag_Inicio_Corr_mas_casos[[#This Row],[Corregimiento]],Hoja3!$A$2:$D$676,4,0)</f>
        <v>80809</v>
      </c>
      <c r="E8657" s="33">
        <v>13</v>
      </c>
    </row>
    <row r="8658" spans="1:5" x14ac:dyDescent="0.2">
      <c r="A8658" s="32">
        <v>44304</v>
      </c>
      <c r="B8658" s="33">
        <v>44302</v>
      </c>
      <c r="C8658" s="33" t="s">
        <v>1092</v>
      </c>
      <c r="D8658" s="34">
        <f>VLOOKUP(Pag_Inicio_Corr_mas_casos[[#This Row],[Corregimiento]],Hoja3!$A$2:$D$676,4,0)</f>
        <v>91008</v>
      </c>
      <c r="E8658" s="33">
        <v>8</v>
      </c>
    </row>
    <row r="8659" spans="1:5" x14ac:dyDescent="0.2">
      <c r="A8659" s="32">
        <v>44304</v>
      </c>
      <c r="B8659" s="33">
        <v>44302</v>
      </c>
      <c r="C8659" s="33" t="s">
        <v>1062</v>
      </c>
      <c r="D8659" s="34">
        <f>VLOOKUP(Pag_Inicio_Corr_mas_casos[[#This Row],[Corregimiento]],Hoja3!$A$2:$D$676,4,0)</f>
        <v>40611</v>
      </c>
      <c r="E8659" s="33">
        <v>7</v>
      </c>
    </row>
    <row r="8660" spans="1:5" x14ac:dyDescent="0.2">
      <c r="A8660" s="32">
        <v>44304</v>
      </c>
      <c r="B8660" s="33">
        <v>44302</v>
      </c>
      <c r="C8660" s="33" t="s">
        <v>1128</v>
      </c>
      <c r="D8660" s="34">
        <f>VLOOKUP(Pag_Inicio_Corr_mas_casos[[#This Row],[Corregimiento]],Hoja3!$A$2:$D$676,4,0)</f>
        <v>91013</v>
      </c>
      <c r="E8660" s="33">
        <v>7</v>
      </c>
    </row>
    <row r="8661" spans="1:5" x14ac:dyDescent="0.2">
      <c r="A8661" s="32">
        <v>44304</v>
      </c>
      <c r="B8661" s="33">
        <v>44302</v>
      </c>
      <c r="C8661" s="33" t="s">
        <v>1010</v>
      </c>
      <c r="D8661" s="34">
        <f>VLOOKUP(Pag_Inicio_Corr_mas_casos[[#This Row],[Corregimiento]],Hoja3!$A$2:$D$676,4,0)</f>
        <v>80813</v>
      </c>
      <c r="E8661" s="33">
        <v>7</v>
      </c>
    </row>
    <row r="8662" spans="1:5" x14ac:dyDescent="0.2">
      <c r="A8662" s="32">
        <v>44304</v>
      </c>
      <c r="B8662" s="33">
        <v>44302</v>
      </c>
      <c r="C8662" s="33" t="s">
        <v>1066</v>
      </c>
      <c r="D8662" s="34">
        <f>VLOOKUP(Pag_Inicio_Corr_mas_casos[[#This Row],[Corregimiento]],Hoja3!$A$2:$D$676,4,0)</f>
        <v>40612</v>
      </c>
      <c r="E8662" s="33">
        <v>6</v>
      </c>
    </row>
    <row r="8663" spans="1:5" x14ac:dyDescent="0.2">
      <c r="A8663" s="32">
        <v>44304</v>
      </c>
      <c r="B8663" s="33">
        <v>44302</v>
      </c>
      <c r="C8663" s="33" t="s">
        <v>1111</v>
      </c>
      <c r="D8663" s="34">
        <f>VLOOKUP(Pag_Inicio_Corr_mas_casos[[#This Row],[Corregimiento]],Hoja3!$A$2:$D$676,4,0)</f>
        <v>40201</v>
      </c>
      <c r="E8663" s="33">
        <v>6</v>
      </c>
    </row>
    <row r="8664" spans="1:5" x14ac:dyDescent="0.2">
      <c r="A8664" s="32">
        <v>44304</v>
      </c>
      <c r="B8664" s="33">
        <v>44302</v>
      </c>
      <c r="C8664" s="33" t="s">
        <v>1288</v>
      </c>
      <c r="D8664" s="34">
        <f>VLOOKUP(Pag_Inicio_Corr_mas_casos[[#This Row],[Corregimiento]],Hoja3!$A$2:$D$676,4,0)</f>
        <v>40405</v>
      </c>
      <c r="E8664" s="33">
        <v>6</v>
      </c>
    </row>
    <row r="8665" spans="1:5" x14ac:dyDescent="0.2">
      <c r="A8665" s="32">
        <v>44304</v>
      </c>
      <c r="B8665" s="33">
        <v>44302</v>
      </c>
      <c r="C8665" s="33" t="s">
        <v>1167</v>
      </c>
      <c r="D8665" s="34">
        <f>VLOOKUP(Pag_Inicio_Corr_mas_casos[[#This Row],[Corregimiento]],Hoja3!$A$2:$D$676,4,0)</f>
        <v>40515</v>
      </c>
      <c r="E8665" s="33">
        <v>5</v>
      </c>
    </row>
    <row r="8666" spans="1:5" x14ac:dyDescent="0.2">
      <c r="A8666" s="32">
        <v>44304</v>
      </c>
      <c r="B8666" s="33">
        <v>44302</v>
      </c>
      <c r="C8666" s="33" t="s">
        <v>1321</v>
      </c>
      <c r="D8666" s="34">
        <f>VLOOKUP(Pag_Inicio_Corr_mas_casos[[#This Row],[Corregimiento]],Hoja3!$A$2:$D$676,4,0)</f>
        <v>41401</v>
      </c>
      <c r="E8666" s="33">
        <v>5</v>
      </c>
    </row>
    <row r="8667" spans="1:5" x14ac:dyDescent="0.2">
      <c r="A8667" s="32">
        <v>44304</v>
      </c>
      <c r="B8667" s="33">
        <v>44302</v>
      </c>
      <c r="C8667" s="33" t="s">
        <v>1324</v>
      </c>
      <c r="D8667" s="34">
        <f>VLOOKUP(Pag_Inicio_Corr_mas_casos[[#This Row],[Corregimiento]],Hoja3!$A$2:$D$676,4,0)</f>
        <v>10217</v>
      </c>
      <c r="E8667" s="33">
        <v>4</v>
      </c>
    </row>
    <row r="8668" spans="1:5" x14ac:dyDescent="0.2">
      <c r="A8668" s="32">
        <v>44304</v>
      </c>
      <c r="B8668" s="33">
        <v>44302</v>
      </c>
      <c r="C8668" s="33" t="s">
        <v>1333</v>
      </c>
      <c r="D8668" s="34">
        <f>VLOOKUP(Pag_Inicio_Corr_mas_casos[[#This Row],[Corregimiento]],Hoja3!$A$2:$D$676,4,0)</f>
        <v>80206</v>
      </c>
      <c r="E8668" s="33">
        <v>4</v>
      </c>
    </row>
    <row r="8669" spans="1:5" x14ac:dyDescent="0.2">
      <c r="A8669" s="32">
        <v>44304</v>
      </c>
      <c r="B8669" s="33">
        <v>44302</v>
      </c>
      <c r="C8669" s="33" t="s">
        <v>831</v>
      </c>
      <c r="D8669" s="34">
        <f>VLOOKUP(Pag_Inicio_Corr_mas_casos[[#This Row],[Corregimiento]],Hoja3!$A$2:$D$676,4,0)</f>
        <v>80821</v>
      </c>
      <c r="E8669" s="33">
        <v>4</v>
      </c>
    </row>
    <row r="8670" spans="1:5" x14ac:dyDescent="0.2">
      <c r="A8670" s="32">
        <v>44304</v>
      </c>
      <c r="B8670" s="33">
        <v>44302</v>
      </c>
      <c r="C8670" s="33" t="s">
        <v>1013</v>
      </c>
      <c r="D8670" s="34">
        <f>VLOOKUP(Pag_Inicio_Corr_mas_casos[[#This Row],[Corregimiento]],Hoja3!$A$2:$D$676,4,0)</f>
        <v>80822</v>
      </c>
      <c r="E8670" s="33">
        <v>4</v>
      </c>
    </row>
    <row r="8671" spans="1:5" x14ac:dyDescent="0.2">
      <c r="A8671" s="32">
        <v>44304</v>
      </c>
      <c r="B8671" s="33">
        <v>44302</v>
      </c>
      <c r="C8671" s="33" t="s">
        <v>1265</v>
      </c>
      <c r="D8671" s="34">
        <f>VLOOKUP(Pag_Inicio_Corr_mas_casos[[#This Row],[Corregimiento]],Hoja3!$A$2:$D$676,4,0)</f>
        <v>10101</v>
      </c>
      <c r="E8671" s="33">
        <v>4</v>
      </c>
    </row>
    <row r="8672" spans="1:5" x14ac:dyDescent="0.2">
      <c r="A8672" s="32">
        <v>44304</v>
      </c>
      <c r="B8672" s="33">
        <v>44302</v>
      </c>
      <c r="C8672" s="33" t="s">
        <v>1234</v>
      </c>
      <c r="D8672" s="34">
        <f>VLOOKUP(Pag_Inicio_Corr_mas_casos[[#This Row],[Corregimiento]],Hoja3!$A$2:$D$676,4,0)</f>
        <v>40701</v>
      </c>
      <c r="E8672" s="33">
        <v>4</v>
      </c>
    </row>
    <row r="8673" spans="1:5" x14ac:dyDescent="0.2">
      <c r="A8673" s="32">
        <v>44304</v>
      </c>
      <c r="B8673" s="33">
        <v>44302</v>
      </c>
      <c r="C8673" s="33" t="s">
        <v>1011</v>
      </c>
      <c r="D8673" s="34">
        <f>VLOOKUP(Pag_Inicio_Corr_mas_casos[[#This Row],[Corregimiento]],Hoja3!$A$2:$D$676,4,0)</f>
        <v>80820</v>
      </c>
      <c r="E8673" s="33">
        <v>4</v>
      </c>
    </row>
    <row r="8674" spans="1:5" x14ac:dyDescent="0.2">
      <c r="A8674" s="32">
        <v>44304</v>
      </c>
      <c r="B8674" s="33">
        <v>44302</v>
      </c>
      <c r="C8674" s="33" t="s">
        <v>1137</v>
      </c>
      <c r="D8674" s="34">
        <f>VLOOKUP(Pag_Inicio_Corr_mas_casos[[#This Row],[Corregimiento]],Hoja3!$A$2:$D$676,4,0)</f>
        <v>40503</v>
      </c>
      <c r="E8674" s="33">
        <v>3</v>
      </c>
    </row>
    <row r="8675" spans="1:5" x14ac:dyDescent="0.2">
      <c r="A8675" s="62">
        <v>44305</v>
      </c>
      <c r="B8675" s="63">
        <v>44303</v>
      </c>
      <c r="C8675" s="63" t="s">
        <v>1128</v>
      </c>
      <c r="D8675" s="64">
        <f>VLOOKUP(Pag_Inicio_Corr_mas_casos[[#This Row],[Corregimiento]],Hoja3!$A$2:$D$676,4,0)</f>
        <v>91013</v>
      </c>
      <c r="E8675" s="63">
        <v>10</v>
      </c>
    </row>
    <row r="8676" spans="1:5" x14ac:dyDescent="0.2">
      <c r="A8676" s="62">
        <v>44305</v>
      </c>
      <c r="B8676" s="63">
        <v>44303</v>
      </c>
      <c r="C8676" s="63" t="s">
        <v>1029</v>
      </c>
      <c r="D8676" s="64">
        <f>VLOOKUP(Pag_Inicio_Corr_mas_casos[[#This Row],[Corregimiento]],Hoja3!$A$2:$D$676,4,0)</f>
        <v>40606</v>
      </c>
      <c r="E8676" s="63">
        <v>10</v>
      </c>
    </row>
    <row r="8677" spans="1:5" x14ac:dyDescent="0.2">
      <c r="A8677" s="62">
        <v>44305</v>
      </c>
      <c r="B8677" s="63">
        <v>44303</v>
      </c>
      <c r="C8677" s="63" t="s">
        <v>1070</v>
      </c>
      <c r="D8677" s="64">
        <f>VLOOKUP(Pag_Inicio_Corr_mas_casos[[#This Row],[Corregimiento]],Hoja3!$A$2:$D$676,4,0)</f>
        <v>80809</v>
      </c>
      <c r="E8677" s="63">
        <v>10</v>
      </c>
    </row>
    <row r="8678" spans="1:5" x14ac:dyDescent="0.2">
      <c r="A8678" s="62">
        <v>44305</v>
      </c>
      <c r="B8678" s="63">
        <v>44303</v>
      </c>
      <c r="C8678" s="63" t="s">
        <v>1137</v>
      </c>
      <c r="D8678" s="64">
        <f>VLOOKUP(Pag_Inicio_Corr_mas_casos[[#This Row],[Corregimiento]],Hoja3!$A$2:$D$676,4,0)</f>
        <v>40503</v>
      </c>
      <c r="E8678" s="63">
        <v>7</v>
      </c>
    </row>
    <row r="8679" spans="1:5" x14ac:dyDescent="0.2">
      <c r="A8679" s="62">
        <v>44305</v>
      </c>
      <c r="B8679" s="63">
        <v>44303</v>
      </c>
      <c r="C8679" s="63" t="s">
        <v>1119</v>
      </c>
      <c r="D8679" s="64">
        <f>VLOOKUP(Pag_Inicio_Corr_mas_casos[[#This Row],[Corregimiento]],Hoja3!$A$2:$D$676,4,0)</f>
        <v>40601</v>
      </c>
      <c r="E8679" s="63">
        <v>7</v>
      </c>
    </row>
    <row r="8680" spans="1:5" x14ac:dyDescent="0.2">
      <c r="A8680" s="62">
        <v>44305</v>
      </c>
      <c r="B8680" s="63">
        <v>44303</v>
      </c>
      <c r="C8680" s="63" t="s">
        <v>1082</v>
      </c>
      <c r="D8680" s="64">
        <f>VLOOKUP(Pag_Inicio_Corr_mas_casos[[#This Row],[Corregimiento]],Hoja3!$A$2:$D$676,4,0)</f>
        <v>30111</v>
      </c>
      <c r="E8680" s="63">
        <v>6</v>
      </c>
    </row>
    <row r="8681" spans="1:5" x14ac:dyDescent="0.2">
      <c r="A8681" s="62">
        <v>44305</v>
      </c>
      <c r="B8681" s="63">
        <v>44303</v>
      </c>
      <c r="C8681" s="63" t="s">
        <v>1226</v>
      </c>
      <c r="D8681" s="64">
        <f>VLOOKUP(Pag_Inicio_Corr_mas_casos[[#This Row],[Corregimiento]],Hoja3!$A$2:$D$676,4,0)</f>
        <v>10201</v>
      </c>
      <c r="E8681" s="63">
        <v>6</v>
      </c>
    </row>
    <row r="8682" spans="1:5" x14ac:dyDescent="0.2">
      <c r="A8682" s="62">
        <v>44305</v>
      </c>
      <c r="B8682" s="63">
        <v>44303</v>
      </c>
      <c r="C8682" s="63" t="s">
        <v>1105</v>
      </c>
      <c r="D8682" s="64">
        <f>VLOOKUP(Pag_Inicio_Corr_mas_casos[[#This Row],[Corregimiento]],Hoja3!$A$2:$D$676,4,0)</f>
        <v>80812</v>
      </c>
      <c r="E8682" s="63">
        <v>5</v>
      </c>
    </row>
    <row r="8683" spans="1:5" x14ac:dyDescent="0.2">
      <c r="A8683" s="62">
        <v>44305</v>
      </c>
      <c r="B8683" s="63">
        <v>44303</v>
      </c>
      <c r="C8683" s="63" t="s">
        <v>1081</v>
      </c>
      <c r="D8683" s="64">
        <f>VLOOKUP(Pag_Inicio_Corr_mas_casos[[#This Row],[Corregimiento]],Hoja3!$A$2:$D$676,4,0)</f>
        <v>91001</v>
      </c>
      <c r="E8683" s="63">
        <v>5</v>
      </c>
    </row>
    <row r="8684" spans="1:5" x14ac:dyDescent="0.2">
      <c r="A8684" s="62">
        <v>44305</v>
      </c>
      <c r="B8684" s="63">
        <v>44303</v>
      </c>
      <c r="C8684" s="63" t="s">
        <v>1318</v>
      </c>
      <c r="D8684" s="64">
        <f>VLOOKUP(Pag_Inicio_Corr_mas_casos[[#This Row],[Corregimiento]],Hoja3!$A$2:$D$676,4,0)</f>
        <v>40502</v>
      </c>
      <c r="E8684" s="63">
        <v>5</v>
      </c>
    </row>
    <row r="8685" spans="1:5" x14ac:dyDescent="0.2">
      <c r="A8685" s="62">
        <v>44305</v>
      </c>
      <c r="B8685" s="63">
        <v>44303</v>
      </c>
      <c r="C8685" s="63" t="s">
        <v>1307</v>
      </c>
      <c r="D8685" s="64">
        <f>VLOOKUP(Pag_Inicio_Corr_mas_casos[[#This Row],[Corregimiento]],Hoja3!$A$2:$D$676,4,0)</f>
        <v>120701</v>
      </c>
      <c r="E8685" s="63">
        <v>5</v>
      </c>
    </row>
    <row r="8686" spans="1:5" x14ac:dyDescent="0.2">
      <c r="A8686" s="62">
        <v>44305</v>
      </c>
      <c r="B8686" s="63">
        <v>44303</v>
      </c>
      <c r="C8686" s="63" t="s">
        <v>1095</v>
      </c>
      <c r="D8686" s="64">
        <f>VLOOKUP(Pag_Inicio_Corr_mas_casos[[#This Row],[Corregimiento]],Hoja3!$A$2:$D$676,4,0)</f>
        <v>130106</v>
      </c>
      <c r="E8686" s="63">
        <v>4</v>
      </c>
    </row>
    <row r="8687" spans="1:5" x14ac:dyDescent="0.2">
      <c r="A8687" s="62">
        <v>44305</v>
      </c>
      <c r="B8687" s="63">
        <v>44303</v>
      </c>
      <c r="C8687" s="63" t="s">
        <v>1005</v>
      </c>
      <c r="D8687" s="64">
        <f>VLOOKUP(Pag_Inicio_Corr_mas_casos[[#This Row],[Corregimiento]],Hoja3!$A$2:$D$676,4,0)</f>
        <v>80814</v>
      </c>
      <c r="E8687" s="63">
        <v>4</v>
      </c>
    </row>
    <row r="8688" spans="1:5" x14ac:dyDescent="0.2">
      <c r="A8688" s="62">
        <v>44305</v>
      </c>
      <c r="B8688" s="63">
        <v>44303</v>
      </c>
      <c r="C8688" s="63" t="s">
        <v>999</v>
      </c>
      <c r="D8688" s="64">
        <f>VLOOKUP(Pag_Inicio_Corr_mas_casos[[#This Row],[Corregimiento]],Hoja3!$A$2:$D$676,4,0)</f>
        <v>80806</v>
      </c>
      <c r="E8688" s="63">
        <v>4</v>
      </c>
    </row>
    <row r="8689" spans="1:5" x14ac:dyDescent="0.2">
      <c r="A8689" s="62">
        <v>44305</v>
      </c>
      <c r="B8689" s="63">
        <v>44303</v>
      </c>
      <c r="C8689" s="63" t="s">
        <v>1201</v>
      </c>
      <c r="D8689" s="64">
        <f>VLOOKUP(Pag_Inicio_Corr_mas_casos[[#This Row],[Corregimiento]],Hoja3!$A$2:$D$676,4,0)</f>
        <v>40104</v>
      </c>
      <c r="E8689" s="63">
        <v>4</v>
      </c>
    </row>
    <row r="8690" spans="1:5" x14ac:dyDescent="0.2">
      <c r="A8690" s="62">
        <v>44305</v>
      </c>
      <c r="B8690" s="63">
        <v>44303</v>
      </c>
      <c r="C8690" s="63" t="s">
        <v>1320</v>
      </c>
      <c r="D8690" s="64">
        <f>VLOOKUP(Pag_Inicio_Corr_mas_casos[[#This Row],[Corregimiento]],Hoja3!$A$2:$D$676,4,0)</f>
        <v>90305</v>
      </c>
      <c r="E8690" s="63">
        <v>3</v>
      </c>
    </row>
    <row r="8691" spans="1:5" x14ac:dyDescent="0.2">
      <c r="A8691" s="62">
        <v>44305</v>
      </c>
      <c r="B8691" s="63">
        <v>44303</v>
      </c>
      <c r="C8691" s="63" t="s">
        <v>1092</v>
      </c>
      <c r="D8691" s="64">
        <f>VLOOKUP(Pag_Inicio_Corr_mas_casos[[#This Row],[Corregimiento]],Hoja3!$A$2:$D$676,4,0)</f>
        <v>91008</v>
      </c>
      <c r="E8691" s="63">
        <v>3</v>
      </c>
    </row>
    <row r="8692" spans="1:5" x14ac:dyDescent="0.2">
      <c r="A8692" s="62">
        <v>44305</v>
      </c>
      <c r="B8692" s="63">
        <v>44303</v>
      </c>
      <c r="C8692" s="63" t="s">
        <v>1066</v>
      </c>
      <c r="D8692" s="64">
        <f>VLOOKUP(Pag_Inicio_Corr_mas_casos[[#This Row],[Corregimiento]],Hoja3!$A$2:$D$676,4,0)</f>
        <v>40612</v>
      </c>
      <c r="E8692" s="63">
        <v>3</v>
      </c>
    </row>
    <row r="8693" spans="1:5" x14ac:dyDescent="0.2">
      <c r="A8693" s="62">
        <v>44305</v>
      </c>
      <c r="B8693" s="63">
        <v>44303</v>
      </c>
      <c r="C8693" s="63" t="s">
        <v>1078</v>
      </c>
      <c r="D8693" s="64">
        <f>VLOOKUP(Pag_Inicio_Corr_mas_casos[[#This Row],[Corregimiento]],Hoja3!$A$2:$D$676,4,0)</f>
        <v>81001</v>
      </c>
      <c r="E8693" s="63">
        <v>3</v>
      </c>
    </row>
    <row r="8694" spans="1:5" x14ac:dyDescent="0.2">
      <c r="A8694" s="62">
        <v>44305</v>
      </c>
      <c r="B8694" s="63">
        <v>44303</v>
      </c>
      <c r="C8694" s="63" t="s">
        <v>1334</v>
      </c>
      <c r="D8694" s="64">
        <f>VLOOKUP(Pag_Inicio_Corr_mas_casos[[#This Row],[Corregimiento]],Hoja3!$A$2:$D$676,4,0)</f>
        <v>41404</v>
      </c>
      <c r="E8694" s="63">
        <v>3</v>
      </c>
    </row>
    <row r="8695" spans="1:5" x14ac:dyDescent="0.2">
      <c r="A8695" s="59">
        <v>44306</v>
      </c>
      <c r="B8695" s="60">
        <v>44304</v>
      </c>
      <c r="C8695" s="60" t="s">
        <v>1070</v>
      </c>
      <c r="D8695" s="61">
        <f>VLOOKUP(Pag_Inicio_Corr_mas_casos[[#This Row],[Corregimiento]],Hoja3!$A$2:$D$676,4,0)</f>
        <v>80809</v>
      </c>
      <c r="E8695" s="60">
        <v>12</v>
      </c>
    </row>
    <row r="8696" spans="1:5" x14ac:dyDescent="0.2">
      <c r="A8696" s="59">
        <v>44306</v>
      </c>
      <c r="B8696" s="60">
        <v>44304</v>
      </c>
      <c r="C8696" s="60" t="s">
        <v>1062</v>
      </c>
      <c r="D8696" s="61">
        <f>VLOOKUP(Pag_Inicio_Corr_mas_casos[[#This Row],[Corregimiento]],Hoja3!$A$2:$D$676,4,0)</f>
        <v>40611</v>
      </c>
      <c r="E8696" s="60">
        <v>10</v>
      </c>
    </row>
    <row r="8697" spans="1:5" x14ac:dyDescent="0.2">
      <c r="A8697" s="59">
        <v>44306</v>
      </c>
      <c r="B8697" s="60">
        <v>44304</v>
      </c>
      <c r="C8697" s="60" t="s">
        <v>1119</v>
      </c>
      <c r="D8697" s="61">
        <f>VLOOKUP(Pag_Inicio_Corr_mas_casos[[#This Row],[Corregimiento]],Hoja3!$A$2:$D$676,4,0)</f>
        <v>40601</v>
      </c>
      <c r="E8697" s="60">
        <v>10</v>
      </c>
    </row>
    <row r="8698" spans="1:5" x14ac:dyDescent="0.2">
      <c r="A8698" s="59">
        <v>44306</v>
      </c>
      <c r="B8698" s="60">
        <v>44304</v>
      </c>
      <c r="C8698" s="60" t="s">
        <v>1105</v>
      </c>
      <c r="D8698" s="61">
        <f>VLOOKUP(Pag_Inicio_Corr_mas_casos[[#This Row],[Corregimiento]],Hoja3!$A$2:$D$676,4,0)</f>
        <v>80812</v>
      </c>
      <c r="E8698" s="60">
        <v>9</v>
      </c>
    </row>
    <row r="8699" spans="1:5" x14ac:dyDescent="0.2">
      <c r="A8699" s="59">
        <v>44306</v>
      </c>
      <c r="B8699" s="60">
        <v>44304</v>
      </c>
      <c r="C8699" s="60" t="s">
        <v>1029</v>
      </c>
      <c r="D8699" s="61">
        <f>VLOOKUP(Pag_Inicio_Corr_mas_casos[[#This Row],[Corregimiento]],Hoja3!$A$2:$D$676,4,0)</f>
        <v>40606</v>
      </c>
      <c r="E8699" s="60">
        <v>8</v>
      </c>
    </row>
    <row r="8700" spans="1:5" x14ac:dyDescent="0.2">
      <c r="A8700" s="59">
        <v>44306</v>
      </c>
      <c r="B8700" s="60">
        <v>44304</v>
      </c>
      <c r="C8700" s="60" t="s">
        <v>1013</v>
      </c>
      <c r="D8700" s="61">
        <f>VLOOKUP(Pag_Inicio_Corr_mas_casos[[#This Row],[Corregimiento]],Hoja3!$A$2:$D$676,4,0)</f>
        <v>80822</v>
      </c>
      <c r="E8700" s="60">
        <v>7</v>
      </c>
    </row>
    <row r="8701" spans="1:5" x14ac:dyDescent="0.2">
      <c r="A8701" s="59">
        <v>44306</v>
      </c>
      <c r="B8701" s="60">
        <v>44304</v>
      </c>
      <c r="C8701" s="60" t="s">
        <v>1016</v>
      </c>
      <c r="D8701" s="61">
        <f>VLOOKUP(Pag_Inicio_Corr_mas_casos[[#This Row],[Corregimiento]],Hoja3!$A$2:$D$676,4,0)</f>
        <v>130716</v>
      </c>
      <c r="E8701" s="60">
        <v>7</v>
      </c>
    </row>
    <row r="8702" spans="1:5" x14ac:dyDescent="0.2">
      <c r="A8702" s="59">
        <v>44306</v>
      </c>
      <c r="B8702" s="60">
        <v>44304</v>
      </c>
      <c r="C8702" s="60" t="s">
        <v>1001</v>
      </c>
      <c r="D8702" s="61">
        <f>VLOOKUP(Pag_Inicio_Corr_mas_casos[[#This Row],[Corregimiento]],Hoja3!$A$2:$D$676,4,0)</f>
        <v>80807</v>
      </c>
      <c r="E8702" s="60">
        <v>7</v>
      </c>
    </row>
    <row r="8703" spans="1:5" x14ac:dyDescent="0.2">
      <c r="A8703" s="59">
        <v>44306</v>
      </c>
      <c r="B8703" s="60">
        <v>44304</v>
      </c>
      <c r="C8703" s="60" t="s">
        <v>1137</v>
      </c>
      <c r="D8703" s="61">
        <f>VLOOKUP(Pag_Inicio_Corr_mas_casos[[#This Row],[Corregimiento]],Hoja3!$A$2:$D$676,4,0)</f>
        <v>40503</v>
      </c>
      <c r="E8703" s="60">
        <v>6</v>
      </c>
    </row>
    <row r="8704" spans="1:5" x14ac:dyDescent="0.2">
      <c r="A8704" s="59">
        <v>44306</v>
      </c>
      <c r="B8704" s="60">
        <v>44304</v>
      </c>
      <c r="C8704" s="60" t="s">
        <v>1095</v>
      </c>
      <c r="D8704" s="61">
        <f>VLOOKUP(Pag_Inicio_Corr_mas_casos[[#This Row],[Corregimiento]],Hoja3!$A$2:$D$676,4,0)</f>
        <v>130106</v>
      </c>
      <c r="E8704" s="60">
        <v>5</v>
      </c>
    </row>
    <row r="8705" spans="1:5" x14ac:dyDescent="0.2">
      <c r="A8705" s="59">
        <v>44306</v>
      </c>
      <c r="B8705" s="60">
        <v>44304</v>
      </c>
      <c r="C8705" s="60" t="s">
        <v>1265</v>
      </c>
      <c r="D8705" s="61">
        <f>VLOOKUP(Pag_Inicio_Corr_mas_casos[[#This Row],[Corregimiento]],Hoja3!$A$2:$D$676,4,0)</f>
        <v>10101</v>
      </c>
      <c r="E8705" s="60">
        <v>5</v>
      </c>
    </row>
    <row r="8706" spans="1:5" x14ac:dyDescent="0.2">
      <c r="A8706" s="59">
        <v>44306</v>
      </c>
      <c r="B8706" s="60">
        <v>44304</v>
      </c>
      <c r="C8706" s="60" t="s">
        <v>1066</v>
      </c>
      <c r="D8706" s="61">
        <f>VLOOKUP(Pag_Inicio_Corr_mas_casos[[#This Row],[Corregimiento]],Hoja3!$A$2:$D$676,4,0)</f>
        <v>40612</v>
      </c>
      <c r="E8706" s="60">
        <v>5</v>
      </c>
    </row>
    <row r="8707" spans="1:5" x14ac:dyDescent="0.2">
      <c r="A8707" s="59">
        <v>44306</v>
      </c>
      <c r="B8707" s="60">
        <v>44304</v>
      </c>
      <c r="C8707" s="60" t="s">
        <v>1074</v>
      </c>
      <c r="D8707" s="61">
        <f>VLOOKUP(Pag_Inicio_Corr_mas_casos[[#This Row],[Corregimiento]],Hoja3!$A$2:$D$676,4,0)</f>
        <v>130702</v>
      </c>
      <c r="E8707" s="60">
        <v>4</v>
      </c>
    </row>
    <row r="8708" spans="1:5" x14ac:dyDescent="0.2">
      <c r="A8708" s="59">
        <v>44306</v>
      </c>
      <c r="B8708" s="60">
        <v>44304</v>
      </c>
      <c r="C8708" s="60" t="s">
        <v>1017</v>
      </c>
      <c r="D8708" s="61">
        <f>VLOOKUP(Pag_Inicio_Corr_mas_casos[[#This Row],[Corregimiento]],Hoja3!$A$2:$D$676,4,0)</f>
        <v>50208</v>
      </c>
      <c r="E8708" s="60">
        <v>4</v>
      </c>
    </row>
    <row r="8709" spans="1:5" x14ac:dyDescent="0.2">
      <c r="A8709" s="59">
        <v>44306</v>
      </c>
      <c r="B8709" s="60">
        <v>44304</v>
      </c>
      <c r="C8709" s="60" t="s">
        <v>1092</v>
      </c>
      <c r="D8709" s="61">
        <f>VLOOKUP(Pag_Inicio_Corr_mas_casos[[#This Row],[Corregimiento]],Hoja3!$A$2:$D$676,4,0)</f>
        <v>91008</v>
      </c>
      <c r="E8709" s="60">
        <v>4</v>
      </c>
    </row>
    <row r="8710" spans="1:5" x14ac:dyDescent="0.2">
      <c r="A8710" s="59">
        <v>44306</v>
      </c>
      <c r="B8710" s="60">
        <v>44304</v>
      </c>
      <c r="C8710" s="60" t="s">
        <v>1071</v>
      </c>
      <c r="D8710" s="61">
        <f>VLOOKUP(Pag_Inicio_Corr_mas_casos[[#This Row],[Corregimiento]],Hoja3!$A$2:$D$676,4,0)</f>
        <v>80819</v>
      </c>
      <c r="E8710" s="60">
        <v>4</v>
      </c>
    </row>
    <row r="8711" spans="1:5" x14ac:dyDescent="0.2">
      <c r="A8711" s="59">
        <v>44306</v>
      </c>
      <c r="B8711" s="60">
        <v>44304</v>
      </c>
      <c r="C8711" s="60" t="s">
        <v>1020</v>
      </c>
      <c r="D8711" s="61">
        <f>VLOOKUP(Pag_Inicio_Corr_mas_casos[[#This Row],[Corregimiento]],Hoja3!$A$2:$D$676,4,0)</f>
        <v>20601</v>
      </c>
      <c r="E8711" s="60">
        <v>4</v>
      </c>
    </row>
    <row r="8712" spans="1:5" x14ac:dyDescent="0.2">
      <c r="A8712" s="59">
        <v>44306</v>
      </c>
      <c r="B8712" s="60">
        <v>44304</v>
      </c>
      <c r="C8712" s="60" t="s">
        <v>1002</v>
      </c>
      <c r="D8712" s="61">
        <f>VLOOKUP(Pag_Inicio_Corr_mas_casos[[#This Row],[Corregimiento]],Hoja3!$A$2:$D$676,4,0)</f>
        <v>80816</v>
      </c>
      <c r="E8712" s="60">
        <v>4</v>
      </c>
    </row>
    <row r="8713" spans="1:5" x14ac:dyDescent="0.2">
      <c r="A8713" s="59">
        <v>44306</v>
      </c>
      <c r="B8713" s="60">
        <v>44304</v>
      </c>
      <c r="C8713" s="60" t="s">
        <v>831</v>
      </c>
      <c r="D8713" s="61">
        <f>VLOOKUP(Pag_Inicio_Corr_mas_casos[[#This Row],[Corregimiento]],Hoja3!$A$2:$D$676,4,0)</f>
        <v>80821</v>
      </c>
      <c r="E8713" s="60">
        <v>4</v>
      </c>
    </row>
    <row r="8714" spans="1:5" x14ac:dyDescent="0.2">
      <c r="A8714" s="59">
        <v>44306</v>
      </c>
      <c r="B8714" s="60">
        <v>44304</v>
      </c>
      <c r="C8714" s="60" t="s">
        <v>1000</v>
      </c>
      <c r="D8714" s="61">
        <f>VLOOKUP(Pag_Inicio_Corr_mas_casos[[#This Row],[Corregimiento]],Hoja3!$A$2:$D$676,4,0)</f>
        <v>80823</v>
      </c>
      <c r="E8714" s="60">
        <v>4</v>
      </c>
    </row>
    <row r="8715" spans="1:5" x14ac:dyDescent="0.2">
      <c r="A8715" s="74">
        <v>44307</v>
      </c>
      <c r="B8715" s="75">
        <v>44305</v>
      </c>
      <c r="C8715" s="75" t="s">
        <v>1119</v>
      </c>
      <c r="D8715" s="76">
        <f>VLOOKUP(Pag_Inicio_Corr_mas_casos[[#This Row],[Corregimiento]],Hoja3!$A$2:$D$676,4,0)</f>
        <v>40601</v>
      </c>
      <c r="E8715" s="75">
        <v>15</v>
      </c>
    </row>
    <row r="8716" spans="1:5" x14ac:dyDescent="0.2">
      <c r="A8716" s="74">
        <v>44307</v>
      </c>
      <c r="B8716" s="75">
        <v>44305</v>
      </c>
      <c r="C8716" s="75" t="s">
        <v>1029</v>
      </c>
      <c r="D8716" s="76">
        <f>VLOOKUP(Pag_Inicio_Corr_mas_casos[[#This Row],[Corregimiento]],Hoja3!$A$2:$D$676,4,0)</f>
        <v>40606</v>
      </c>
      <c r="E8716" s="75">
        <v>10</v>
      </c>
    </row>
    <row r="8717" spans="1:5" x14ac:dyDescent="0.2">
      <c r="A8717" s="74">
        <v>44307</v>
      </c>
      <c r="B8717" s="75">
        <v>44305</v>
      </c>
      <c r="C8717" s="75" t="s">
        <v>1265</v>
      </c>
      <c r="D8717" s="76">
        <f>VLOOKUP(Pag_Inicio_Corr_mas_casos[[#This Row],[Corregimiento]],Hoja3!$A$2:$D$676,4,0)</f>
        <v>10101</v>
      </c>
      <c r="E8717" s="75">
        <v>9</v>
      </c>
    </row>
    <row r="8718" spans="1:5" x14ac:dyDescent="0.2">
      <c r="A8718" s="74">
        <v>44307</v>
      </c>
      <c r="B8718" s="75">
        <v>44305</v>
      </c>
      <c r="C8718" s="75" t="s">
        <v>1234</v>
      </c>
      <c r="D8718" s="76">
        <f>VLOOKUP(Pag_Inicio_Corr_mas_casos[[#This Row],[Corregimiento]],Hoja3!$A$2:$D$676,4,0)</f>
        <v>40701</v>
      </c>
      <c r="E8718" s="75">
        <v>9</v>
      </c>
    </row>
    <row r="8719" spans="1:5" x14ac:dyDescent="0.2">
      <c r="A8719" s="74">
        <v>44307</v>
      </c>
      <c r="B8719" s="75">
        <v>44305</v>
      </c>
      <c r="C8719" s="75" t="s">
        <v>1105</v>
      </c>
      <c r="D8719" s="76">
        <f>VLOOKUP(Pag_Inicio_Corr_mas_casos[[#This Row],[Corregimiento]],Hoja3!$A$2:$D$676,4,0)</f>
        <v>80812</v>
      </c>
      <c r="E8719" s="75">
        <v>8</v>
      </c>
    </row>
    <row r="8720" spans="1:5" x14ac:dyDescent="0.2">
      <c r="A8720" s="74">
        <v>44307</v>
      </c>
      <c r="B8720" s="75">
        <v>44305</v>
      </c>
      <c r="C8720" s="75" t="s">
        <v>831</v>
      </c>
      <c r="D8720" s="76">
        <f>VLOOKUP(Pag_Inicio_Corr_mas_casos[[#This Row],[Corregimiento]],Hoja3!$A$2:$D$676,4,0)</f>
        <v>80821</v>
      </c>
      <c r="E8720" s="75">
        <v>7</v>
      </c>
    </row>
    <row r="8721" spans="1:5" x14ac:dyDescent="0.2">
      <c r="A8721" s="74">
        <v>44307</v>
      </c>
      <c r="B8721" s="75">
        <v>44305</v>
      </c>
      <c r="C8721" s="75" t="s">
        <v>1013</v>
      </c>
      <c r="D8721" s="76">
        <f>VLOOKUP(Pag_Inicio_Corr_mas_casos[[#This Row],[Corregimiento]],Hoja3!$A$2:$D$676,4,0)</f>
        <v>80822</v>
      </c>
      <c r="E8721" s="75">
        <v>7</v>
      </c>
    </row>
    <row r="8722" spans="1:5" x14ac:dyDescent="0.2">
      <c r="A8722" s="74">
        <v>44307</v>
      </c>
      <c r="B8722" s="75">
        <v>44305</v>
      </c>
      <c r="C8722" s="75" t="s">
        <v>1226</v>
      </c>
      <c r="D8722" s="76">
        <f>VLOOKUP(Pag_Inicio_Corr_mas_casos[[#This Row],[Corregimiento]],Hoja3!$A$2:$D$676,4,0)</f>
        <v>10201</v>
      </c>
      <c r="E8722" s="75">
        <v>7</v>
      </c>
    </row>
    <row r="8723" spans="1:5" x14ac:dyDescent="0.2">
      <c r="A8723" s="74">
        <v>44307</v>
      </c>
      <c r="B8723" s="75">
        <v>44305</v>
      </c>
      <c r="C8723" s="75" t="s">
        <v>1010</v>
      </c>
      <c r="D8723" s="76">
        <f>VLOOKUP(Pag_Inicio_Corr_mas_casos[[#This Row],[Corregimiento]],Hoja3!$A$2:$D$676,4,0)</f>
        <v>80813</v>
      </c>
      <c r="E8723" s="75">
        <v>6</v>
      </c>
    </row>
    <row r="8724" spans="1:5" x14ac:dyDescent="0.2">
      <c r="A8724" s="74">
        <v>44307</v>
      </c>
      <c r="B8724" s="75">
        <v>44305</v>
      </c>
      <c r="C8724" s="75" t="s">
        <v>1074</v>
      </c>
      <c r="D8724" s="76">
        <f>VLOOKUP(Pag_Inicio_Corr_mas_casos[[#This Row],[Corregimiento]],Hoja3!$A$2:$D$676,4,0)</f>
        <v>130702</v>
      </c>
      <c r="E8724" s="75">
        <v>6</v>
      </c>
    </row>
    <row r="8725" spans="1:5" x14ac:dyDescent="0.2">
      <c r="A8725" s="74">
        <v>44307</v>
      </c>
      <c r="B8725" s="75">
        <v>44305</v>
      </c>
      <c r="C8725" s="75" t="s">
        <v>1070</v>
      </c>
      <c r="D8725" s="76">
        <f>VLOOKUP(Pag_Inicio_Corr_mas_casos[[#This Row],[Corregimiento]],Hoja3!$A$2:$D$676,4,0)</f>
        <v>80809</v>
      </c>
      <c r="E8725" s="75">
        <v>6</v>
      </c>
    </row>
    <row r="8726" spans="1:5" x14ac:dyDescent="0.2">
      <c r="A8726" s="74">
        <v>44307</v>
      </c>
      <c r="B8726" s="75">
        <v>44305</v>
      </c>
      <c r="C8726" s="75" t="s">
        <v>1062</v>
      </c>
      <c r="D8726" s="76">
        <f>VLOOKUP(Pag_Inicio_Corr_mas_casos[[#This Row],[Corregimiento]],Hoja3!$A$2:$D$676,4,0)</f>
        <v>40611</v>
      </c>
      <c r="E8726" s="75">
        <v>6</v>
      </c>
    </row>
    <row r="8727" spans="1:5" x14ac:dyDescent="0.2">
      <c r="A8727" s="74">
        <v>44307</v>
      </c>
      <c r="B8727" s="75">
        <v>44305</v>
      </c>
      <c r="C8727" s="75" t="s">
        <v>1005</v>
      </c>
      <c r="D8727" s="76">
        <f>VLOOKUP(Pag_Inicio_Corr_mas_casos[[#This Row],[Corregimiento]],Hoja3!$A$2:$D$676,4,0)</f>
        <v>80814</v>
      </c>
      <c r="E8727" s="75">
        <v>6</v>
      </c>
    </row>
    <row r="8728" spans="1:5" x14ac:dyDescent="0.2">
      <c r="A8728" s="74">
        <v>44307</v>
      </c>
      <c r="B8728" s="75">
        <v>44305</v>
      </c>
      <c r="C8728" s="75" t="s">
        <v>1071</v>
      </c>
      <c r="D8728" s="76">
        <f>VLOOKUP(Pag_Inicio_Corr_mas_casos[[#This Row],[Corregimiento]],Hoja3!$A$2:$D$676,4,0)</f>
        <v>80819</v>
      </c>
      <c r="E8728" s="75">
        <v>6</v>
      </c>
    </row>
    <row r="8729" spans="1:5" x14ac:dyDescent="0.2">
      <c r="A8729" s="74">
        <v>44307</v>
      </c>
      <c r="B8729" s="75">
        <v>44305</v>
      </c>
      <c r="C8729" s="75" t="s">
        <v>1335</v>
      </c>
      <c r="D8729" s="76">
        <f>VLOOKUP(Pag_Inicio_Corr_mas_casos[[#This Row],[Corregimiento]],Hoja3!$A$2:$D$676,4,0)</f>
        <v>40609</v>
      </c>
      <c r="E8729" s="75">
        <v>5</v>
      </c>
    </row>
    <row r="8730" spans="1:5" x14ac:dyDescent="0.2">
      <c r="A8730" s="74">
        <v>44307</v>
      </c>
      <c r="B8730" s="75">
        <v>44305</v>
      </c>
      <c r="C8730" s="75" t="s">
        <v>997</v>
      </c>
      <c r="D8730" s="76">
        <f>VLOOKUP(Pag_Inicio_Corr_mas_casos[[#This Row],[Corregimiento]],Hoja3!$A$2:$D$676,4,0)</f>
        <v>130717</v>
      </c>
      <c r="E8730" s="75">
        <v>5</v>
      </c>
    </row>
    <row r="8731" spans="1:5" x14ac:dyDescent="0.2">
      <c r="A8731" s="74">
        <v>44307</v>
      </c>
      <c r="B8731" s="75">
        <v>44305</v>
      </c>
      <c r="C8731" s="75" t="s">
        <v>1140</v>
      </c>
      <c r="D8731" s="76">
        <f>VLOOKUP(Pag_Inicio_Corr_mas_casos[[#This Row],[Corregimiento]],Hoja3!$A$2:$D$676,4,0)</f>
        <v>40604</v>
      </c>
      <c r="E8731" s="75">
        <v>5</v>
      </c>
    </row>
    <row r="8732" spans="1:5" x14ac:dyDescent="0.2">
      <c r="A8732" s="74">
        <v>44307</v>
      </c>
      <c r="B8732" s="75">
        <v>44305</v>
      </c>
      <c r="C8732" s="75" t="s">
        <v>1125</v>
      </c>
      <c r="D8732" s="76">
        <f>VLOOKUP(Pag_Inicio_Corr_mas_casos[[#This Row],[Corregimiento]],Hoja3!$A$2:$D$676,4,0)</f>
        <v>40610</v>
      </c>
      <c r="E8732" s="75">
        <v>5</v>
      </c>
    </row>
    <row r="8733" spans="1:5" x14ac:dyDescent="0.2">
      <c r="A8733" s="74">
        <v>44307</v>
      </c>
      <c r="B8733" s="75">
        <v>44305</v>
      </c>
      <c r="C8733" s="75" t="s">
        <v>999</v>
      </c>
      <c r="D8733" s="76">
        <f>VLOOKUP(Pag_Inicio_Corr_mas_casos[[#This Row],[Corregimiento]],Hoja3!$A$2:$D$676,4,0)</f>
        <v>80806</v>
      </c>
      <c r="E8733" s="75">
        <v>5</v>
      </c>
    </row>
    <row r="8734" spans="1:5" x14ac:dyDescent="0.2">
      <c r="A8734" s="74">
        <v>44307</v>
      </c>
      <c r="B8734" s="75">
        <v>44305</v>
      </c>
      <c r="C8734" s="75" t="s">
        <v>1230</v>
      </c>
      <c r="D8734" s="76">
        <f>VLOOKUP(Pag_Inicio_Corr_mas_casos[[#This Row],[Corregimiento]],Hoja3!$A$2:$D$676,4,0)</f>
        <v>10215</v>
      </c>
      <c r="E8734" s="75">
        <v>5</v>
      </c>
    </row>
    <row r="8735" spans="1:5" x14ac:dyDescent="0.2">
      <c r="A8735" s="80">
        <v>44308</v>
      </c>
      <c r="B8735" s="81">
        <v>44306</v>
      </c>
      <c r="C8735" s="81" t="s">
        <v>1020</v>
      </c>
      <c r="D8735" s="82">
        <f>VLOOKUP(Pag_Inicio_Corr_mas_casos[[#This Row],[Corregimiento]],Hoja3!$A$2:$D$676,4,0)</f>
        <v>20601</v>
      </c>
      <c r="E8735" s="81">
        <v>13</v>
      </c>
    </row>
    <row r="8736" spans="1:5" x14ac:dyDescent="0.2">
      <c r="A8736" s="80">
        <v>44308</v>
      </c>
      <c r="B8736" s="81">
        <v>44306</v>
      </c>
      <c r="C8736" s="81" t="s">
        <v>1137</v>
      </c>
      <c r="D8736" s="82">
        <f>VLOOKUP(Pag_Inicio_Corr_mas_casos[[#This Row],[Corregimiento]],Hoja3!$A$2:$D$676,4,0)</f>
        <v>40503</v>
      </c>
      <c r="E8736" s="81">
        <v>10</v>
      </c>
    </row>
    <row r="8737" spans="1:5" x14ac:dyDescent="0.2">
      <c r="A8737" s="80">
        <v>44308</v>
      </c>
      <c r="B8737" s="81">
        <v>44306</v>
      </c>
      <c r="C8737" s="81" t="s">
        <v>1119</v>
      </c>
      <c r="D8737" s="82">
        <f>VLOOKUP(Pag_Inicio_Corr_mas_casos[[#This Row],[Corregimiento]],Hoja3!$A$2:$D$676,4,0)</f>
        <v>40601</v>
      </c>
      <c r="E8737" s="81">
        <v>10</v>
      </c>
    </row>
    <row r="8738" spans="1:5" x14ac:dyDescent="0.2">
      <c r="A8738" s="80">
        <v>44308</v>
      </c>
      <c r="B8738" s="81">
        <v>44306</v>
      </c>
      <c r="C8738" s="81" t="s">
        <v>1081</v>
      </c>
      <c r="D8738" s="82">
        <f>VLOOKUP(Pag_Inicio_Corr_mas_casos[[#This Row],[Corregimiento]],Hoja3!$A$2:$D$676,4,0)</f>
        <v>91001</v>
      </c>
      <c r="E8738" s="81">
        <v>9</v>
      </c>
    </row>
    <row r="8739" spans="1:5" x14ac:dyDescent="0.2">
      <c r="A8739" s="80">
        <v>44308</v>
      </c>
      <c r="B8739" s="81">
        <v>44306</v>
      </c>
      <c r="C8739" s="81" t="s">
        <v>1105</v>
      </c>
      <c r="D8739" s="82">
        <f>VLOOKUP(Pag_Inicio_Corr_mas_casos[[#This Row],[Corregimiento]],Hoja3!$A$2:$D$676,4,0)</f>
        <v>80812</v>
      </c>
      <c r="E8739" s="81">
        <v>9</v>
      </c>
    </row>
    <row r="8740" spans="1:5" x14ac:dyDescent="0.2">
      <c r="A8740" s="80">
        <v>44308</v>
      </c>
      <c r="B8740" s="81">
        <v>44306</v>
      </c>
      <c r="C8740" s="81" t="s">
        <v>1003</v>
      </c>
      <c r="D8740" s="82">
        <f>VLOOKUP(Pag_Inicio_Corr_mas_casos[[#This Row],[Corregimiento]],Hoja3!$A$2:$D$676,4,0)</f>
        <v>130708</v>
      </c>
      <c r="E8740" s="81">
        <v>9</v>
      </c>
    </row>
    <row r="8741" spans="1:5" x14ac:dyDescent="0.2">
      <c r="A8741" s="80">
        <v>44308</v>
      </c>
      <c r="B8741" s="81">
        <v>44306</v>
      </c>
      <c r="C8741" s="81" t="s">
        <v>1074</v>
      </c>
      <c r="D8741" s="82">
        <f>VLOOKUP(Pag_Inicio_Corr_mas_casos[[#This Row],[Corregimiento]],Hoja3!$A$2:$D$676,4,0)</f>
        <v>130702</v>
      </c>
      <c r="E8741" s="81">
        <v>9</v>
      </c>
    </row>
    <row r="8742" spans="1:5" x14ac:dyDescent="0.2">
      <c r="A8742" s="80">
        <v>44308</v>
      </c>
      <c r="B8742" s="81">
        <v>44306</v>
      </c>
      <c r="C8742" s="81" t="s">
        <v>1018</v>
      </c>
      <c r="D8742" s="82">
        <f>VLOOKUP(Pag_Inicio_Corr_mas_casos[[#This Row],[Corregimiento]],Hoja3!$A$2:$D$676,4,0)</f>
        <v>130701</v>
      </c>
      <c r="E8742" s="81">
        <v>9</v>
      </c>
    </row>
    <row r="8743" spans="1:5" x14ac:dyDescent="0.2">
      <c r="A8743" s="80">
        <v>44308</v>
      </c>
      <c r="B8743" s="81">
        <v>44306</v>
      </c>
      <c r="C8743" s="81" t="s">
        <v>1070</v>
      </c>
      <c r="D8743" s="82">
        <f>VLOOKUP(Pag_Inicio_Corr_mas_casos[[#This Row],[Corregimiento]],Hoja3!$A$2:$D$676,4,0)</f>
        <v>80809</v>
      </c>
      <c r="E8743" s="81">
        <v>8</v>
      </c>
    </row>
    <row r="8744" spans="1:5" x14ac:dyDescent="0.2">
      <c r="A8744" s="80">
        <v>44308</v>
      </c>
      <c r="B8744" s="81">
        <v>44306</v>
      </c>
      <c r="C8744" s="81" t="s">
        <v>1293</v>
      </c>
      <c r="D8744" s="82">
        <f>VLOOKUP(Pag_Inicio_Corr_mas_casos[[#This Row],[Corregimiento]],Hoja3!$A$2:$D$676,4,0)</f>
        <v>60202</v>
      </c>
      <c r="E8744" s="81">
        <v>8</v>
      </c>
    </row>
    <row r="8745" spans="1:5" x14ac:dyDescent="0.2">
      <c r="A8745" s="80">
        <v>44308</v>
      </c>
      <c r="B8745" s="81">
        <v>44306</v>
      </c>
      <c r="C8745" s="81" t="s">
        <v>1062</v>
      </c>
      <c r="D8745" s="82">
        <f>VLOOKUP(Pag_Inicio_Corr_mas_casos[[#This Row],[Corregimiento]],Hoja3!$A$2:$D$676,4,0)</f>
        <v>40611</v>
      </c>
      <c r="E8745" s="81">
        <v>7</v>
      </c>
    </row>
    <row r="8746" spans="1:5" x14ac:dyDescent="0.2">
      <c r="A8746" s="80">
        <v>44308</v>
      </c>
      <c r="B8746" s="81">
        <v>44306</v>
      </c>
      <c r="C8746" s="81" t="s">
        <v>1066</v>
      </c>
      <c r="D8746" s="82">
        <f>VLOOKUP(Pag_Inicio_Corr_mas_casos[[#This Row],[Corregimiento]],Hoja3!$A$2:$D$676,4,0)</f>
        <v>40612</v>
      </c>
      <c r="E8746" s="81">
        <v>7</v>
      </c>
    </row>
    <row r="8747" spans="1:5" x14ac:dyDescent="0.2">
      <c r="A8747" s="80">
        <v>44308</v>
      </c>
      <c r="B8747" s="81">
        <v>44306</v>
      </c>
      <c r="C8747" s="81" t="s">
        <v>1013</v>
      </c>
      <c r="D8747" s="82">
        <f>VLOOKUP(Pag_Inicio_Corr_mas_casos[[#This Row],[Corregimiento]],Hoja3!$A$2:$D$676,4,0)</f>
        <v>80822</v>
      </c>
      <c r="E8747" s="81">
        <v>6</v>
      </c>
    </row>
    <row r="8748" spans="1:5" x14ac:dyDescent="0.2">
      <c r="A8748" s="80">
        <v>44308</v>
      </c>
      <c r="B8748" s="81">
        <v>44306</v>
      </c>
      <c r="C8748" s="81" t="s">
        <v>998</v>
      </c>
      <c r="D8748" s="82">
        <f>VLOOKUP(Pag_Inicio_Corr_mas_casos[[#This Row],[Corregimiento]],Hoja3!$A$2:$D$676,4,0)</f>
        <v>81009</v>
      </c>
      <c r="E8748" s="81">
        <v>6</v>
      </c>
    </row>
    <row r="8749" spans="1:5" x14ac:dyDescent="0.2">
      <c r="A8749" s="80">
        <v>44308</v>
      </c>
      <c r="B8749" s="81">
        <v>44306</v>
      </c>
      <c r="C8749" s="81" t="s">
        <v>1001</v>
      </c>
      <c r="D8749" s="82">
        <f>VLOOKUP(Pag_Inicio_Corr_mas_casos[[#This Row],[Corregimiento]],Hoja3!$A$2:$D$676,4,0)</f>
        <v>80807</v>
      </c>
      <c r="E8749" s="81">
        <v>6</v>
      </c>
    </row>
    <row r="8750" spans="1:5" x14ac:dyDescent="0.2">
      <c r="A8750" s="80">
        <v>44308</v>
      </c>
      <c r="B8750" s="81">
        <v>44306</v>
      </c>
      <c r="C8750" s="81" t="s">
        <v>1128</v>
      </c>
      <c r="D8750" s="82">
        <f>VLOOKUP(Pag_Inicio_Corr_mas_casos[[#This Row],[Corregimiento]],Hoja3!$A$2:$D$676,4,0)</f>
        <v>91013</v>
      </c>
      <c r="E8750" s="81">
        <v>5</v>
      </c>
    </row>
    <row r="8751" spans="1:5" x14ac:dyDescent="0.2">
      <c r="A8751" s="80">
        <v>44308</v>
      </c>
      <c r="B8751" s="81">
        <v>44306</v>
      </c>
      <c r="C8751" s="81" t="s">
        <v>1051</v>
      </c>
      <c r="D8751" s="82">
        <f>VLOOKUP(Pag_Inicio_Corr_mas_casos[[#This Row],[Corregimiento]],Hoja3!$A$2:$D$676,4,0)</f>
        <v>80808</v>
      </c>
      <c r="E8751" s="81">
        <v>5</v>
      </c>
    </row>
    <row r="8752" spans="1:5" x14ac:dyDescent="0.2">
      <c r="A8752" s="80">
        <v>44308</v>
      </c>
      <c r="B8752" s="81">
        <v>44306</v>
      </c>
      <c r="C8752" s="81" t="s">
        <v>1265</v>
      </c>
      <c r="D8752" s="82">
        <f>VLOOKUP(Pag_Inicio_Corr_mas_casos[[#This Row],[Corregimiento]],Hoja3!$A$2:$D$676,4,0)</f>
        <v>10101</v>
      </c>
      <c r="E8752" s="81">
        <v>5</v>
      </c>
    </row>
    <row r="8753" spans="1:5" x14ac:dyDescent="0.2">
      <c r="A8753" s="80">
        <v>44308</v>
      </c>
      <c r="B8753" s="81">
        <v>44306</v>
      </c>
      <c r="C8753" s="81" t="s">
        <v>1005</v>
      </c>
      <c r="D8753" s="82">
        <f>VLOOKUP(Pag_Inicio_Corr_mas_casos[[#This Row],[Corregimiento]],Hoja3!$A$2:$D$676,4,0)</f>
        <v>80814</v>
      </c>
      <c r="E8753" s="81">
        <v>4</v>
      </c>
    </row>
    <row r="8754" spans="1:5" x14ac:dyDescent="0.2">
      <c r="A8754" s="80">
        <v>44308</v>
      </c>
      <c r="B8754" s="81">
        <v>44306</v>
      </c>
      <c r="C8754" s="81" t="s">
        <v>1029</v>
      </c>
      <c r="D8754" s="82">
        <f>VLOOKUP(Pag_Inicio_Corr_mas_casos[[#This Row],[Corregimiento]],Hoja3!$A$2:$D$676,4,0)</f>
        <v>40606</v>
      </c>
      <c r="E8754" s="81">
        <v>4</v>
      </c>
    </row>
    <row r="8755" spans="1:5" x14ac:dyDescent="0.2">
      <c r="A8755" s="53">
        <v>44309</v>
      </c>
      <c r="B8755" s="54">
        <v>44307</v>
      </c>
      <c r="C8755" s="54" t="s">
        <v>1119</v>
      </c>
      <c r="D8755" s="55">
        <f>VLOOKUP(Pag_Inicio_Corr_mas_casos[[#This Row],[Corregimiento]],Hoja3!$A$2:$D$676,4,0)</f>
        <v>40601</v>
      </c>
      <c r="E8755" s="54">
        <v>19</v>
      </c>
    </row>
    <row r="8756" spans="1:5" x14ac:dyDescent="0.2">
      <c r="A8756" s="53">
        <v>44309</v>
      </c>
      <c r="B8756" s="54">
        <v>44307</v>
      </c>
      <c r="C8756" s="54" t="s">
        <v>1020</v>
      </c>
      <c r="D8756" s="55">
        <f>VLOOKUP(Pag_Inicio_Corr_mas_casos[[#This Row],[Corregimiento]],Hoja3!$A$2:$D$676,4,0)</f>
        <v>20601</v>
      </c>
      <c r="E8756" s="54">
        <v>17</v>
      </c>
    </row>
    <row r="8757" spans="1:5" x14ac:dyDescent="0.2">
      <c r="A8757" s="53">
        <v>44309</v>
      </c>
      <c r="B8757" s="54">
        <v>44307</v>
      </c>
      <c r="C8757" s="54" t="s">
        <v>1070</v>
      </c>
      <c r="D8757" s="55">
        <f>VLOOKUP(Pag_Inicio_Corr_mas_casos[[#This Row],[Corregimiento]],Hoja3!$A$2:$D$676,4,0)</f>
        <v>80809</v>
      </c>
      <c r="E8757" s="54">
        <v>11</v>
      </c>
    </row>
    <row r="8758" spans="1:5" x14ac:dyDescent="0.2">
      <c r="A8758" s="53">
        <v>44309</v>
      </c>
      <c r="B8758" s="54">
        <v>44307</v>
      </c>
      <c r="C8758" s="54" t="s">
        <v>1336</v>
      </c>
      <c r="D8758" s="55">
        <f>VLOOKUP(Pag_Inicio_Corr_mas_casos[[#This Row],[Corregimiento]],Hoja3!$A$2:$D$676,4,0)</f>
        <v>30601</v>
      </c>
      <c r="E8758" s="54">
        <v>10</v>
      </c>
    </row>
    <row r="8759" spans="1:5" x14ac:dyDescent="0.2">
      <c r="A8759" s="53">
        <v>44309</v>
      </c>
      <c r="B8759" s="54">
        <v>44307</v>
      </c>
      <c r="C8759" s="54" t="s">
        <v>1105</v>
      </c>
      <c r="D8759" s="55">
        <f>VLOOKUP(Pag_Inicio_Corr_mas_casos[[#This Row],[Corregimiento]],Hoja3!$A$2:$D$676,4,0)</f>
        <v>80812</v>
      </c>
      <c r="E8759" s="54">
        <v>9</v>
      </c>
    </row>
    <row r="8760" spans="1:5" x14ac:dyDescent="0.2">
      <c r="A8760" s="53">
        <v>44309</v>
      </c>
      <c r="B8760" s="54">
        <v>44307</v>
      </c>
      <c r="C8760" s="54" t="s">
        <v>1071</v>
      </c>
      <c r="D8760" s="55">
        <f>VLOOKUP(Pag_Inicio_Corr_mas_casos[[#This Row],[Corregimiento]],Hoja3!$A$2:$D$676,4,0)</f>
        <v>80819</v>
      </c>
      <c r="E8760" s="54">
        <v>9</v>
      </c>
    </row>
    <row r="8761" spans="1:5" x14ac:dyDescent="0.2">
      <c r="A8761" s="53">
        <v>44309</v>
      </c>
      <c r="B8761" s="54">
        <v>44307</v>
      </c>
      <c r="C8761" s="54" t="s">
        <v>1029</v>
      </c>
      <c r="D8761" s="55">
        <f>VLOOKUP(Pag_Inicio_Corr_mas_casos[[#This Row],[Corregimiento]],Hoja3!$A$2:$D$676,4,0)</f>
        <v>40606</v>
      </c>
      <c r="E8761" s="54">
        <v>8</v>
      </c>
    </row>
    <row r="8762" spans="1:5" x14ac:dyDescent="0.2">
      <c r="A8762" s="53">
        <v>44309</v>
      </c>
      <c r="B8762" s="54">
        <v>44307</v>
      </c>
      <c r="C8762" s="54" t="s">
        <v>1270</v>
      </c>
      <c r="D8762" s="55">
        <f>VLOOKUP(Pag_Inicio_Corr_mas_casos[[#This Row],[Corregimiento]],Hoja3!$A$2:$D$676,4,0)</f>
        <v>41104</v>
      </c>
      <c r="E8762" s="54">
        <v>8</v>
      </c>
    </row>
    <row r="8763" spans="1:5" x14ac:dyDescent="0.2">
      <c r="A8763" s="53">
        <v>44309</v>
      </c>
      <c r="B8763" s="54">
        <v>44307</v>
      </c>
      <c r="C8763" s="54" t="s">
        <v>1066</v>
      </c>
      <c r="D8763" s="55">
        <f>VLOOKUP(Pag_Inicio_Corr_mas_casos[[#This Row],[Corregimiento]],Hoja3!$A$2:$D$676,4,0)</f>
        <v>40612</v>
      </c>
      <c r="E8763" s="54">
        <v>8</v>
      </c>
    </row>
    <row r="8764" spans="1:5" x14ac:dyDescent="0.2">
      <c r="A8764" s="53">
        <v>44309</v>
      </c>
      <c r="B8764" s="54">
        <v>44307</v>
      </c>
      <c r="C8764" s="54" t="s">
        <v>1082</v>
      </c>
      <c r="D8764" s="55">
        <f>VLOOKUP(Pag_Inicio_Corr_mas_casos[[#This Row],[Corregimiento]],Hoja3!$A$2:$D$676,4,0)</f>
        <v>30111</v>
      </c>
      <c r="E8764" s="54">
        <v>8</v>
      </c>
    </row>
    <row r="8765" spans="1:5" x14ac:dyDescent="0.2">
      <c r="A8765" s="53">
        <v>44309</v>
      </c>
      <c r="B8765" s="54">
        <v>44307</v>
      </c>
      <c r="C8765" s="54" t="s">
        <v>1117</v>
      </c>
      <c r="D8765" s="55">
        <f>VLOOKUP(Pag_Inicio_Corr_mas_casos[[#This Row],[Corregimiento]],Hoja3!$A$2:$D$676,4,0)</f>
        <v>40501</v>
      </c>
      <c r="E8765" s="54">
        <v>8</v>
      </c>
    </row>
    <row r="8766" spans="1:5" x14ac:dyDescent="0.2">
      <c r="A8766" s="53">
        <v>44309</v>
      </c>
      <c r="B8766" s="54">
        <v>44307</v>
      </c>
      <c r="C8766" s="54" t="s">
        <v>1074</v>
      </c>
      <c r="D8766" s="55">
        <f>VLOOKUP(Pag_Inicio_Corr_mas_casos[[#This Row],[Corregimiento]],Hoja3!$A$2:$D$676,4,0)</f>
        <v>130702</v>
      </c>
      <c r="E8766" s="54">
        <v>7</v>
      </c>
    </row>
    <row r="8767" spans="1:5" x14ac:dyDescent="0.2">
      <c r="A8767" s="53">
        <v>44309</v>
      </c>
      <c r="B8767" s="54">
        <v>44307</v>
      </c>
      <c r="C8767" s="54" t="s">
        <v>1081</v>
      </c>
      <c r="D8767" s="55">
        <f>VLOOKUP(Pag_Inicio_Corr_mas_casos[[#This Row],[Corregimiento]],Hoja3!$A$2:$D$676,4,0)</f>
        <v>91001</v>
      </c>
      <c r="E8767" s="54">
        <v>7</v>
      </c>
    </row>
    <row r="8768" spans="1:5" x14ac:dyDescent="0.2">
      <c r="A8768" s="53">
        <v>44309</v>
      </c>
      <c r="B8768" s="54">
        <v>44307</v>
      </c>
      <c r="C8768" s="54" t="s">
        <v>1001</v>
      </c>
      <c r="D8768" s="55">
        <f>VLOOKUP(Pag_Inicio_Corr_mas_casos[[#This Row],[Corregimiento]],Hoja3!$A$2:$D$676,4,0)</f>
        <v>80807</v>
      </c>
      <c r="E8768" s="54">
        <v>7</v>
      </c>
    </row>
    <row r="8769" spans="1:5" x14ac:dyDescent="0.2">
      <c r="A8769" s="53">
        <v>44309</v>
      </c>
      <c r="B8769" s="54">
        <v>44307</v>
      </c>
      <c r="C8769" s="54" t="s">
        <v>831</v>
      </c>
      <c r="D8769" s="55">
        <f>VLOOKUP(Pag_Inicio_Corr_mas_casos[[#This Row],[Corregimiento]],Hoja3!$A$2:$D$676,4,0)</f>
        <v>80821</v>
      </c>
      <c r="E8769" s="54">
        <v>7</v>
      </c>
    </row>
    <row r="8770" spans="1:5" x14ac:dyDescent="0.2">
      <c r="A8770" s="53">
        <v>44309</v>
      </c>
      <c r="B8770" s="54">
        <v>44307</v>
      </c>
      <c r="C8770" s="54" t="s">
        <v>1092</v>
      </c>
      <c r="D8770" s="55">
        <f>VLOOKUP(Pag_Inicio_Corr_mas_casos[[#This Row],[Corregimiento]],Hoja3!$A$2:$D$676,4,0)</f>
        <v>91008</v>
      </c>
      <c r="E8770" s="54">
        <v>6</v>
      </c>
    </row>
    <row r="8771" spans="1:5" x14ac:dyDescent="0.2">
      <c r="A8771" s="53">
        <v>44309</v>
      </c>
      <c r="B8771" s="54">
        <v>44307</v>
      </c>
      <c r="C8771" s="54" t="s">
        <v>1125</v>
      </c>
      <c r="D8771" s="55">
        <f>VLOOKUP(Pag_Inicio_Corr_mas_casos[[#This Row],[Corregimiento]],Hoja3!$A$2:$D$676,4,0)</f>
        <v>40610</v>
      </c>
      <c r="E8771" s="54">
        <v>5</v>
      </c>
    </row>
    <row r="8772" spans="1:5" x14ac:dyDescent="0.2">
      <c r="A8772" s="53">
        <v>44309</v>
      </c>
      <c r="B8772" s="54">
        <v>44307</v>
      </c>
      <c r="C8772" s="54" t="s">
        <v>1030</v>
      </c>
      <c r="D8772" s="55">
        <f>VLOOKUP(Pag_Inicio_Corr_mas_casos[[#This Row],[Corregimiento]],Hoja3!$A$2:$D$676,4,0)</f>
        <v>130103</v>
      </c>
      <c r="E8772" s="54">
        <v>5</v>
      </c>
    </row>
    <row r="8773" spans="1:5" x14ac:dyDescent="0.2">
      <c r="A8773" s="53">
        <v>44309</v>
      </c>
      <c r="B8773" s="54">
        <v>44307</v>
      </c>
      <c r="C8773" s="54" t="s">
        <v>1137</v>
      </c>
      <c r="D8773" s="55">
        <f>VLOOKUP(Pag_Inicio_Corr_mas_casos[[#This Row],[Corregimiento]],Hoja3!$A$2:$D$676,4,0)</f>
        <v>40503</v>
      </c>
      <c r="E8773" s="54">
        <v>5</v>
      </c>
    </row>
    <row r="8774" spans="1:5" x14ac:dyDescent="0.2">
      <c r="A8774" s="53">
        <v>44309</v>
      </c>
      <c r="B8774" s="54">
        <v>44307</v>
      </c>
      <c r="C8774" s="54" t="s">
        <v>1126</v>
      </c>
      <c r="D8774" s="55">
        <f>VLOOKUP(Pag_Inicio_Corr_mas_casos[[#This Row],[Corregimiento]],Hoja3!$A$2:$D$676,4,0)</f>
        <v>20201</v>
      </c>
      <c r="E8774" s="54">
        <v>5</v>
      </c>
    </row>
    <row r="8775" spans="1:5" x14ac:dyDescent="0.2">
      <c r="A8775" s="62">
        <v>44310</v>
      </c>
      <c r="B8775" s="63">
        <v>44308</v>
      </c>
      <c r="C8775" s="63" t="s">
        <v>1070</v>
      </c>
      <c r="D8775" s="64">
        <f>VLOOKUP(Pag_Inicio_Corr_mas_casos[[#This Row],[Corregimiento]],Hoja3!$A$2:$D$676,4,0)</f>
        <v>80809</v>
      </c>
      <c r="E8775" s="63">
        <v>13</v>
      </c>
    </row>
    <row r="8776" spans="1:5" x14ac:dyDescent="0.2">
      <c r="A8776" s="62">
        <v>44310</v>
      </c>
      <c r="B8776" s="63">
        <v>44308</v>
      </c>
      <c r="C8776" s="63" t="s">
        <v>1119</v>
      </c>
      <c r="D8776" s="64">
        <f>VLOOKUP(Pag_Inicio_Corr_mas_casos[[#This Row],[Corregimiento]],Hoja3!$A$2:$D$676,4,0)</f>
        <v>40601</v>
      </c>
      <c r="E8776" s="63">
        <v>12</v>
      </c>
    </row>
    <row r="8777" spans="1:5" x14ac:dyDescent="0.2">
      <c r="A8777" s="62">
        <v>44310</v>
      </c>
      <c r="B8777" s="63">
        <v>44308</v>
      </c>
      <c r="C8777" s="63" t="s">
        <v>1029</v>
      </c>
      <c r="D8777" s="64">
        <f>VLOOKUP(Pag_Inicio_Corr_mas_casos[[#This Row],[Corregimiento]],Hoja3!$A$2:$D$676,4,0)</f>
        <v>40606</v>
      </c>
      <c r="E8777" s="63">
        <v>11</v>
      </c>
    </row>
    <row r="8778" spans="1:5" x14ac:dyDescent="0.2">
      <c r="A8778" s="62">
        <v>44310</v>
      </c>
      <c r="B8778" s="63">
        <v>44308</v>
      </c>
      <c r="C8778" s="63" t="s">
        <v>1105</v>
      </c>
      <c r="D8778" s="64">
        <f>VLOOKUP(Pag_Inicio_Corr_mas_casos[[#This Row],[Corregimiento]],Hoja3!$A$2:$D$676,4,0)</f>
        <v>80812</v>
      </c>
      <c r="E8778" s="63">
        <v>10</v>
      </c>
    </row>
    <row r="8779" spans="1:5" x14ac:dyDescent="0.2">
      <c r="A8779" s="62">
        <v>44310</v>
      </c>
      <c r="B8779" s="63">
        <v>44308</v>
      </c>
      <c r="C8779" s="63" t="s">
        <v>1001</v>
      </c>
      <c r="D8779" s="64">
        <f>VLOOKUP(Pag_Inicio_Corr_mas_casos[[#This Row],[Corregimiento]],Hoja3!$A$2:$D$676,4,0)</f>
        <v>80807</v>
      </c>
      <c r="E8779" s="63">
        <v>9</v>
      </c>
    </row>
    <row r="8780" spans="1:5" x14ac:dyDescent="0.2">
      <c r="A8780" s="62">
        <v>44310</v>
      </c>
      <c r="B8780" s="63">
        <v>44308</v>
      </c>
      <c r="C8780" s="63" t="s">
        <v>1066</v>
      </c>
      <c r="D8780" s="64">
        <f>VLOOKUP(Pag_Inicio_Corr_mas_casos[[#This Row],[Corregimiento]],Hoja3!$A$2:$D$676,4,0)</f>
        <v>40612</v>
      </c>
      <c r="E8780" s="63">
        <v>9</v>
      </c>
    </row>
    <row r="8781" spans="1:5" x14ac:dyDescent="0.2">
      <c r="A8781" s="62">
        <v>44310</v>
      </c>
      <c r="B8781" s="63">
        <v>44308</v>
      </c>
      <c r="C8781" s="63" t="s">
        <v>1020</v>
      </c>
      <c r="D8781" s="64">
        <f>VLOOKUP(Pag_Inicio_Corr_mas_casos[[#This Row],[Corregimiento]],Hoja3!$A$2:$D$676,4,0)</f>
        <v>20601</v>
      </c>
      <c r="E8781" s="63">
        <v>8</v>
      </c>
    </row>
    <row r="8782" spans="1:5" x14ac:dyDescent="0.2">
      <c r="A8782" s="62">
        <v>44310</v>
      </c>
      <c r="B8782" s="63">
        <v>44308</v>
      </c>
      <c r="C8782" s="63" t="s">
        <v>1114</v>
      </c>
      <c r="D8782" s="64">
        <f>VLOOKUP(Pag_Inicio_Corr_mas_casos[[#This Row],[Corregimiento]],Hoja3!$A$2:$D$676,4,0)</f>
        <v>90301</v>
      </c>
      <c r="E8782" s="63">
        <v>8</v>
      </c>
    </row>
    <row r="8783" spans="1:5" x14ac:dyDescent="0.2">
      <c r="A8783" s="62">
        <v>44310</v>
      </c>
      <c r="B8783" s="63">
        <v>44308</v>
      </c>
      <c r="C8783" s="63" t="s">
        <v>1174</v>
      </c>
      <c r="D8783" s="64">
        <f>VLOOKUP(Pag_Inicio_Corr_mas_casos[[#This Row],[Corregimiento]],Hoja3!$A$2:$D$676,4,0)</f>
        <v>20305</v>
      </c>
      <c r="E8783" s="63">
        <v>7</v>
      </c>
    </row>
    <row r="8784" spans="1:5" x14ac:dyDescent="0.2">
      <c r="A8784" s="62">
        <v>44310</v>
      </c>
      <c r="B8784" s="63">
        <v>44308</v>
      </c>
      <c r="C8784" s="63" t="s">
        <v>1226</v>
      </c>
      <c r="D8784" s="64">
        <f>VLOOKUP(Pag_Inicio_Corr_mas_casos[[#This Row],[Corregimiento]],Hoja3!$A$2:$D$676,4,0)</f>
        <v>10201</v>
      </c>
      <c r="E8784" s="63">
        <v>7</v>
      </c>
    </row>
    <row r="8785" spans="1:5" x14ac:dyDescent="0.2">
      <c r="A8785" s="62">
        <v>44310</v>
      </c>
      <c r="B8785" s="63">
        <v>44308</v>
      </c>
      <c r="C8785" s="63" t="s">
        <v>1092</v>
      </c>
      <c r="D8785" s="64">
        <f>VLOOKUP(Pag_Inicio_Corr_mas_casos[[#This Row],[Corregimiento]],Hoja3!$A$2:$D$676,4,0)</f>
        <v>91008</v>
      </c>
      <c r="E8785" s="63">
        <v>7</v>
      </c>
    </row>
    <row r="8786" spans="1:5" x14ac:dyDescent="0.2">
      <c r="A8786" s="62">
        <v>44310</v>
      </c>
      <c r="B8786" s="63">
        <v>44308</v>
      </c>
      <c r="C8786" s="63" t="s">
        <v>1337</v>
      </c>
      <c r="D8786" s="64">
        <f>VLOOKUP(Pag_Inicio_Corr_mas_casos[[#This Row],[Corregimiento]],Hoja3!$A$2:$D$676,4,0)</f>
        <v>40802</v>
      </c>
      <c r="E8786" s="63">
        <v>7</v>
      </c>
    </row>
    <row r="8787" spans="1:5" x14ac:dyDescent="0.2">
      <c r="A8787" s="62">
        <v>44310</v>
      </c>
      <c r="B8787" s="63">
        <v>44308</v>
      </c>
      <c r="C8787" s="63" t="s">
        <v>831</v>
      </c>
      <c r="D8787" s="64">
        <f>VLOOKUP(Pag_Inicio_Corr_mas_casos[[#This Row],[Corregimiento]],Hoja3!$A$2:$D$676,4,0)</f>
        <v>80821</v>
      </c>
      <c r="E8787" s="63">
        <v>6</v>
      </c>
    </row>
    <row r="8788" spans="1:5" x14ac:dyDescent="0.2">
      <c r="A8788" s="62">
        <v>44310</v>
      </c>
      <c r="B8788" s="63">
        <v>44308</v>
      </c>
      <c r="C8788" s="63" t="s">
        <v>1034</v>
      </c>
      <c r="D8788" s="64">
        <f>VLOOKUP(Pag_Inicio_Corr_mas_casos[[#This Row],[Corregimiento]],Hoja3!$A$2:$D$676,4,0)</f>
        <v>20207</v>
      </c>
      <c r="E8788" s="63">
        <v>6</v>
      </c>
    </row>
    <row r="8789" spans="1:5" x14ac:dyDescent="0.2">
      <c r="A8789" s="62">
        <v>44310</v>
      </c>
      <c r="B8789" s="63">
        <v>44308</v>
      </c>
      <c r="C8789" s="63" t="s">
        <v>1012</v>
      </c>
      <c r="D8789" s="64">
        <f>VLOOKUP(Pag_Inicio_Corr_mas_casos[[#This Row],[Corregimiento]],Hoja3!$A$2:$D$676,4,0)</f>
        <v>80817</v>
      </c>
      <c r="E8789" s="63">
        <v>6</v>
      </c>
    </row>
    <row r="8790" spans="1:5" x14ac:dyDescent="0.2">
      <c r="A8790" s="62">
        <v>44310</v>
      </c>
      <c r="B8790" s="63">
        <v>44308</v>
      </c>
      <c r="C8790" s="63" t="s">
        <v>1013</v>
      </c>
      <c r="D8790" s="64">
        <f>VLOOKUP(Pag_Inicio_Corr_mas_casos[[#This Row],[Corregimiento]],Hoja3!$A$2:$D$676,4,0)</f>
        <v>80822</v>
      </c>
      <c r="E8790" s="63">
        <v>5</v>
      </c>
    </row>
    <row r="8791" spans="1:5" x14ac:dyDescent="0.2">
      <c r="A8791" s="62">
        <v>44310</v>
      </c>
      <c r="B8791" s="63">
        <v>44308</v>
      </c>
      <c r="C8791" s="63" t="s">
        <v>1079</v>
      </c>
      <c r="D8791" s="64">
        <f>VLOOKUP(Pag_Inicio_Corr_mas_casos[[#This Row],[Corregimiento]],Hoja3!$A$2:$D$676,4,0)</f>
        <v>81002</v>
      </c>
      <c r="E8791" s="63">
        <v>5</v>
      </c>
    </row>
    <row r="8792" spans="1:5" x14ac:dyDescent="0.2">
      <c r="A8792" s="62">
        <v>44310</v>
      </c>
      <c r="B8792" s="63">
        <v>44308</v>
      </c>
      <c r="C8792" s="63" t="s">
        <v>1050</v>
      </c>
      <c r="D8792" s="64">
        <f>VLOOKUP(Pag_Inicio_Corr_mas_casos[[#This Row],[Corregimiento]],Hoja3!$A$2:$D$676,4,0)</f>
        <v>130706</v>
      </c>
      <c r="E8792" s="63">
        <v>5</v>
      </c>
    </row>
    <row r="8793" spans="1:5" x14ac:dyDescent="0.2">
      <c r="A8793" s="62">
        <v>44310</v>
      </c>
      <c r="B8793" s="63">
        <v>44308</v>
      </c>
      <c r="C8793" s="63" t="s">
        <v>1108</v>
      </c>
      <c r="D8793" s="64">
        <f>VLOOKUP(Pag_Inicio_Corr_mas_casos[[#This Row],[Corregimiento]],Hoja3!$A$2:$D$676,4,0)</f>
        <v>50316</v>
      </c>
      <c r="E8793" s="63">
        <v>5</v>
      </c>
    </row>
    <row r="8794" spans="1:5" x14ac:dyDescent="0.2">
      <c r="A8794" s="62">
        <v>44310</v>
      </c>
      <c r="B8794" s="63">
        <v>44308</v>
      </c>
      <c r="C8794" s="63" t="s">
        <v>1230</v>
      </c>
      <c r="D8794" s="64">
        <f>VLOOKUP(Pag_Inicio_Corr_mas_casos[[#This Row],[Corregimiento]],Hoja3!$A$2:$D$676,4,0)</f>
        <v>10215</v>
      </c>
      <c r="E8794" s="63">
        <v>5</v>
      </c>
    </row>
    <row r="8795" spans="1:5" x14ac:dyDescent="0.2">
      <c r="A8795" s="43">
        <v>44311</v>
      </c>
      <c r="B8795" s="41">
        <v>44309</v>
      </c>
      <c r="C8795" s="41" t="s">
        <v>1062</v>
      </c>
      <c r="D8795" s="42">
        <f>VLOOKUP(Pag_Inicio_Corr_mas_casos[[#This Row],[Corregimiento]],Hoja3!$A$2:$D$676,4,0)</f>
        <v>40611</v>
      </c>
      <c r="E8795" s="41">
        <v>11</v>
      </c>
    </row>
    <row r="8796" spans="1:5" x14ac:dyDescent="0.2">
      <c r="A8796" s="43">
        <v>44311</v>
      </c>
      <c r="B8796" s="41">
        <v>44309</v>
      </c>
      <c r="C8796" s="41" t="s">
        <v>1119</v>
      </c>
      <c r="D8796" s="42">
        <f>VLOOKUP(Pag_Inicio_Corr_mas_casos[[#This Row],[Corregimiento]],Hoja3!$A$2:$D$676,4,0)</f>
        <v>40601</v>
      </c>
      <c r="E8796" s="41">
        <v>10</v>
      </c>
    </row>
    <row r="8797" spans="1:5" x14ac:dyDescent="0.2">
      <c r="A8797" s="43">
        <v>44311</v>
      </c>
      <c r="B8797" s="41">
        <v>44309</v>
      </c>
      <c r="C8797" s="41" t="s">
        <v>1020</v>
      </c>
      <c r="D8797" s="42">
        <f>VLOOKUP(Pag_Inicio_Corr_mas_casos[[#This Row],[Corregimiento]],Hoja3!$A$2:$D$676,4,0)</f>
        <v>20601</v>
      </c>
      <c r="E8797" s="41">
        <v>9</v>
      </c>
    </row>
    <row r="8798" spans="1:5" x14ac:dyDescent="0.2">
      <c r="A8798" s="43">
        <v>44311</v>
      </c>
      <c r="B8798" s="41">
        <v>44309</v>
      </c>
      <c r="C8798" s="41" t="s">
        <v>1321</v>
      </c>
      <c r="D8798" s="42">
        <f>VLOOKUP(Pag_Inicio_Corr_mas_casos[[#This Row],[Corregimiento]],Hoja3!$A$2:$D$676,4,0)</f>
        <v>41401</v>
      </c>
      <c r="E8798" s="41">
        <v>8</v>
      </c>
    </row>
    <row r="8799" spans="1:5" x14ac:dyDescent="0.2">
      <c r="A8799" s="43">
        <v>44311</v>
      </c>
      <c r="B8799" s="41">
        <v>44309</v>
      </c>
      <c r="C8799" s="41" t="s">
        <v>1133</v>
      </c>
      <c r="D8799" s="42">
        <f>VLOOKUP(Pag_Inicio_Corr_mas_casos[[#This Row],[Corregimiento]],Hoja3!$A$2:$D$676,4,0)</f>
        <v>90101</v>
      </c>
      <c r="E8799" s="41">
        <v>8</v>
      </c>
    </row>
    <row r="8800" spans="1:5" x14ac:dyDescent="0.2">
      <c r="A8800" s="43">
        <v>44311</v>
      </c>
      <c r="B8800" s="41">
        <v>44309</v>
      </c>
      <c r="C8800" s="41" t="s">
        <v>1092</v>
      </c>
      <c r="D8800" s="42">
        <f>VLOOKUP(Pag_Inicio_Corr_mas_casos[[#This Row],[Corregimiento]],Hoja3!$A$2:$D$676,4,0)</f>
        <v>91008</v>
      </c>
      <c r="E8800" s="41">
        <v>7</v>
      </c>
    </row>
    <row r="8801" spans="1:5" x14ac:dyDescent="0.2">
      <c r="A8801" s="43">
        <v>44311</v>
      </c>
      <c r="B8801" s="41">
        <v>44309</v>
      </c>
      <c r="C8801" s="41" t="s">
        <v>1137</v>
      </c>
      <c r="D8801" s="42">
        <f>VLOOKUP(Pag_Inicio_Corr_mas_casos[[#This Row],[Corregimiento]],Hoja3!$A$2:$D$676,4,0)</f>
        <v>40503</v>
      </c>
      <c r="E8801" s="41">
        <v>7</v>
      </c>
    </row>
    <row r="8802" spans="1:5" x14ac:dyDescent="0.2">
      <c r="A8802" s="43">
        <v>44311</v>
      </c>
      <c r="B8802" s="41">
        <v>44309</v>
      </c>
      <c r="C8802" s="41" t="s">
        <v>1132</v>
      </c>
      <c r="D8802" s="42">
        <f>VLOOKUP(Pag_Inicio_Corr_mas_casos[[#This Row],[Corregimiento]],Hoja3!$A$2:$D$676,4,0)</f>
        <v>30101</v>
      </c>
      <c r="E8802" s="41">
        <v>7</v>
      </c>
    </row>
    <row r="8803" spans="1:5" x14ac:dyDescent="0.2">
      <c r="A8803" s="43">
        <v>44311</v>
      </c>
      <c r="B8803" s="41">
        <v>44309</v>
      </c>
      <c r="C8803" s="41" t="s">
        <v>1003</v>
      </c>
      <c r="D8803" s="42">
        <f>VLOOKUP(Pag_Inicio_Corr_mas_casos[[#This Row],[Corregimiento]],Hoja3!$A$2:$D$676,4,0)</f>
        <v>130708</v>
      </c>
      <c r="E8803" s="41">
        <v>7</v>
      </c>
    </row>
    <row r="8804" spans="1:5" x14ac:dyDescent="0.2">
      <c r="A8804" s="43">
        <v>44311</v>
      </c>
      <c r="B8804" s="41">
        <v>44309</v>
      </c>
      <c r="C8804" s="41" t="s">
        <v>1029</v>
      </c>
      <c r="D8804" s="42">
        <f>VLOOKUP(Pag_Inicio_Corr_mas_casos[[#This Row],[Corregimiento]],Hoja3!$A$2:$D$676,4,0)</f>
        <v>40606</v>
      </c>
      <c r="E8804" s="41">
        <v>6</v>
      </c>
    </row>
    <row r="8805" spans="1:5" x14ac:dyDescent="0.2">
      <c r="A8805" s="43">
        <v>44311</v>
      </c>
      <c r="B8805" s="41">
        <v>44309</v>
      </c>
      <c r="C8805" s="41" t="s">
        <v>1171</v>
      </c>
      <c r="D8805" s="42">
        <f>VLOOKUP(Pag_Inicio_Corr_mas_casos[[#This Row],[Corregimiento]],Hoja3!$A$2:$D$676,4,0)</f>
        <v>40801</v>
      </c>
      <c r="E8805" s="41">
        <v>5</v>
      </c>
    </row>
    <row r="8806" spans="1:5" x14ac:dyDescent="0.2">
      <c r="A8806" s="43">
        <v>44311</v>
      </c>
      <c r="B8806" s="41">
        <v>44309</v>
      </c>
      <c r="C8806" s="41" t="s">
        <v>1172</v>
      </c>
      <c r="D8806" s="42">
        <f>VLOOKUP(Pag_Inicio_Corr_mas_casos[[#This Row],[Corregimiento]],Hoja3!$A$2:$D$676,4,0)</f>
        <v>20307</v>
      </c>
      <c r="E8806" s="41">
        <v>5</v>
      </c>
    </row>
    <row r="8807" spans="1:5" x14ac:dyDescent="0.2">
      <c r="A8807" s="43">
        <v>44311</v>
      </c>
      <c r="B8807" s="41">
        <v>44309</v>
      </c>
      <c r="C8807" s="41" t="s">
        <v>1001</v>
      </c>
      <c r="D8807" s="42">
        <f>VLOOKUP(Pag_Inicio_Corr_mas_casos[[#This Row],[Corregimiento]],Hoja3!$A$2:$D$676,4,0)</f>
        <v>80807</v>
      </c>
      <c r="E8807" s="41">
        <v>5</v>
      </c>
    </row>
    <row r="8808" spans="1:5" x14ac:dyDescent="0.2">
      <c r="A8808" s="43">
        <v>44311</v>
      </c>
      <c r="B8808" s="41">
        <v>44309</v>
      </c>
      <c r="C8808" s="41" t="s">
        <v>1338</v>
      </c>
      <c r="D8808" s="42">
        <f>VLOOKUP(Pag_Inicio_Corr_mas_casos[[#This Row],[Corregimiento]],Hoja3!$A$2:$D$676,4,0)</f>
        <v>40302</v>
      </c>
      <c r="E8808" s="41">
        <v>5</v>
      </c>
    </row>
    <row r="8809" spans="1:5" x14ac:dyDescent="0.2">
      <c r="A8809" s="43">
        <v>44311</v>
      </c>
      <c r="B8809" s="41">
        <v>44309</v>
      </c>
      <c r="C8809" s="41" t="s">
        <v>1210</v>
      </c>
      <c r="D8809" s="42">
        <f>VLOOKUP(Pag_Inicio_Corr_mas_casos[[#This Row],[Corregimiento]],Hoja3!$A$2:$D$676,4,0)</f>
        <v>41001</v>
      </c>
      <c r="E8809" s="41">
        <v>5</v>
      </c>
    </row>
    <row r="8810" spans="1:5" x14ac:dyDescent="0.2">
      <c r="A8810" s="43">
        <v>44311</v>
      </c>
      <c r="B8810" s="41">
        <v>44309</v>
      </c>
      <c r="C8810" s="41" t="s">
        <v>1074</v>
      </c>
      <c r="D8810" s="42">
        <f>VLOOKUP(Pag_Inicio_Corr_mas_casos[[#This Row],[Corregimiento]],Hoja3!$A$2:$D$676,4,0)</f>
        <v>130702</v>
      </c>
      <c r="E8810" s="41">
        <v>5</v>
      </c>
    </row>
    <row r="8811" spans="1:5" x14ac:dyDescent="0.2">
      <c r="A8811" s="43">
        <v>44311</v>
      </c>
      <c r="B8811" s="41">
        <v>44309</v>
      </c>
      <c r="C8811" s="41" t="s">
        <v>1057</v>
      </c>
      <c r="D8811" s="42">
        <f>VLOOKUP(Pag_Inicio_Corr_mas_casos[[#This Row],[Corregimiento]],Hoja3!$A$2:$D$676,4,0)</f>
        <v>81004</v>
      </c>
      <c r="E8811" s="41">
        <v>5</v>
      </c>
    </row>
    <row r="8812" spans="1:5" x14ac:dyDescent="0.2">
      <c r="A8812" s="43">
        <v>44311</v>
      </c>
      <c r="B8812" s="41">
        <v>44309</v>
      </c>
      <c r="C8812" s="41" t="s">
        <v>1021</v>
      </c>
      <c r="D8812" s="42">
        <f>VLOOKUP(Pag_Inicio_Corr_mas_casos[[#This Row],[Corregimiento]],Hoja3!$A$2:$D$676,4,0)</f>
        <v>81006</v>
      </c>
      <c r="E8812" s="41">
        <v>4</v>
      </c>
    </row>
    <row r="8813" spans="1:5" x14ac:dyDescent="0.2">
      <c r="A8813" s="43">
        <v>44311</v>
      </c>
      <c r="B8813" s="41">
        <v>44309</v>
      </c>
      <c r="C8813" s="41" t="s">
        <v>1113</v>
      </c>
      <c r="D8813" s="42">
        <f>VLOOKUP(Pag_Inicio_Corr_mas_casos[[#This Row],[Corregimiento]],Hoja3!$A$2:$D$676,4,0)</f>
        <v>130102</v>
      </c>
      <c r="E8813" s="41">
        <v>4</v>
      </c>
    </row>
    <row r="8814" spans="1:5" x14ac:dyDescent="0.2">
      <c r="A8814" s="43">
        <v>44311</v>
      </c>
      <c r="B8814" s="41">
        <v>44309</v>
      </c>
      <c r="C8814" s="41" t="s">
        <v>1034</v>
      </c>
      <c r="D8814" s="42">
        <f>VLOOKUP(Pag_Inicio_Corr_mas_casos[[#This Row],[Corregimiento]],Hoja3!$A$2:$D$676,4,0)</f>
        <v>20207</v>
      </c>
      <c r="E8814" s="41">
        <v>4</v>
      </c>
    </row>
    <row r="8815" spans="1:5" x14ac:dyDescent="0.2">
      <c r="A8815" s="74">
        <v>44312</v>
      </c>
      <c r="B8815" s="75">
        <v>44310</v>
      </c>
      <c r="C8815" s="75" t="s">
        <v>1288</v>
      </c>
      <c r="D8815" s="76">
        <f>VLOOKUP(Pag_Inicio_Corr_mas_casos[[#This Row],[Corregimiento]],Hoja3!$A$2:$D$676,4,0)</f>
        <v>40405</v>
      </c>
      <c r="E8815" s="75">
        <v>11</v>
      </c>
    </row>
    <row r="8816" spans="1:5" x14ac:dyDescent="0.2">
      <c r="A8816" s="74">
        <v>44312</v>
      </c>
      <c r="B8816" s="75">
        <v>44310</v>
      </c>
      <c r="C8816" s="75" t="s">
        <v>1029</v>
      </c>
      <c r="D8816" s="76">
        <f>VLOOKUP(Pag_Inicio_Corr_mas_casos[[#This Row],[Corregimiento]],Hoja3!$A$2:$D$676,4,0)</f>
        <v>40606</v>
      </c>
      <c r="E8816" s="75">
        <v>11</v>
      </c>
    </row>
    <row r="8817" spans="1:5" x14ac:dyDescent="0.2">
      <c r="A8817" s="74">
        <v>44312</v>
      </c>
      <c r="B8817" s="75">
        <v>44310</v>
      </c>
      <c r="C8817" s="75" t="s">
        <v>1003</v>
      </c>
      <c r="D8817" s="76">
        <f>VLOOKUP(Pag_Inicio_Corr_mas_casos[[#This Row],[Corregimiento]],Hoja3!$A$2:$D$676,4,0)</f>
        <v>130708</v>
      </c>
      <c r="E8817" s="75">
        <v>7</v>
      </c>
    </row>
    <row r="8818" spans="1:5" x14ac:dyDescent="0.2">
      <c r="A8818" s="74">
        <v>44312</v>
      </c>
      <c r="B8818" s="75">
        <v>44310</v>
      </c>
      <c r="C8818" s="75" t="s">
        <v>1062</v>
      </c>
      <c r="D8818" s="76">
        <f>VLOOKUP(Pag_Inicio_Corr_mas_casos[[#This Row],[Corregimiento]],Hoja3!$A$2:$D$676,4,0)</f>
        <v>40611</v>
      </c>
      <c r="E8818" s="75">
        <v>7</v>
      </c>
    </row>
    <row r="8819" spans="1:5" x14ac:dyDescent="0.2">
      <c r="A8819" s="74">
        <v>44312</v>
      </c>
      <c r="B8819" s="75">
        <v>44310</v>
      </c>
      <c r="C8819" s="75" t="s">
        <v>1091</v>
      </c>
      <c r="D8819" s="76">
        <f>VLOOKUP(Pag_Inicio_Corr_mas_casos[[#This Row],[Corregimiento]],Hoja3!$A$2:$D$676,4,0)</f>
        <v>30104</v>
      </c>
      <c r="E8819" s="75">
        <v>7</v>
      </c>
    </row>
    <row r="8820" spans="1:5" x14ac:dyDescent="0.2">
      <c r="A8820" s="74">
        <v>44312</v>
      </c>
      <c r="B8820" s="75">
        <v>44310</v>
      </c>
      <c r="C8820" s="75" t="s">
        <v>1119</v>
      </c>
      <c r="D8820" s="76">
        <f>VLOOKUP(Pag_Inicio_Corr_mas_casos[[#This Row],[Corregimiento]],Hoja3!$A$2:$D$676,4,0)</f>
        <v>40601</v>
      </c>
      <c r="E8820" s="75">
        <v>7</v>
      </c>
    </row>
    <row r="8821" spans="1:5" x14ac:dyDescent="0.2">
      <c r="A8821" s="74">
        <v>44312</v>
      </c>
      <c r="B8821" s="75">
        <v>44310</v>
      </c>
      <c r="C8821" s="75" t="s">
        <v>1339</v>
      </c>
      <c r="D8821" s="76">
        <f>VLOOKUP(Pag_Inicio_Corr_mas_casos[[#This Row],[Corregimiento]],Hoja3!$A$2:$D$676,4,0)</f>
        <v>90803</v>
      </c>
      <c r="E8821" s="75">
        <v>5</v>
      </c>
    </row>
    <row r="8822" spans="1:5" x14ac:dyDescent="0.2">
      <c r="A8822" s="74">
        <v>44312</v>
      </c>
      <c r="B8822" s="75">
        <v>44310</v>
      </c>
      <c r="C8822" s="75" t="s">
        <v>1010</v>
      </c>
      <c r="D8822" s="76">
        <f>VLOOKUP(Pag_Inicio_Corr_mas_casos[[#This Row],[Corregimiento]],Hoja3!$A$2:$D$676,4,0)</f>
        <v>80813</v>
      </c>
      <c r="E8822" s="75">
        <v>5</v>
      </c>
    </row>
    <row r="8823" spans="1:5" x14ac:dyDescent="0.2">
      <c r="A8823" s="74">
        <v>44312</v>
      </c>
      <c r="B8823" s="75">
        <v>44310</v>
      </c>
      <c r="C8823" s="75" t="s">
        <v>1321</v>
      </c>
      <c r="D8823" s="76">
        <f>VLOOKUP(Pag_Inicio_Corr_mas_casos[[#This Row],[Corregimiento]],Hoja3!$A$2:$D$676,4,0)</f>
        <v>41401</v>
      </c>
      <c r="E8823" s="75">
        <v>5</v>
      </c>
    </row>
    <row r="8824" spans="1:5" x14ac:dyDescent="0.2">
      <c r="A8824" s="74">
        <v>44312</v>
      </c>
      <c r="B8824" s="75">
        <v>44310</v>
      </c>
      <c r="C8824" s="75" t="s">
        <v>1070</v>
      </c>
      <c r="D8824" s="76">
        <f>VLOOKUP(Pag_Inicio_Corr_mas_casos[[#This Row],[Corregimiento]],Hoja3!$A$2:$D$676,4,0)</f>
        <v>80809</v>
      </c>
      <c r="E8824" s="75">
        <v>4</v>
      </c>
    </row>
    <row r="8825" spans="1:5" x14ac:dyDescent="0.2">
      <c r="A8825" s="74">
        <v>44312</v>
      </c>
      <c r="B8825" s="75">
        <v>44310</v>
      </c>
      <c r="C8825" s="75" t="s">
        <v>1007</v>
      </c>
      <c r="D8825" s="76">
        <f>VLOOKUP(Pag_Inicio_Corr_mas_casos[[#This Row],[Corregimiento]],Hoja3!$A$2:$D$676,4,0)</f>
        <v>80811</v>
      </c>
      <c r="E8825" s="75">
        <v>4</v>
      </c>
    </row>
    <row r="8826" spans="1:5" x14ac:dyDescent="0.2">
      <c r="A8826" s="74">
        <v>44312</v>
      </c>
      <c r="B8826" s="75">
        <v>44310</v>
      </c>
      <c r="C8826" s="75" t="s">
        <v>1335</v>
      </c>
      <c r="D8826" s="76">
        <f>VLOOKUP(Pag_Inicio_Corr_mas_casos[[#This Row],[Corregimiento]],Hoja3!$A$2:$D$676,4,0)</f>
        <v>40609</v>
      </c>
      <c r="E8826" s="75">
        <v>4</v>
      </c>
    </row>
    <row r="8827" spans="1:5" x14ac:dyDescent="0.2">
      <c r="A8827" s="74">
        <v>44312</v>
      </c>
      <c r="B8827" s="75">
        <v>44310</v>
      </c>
      <c r="C8827" s="75" t="s">
        <v>1092</v>
      </c>
      <c r="D8827" s="76">
        <f>VLOOKUP(Pag_Inicio_Corr_mas_casos[[#This Row],[Corregimiento]],Hoja3!$A$2:$D$676,4,0)</f>
        <v>91008</v>
      </c>
      <c r="E8827" s="75">
        <v>4</v>
      </c>
    </row>
    <row r="8828" spans="1:5" x14ac:dyDescent="0.2">
      <c r="A8828" s="74">
        <v>44312</v>
      </c>
      <c r="B8828" s="75">
        <v>44310</v>
      </c>
      <c r="C8828" s="75" t="s">
        <v>1011</v>
      </c>
      <c r="D8828" s="76">
        <f>VLOOKUP(Pag_Inicio_Corr_mas_casos[[#This Row],[Corregimiento]],Hoja3!$A$2:$D$676,4,0)</f>
        <v>80820</v>
      </c>
      <c r="E8828" s="75">
        <v>4</v>
      </c>
    </row>
    <row r="8829" spans="1:5" x14ac:dyDescent="0.2">
      <c r="A8829" s="74">
        <v>44312</v>
      </c>
      <c r="B8829" s="75">
        <v>44310</v>
      </c>
      <c r="C8829" s="75" t="s">
        <v>1108</v>
      </c>
      <c r="D8829" s="76">
        <f>VLOOKUP(Pag_Inicio_Corr_mas_casos[[#This Row],[Corregimiento]],Hoja3!$A$2:$D$676,4,0)</f>
        <v>50316</v>
      </c>
      <c r="E8829" s="75">
        <v>3</v>
      </c>
    </row>
    <row r="8830" spans="1:5" x14ac:dyDescent="0.2">
      <c r="A8830" s="74">
        <v>44312</v>
      </c>
      <c r="B8830" s="75">
        <v>44310</v>
      </c>
      <c r="C8830" s="75" t="s">
        <v>1006</v>
      </c>
      <c r="D8830" s="76">
        <f>VLOOKUP(Pag_Inicio_Corr_mas_casos[[#This Row],[Corregimiento]],Hoja3!$A$2:$D$676,4,0)</f>
        <v>80826</v>
      </c>
      <c r="E8830" s="75">
        <v>3</v>
      </c>
    </row>
    <row r="8831" spans="1:5" x14ac:dyDescent="0.2">
      <c r="A8831" s="74">
        <v>44312</v>
      </c>
      <c r="B8831" s="75">
        <v>44310</v>
      </c>
      <c r="C8831" s="75" t="s">
        <v>1145</v>
      </c>
      <c r="D8831" s="76">
        <f>VLOOKUP(Pag_Inicio_Corr_mas_casos[[#This Row],[Corregimiento]],Hoja3!$A$2:$D$676,4,0)</f>
        <v>70211</v>
      </c>
      <c r="E8831" s="75">
        <v>3</v>
      </c>
    </row>
    <row r="8832" spans="1:5" x14ac:dyDescent="0.2">
      <c r="A8832" s="74">
        <v>44312</v>
      </c>
      <c r="B8832" s="75">
        <v>44310</v>
      </c>
      <c r="C8832" s="75" t="s">
        <v>1118</v>
      </c>
      <c r="D8832" s="76">
        <f>VLOOKUP(Pag_Inicio_Corr_mas_casos[[#This Row],[Corregimiento]],Hoja3!$A$2:$D$676,4,0)</f>
        <v>91007</v>
      </c>
      <c r="E8832" s="75">
        <v>3</v>
      </c>
    </row>
    <row r="8833" spans="1:5" x14ac:dyDescent="0.2">
      <c r="A8833" s="74">
        <v>44312</v>
      </c>
      <c r="B8833" s="75">
        <v>44310</v>
      </c>
      <c r="C8833" s="75" t="s">
        <v>1209</v>
      </c>
      <c r="D8833" s="76">
        <f>VLOOKUP(Pag_Inicio_Corr_mas_casos[[#This Row],[Corregimiento]],Hoja3!$A$2:$D$676,4,0)</f>
        <v>10206</v>
      </c>
      <c r="E8833" s="75">
        <v>3</v>
      </c>
    </row>
    <row r="8834" spans="1:5" x14ac:dyDescent="0.2">
      <c r="A8834" s="74">
        <v>44312</v>
      </c>
      <c r="B8834" s="75">
        <v>44313</v>
      </c>
      <c r="C8834" s="75" t="s">
        <v>1013</v>
      </c>
      <c r="D8834" s="76">
        <f>VLOOKUP(Pag_Inicio_Corr_mas_casos[[#This Row],[Corregimiento]],Hoja3!$A$2:$D$676,4,0)</f>
        <v>80822</v>
      </c>
      <c r="E8834" s="75">
        <v>3</v>
      </c>
    </row>
    <row r="8835" spans="1:5" x14ac:dyDescent="0.2">
      <c r="A8835" s="56">
        <v>44313</v>
      </c>
      <c r="B8835" s="57">
        <v>44314</v>
      </c>
      <c r="C8835" s="57" t="s">
        <v>1108</v>
      </c>
      <c r="D8835" s="58">
        <f>VLOOKUP(Pag_Inicio_Corr_mas_casos[[#This Row],[Corregimiento]],Hoja3!$A$2:$D$676,4,0)</f>
        <v>50316</v>
      </c>
      <c r="E8835" s="57">
        <v>16</v>
      </c>
    </row>
    <row r="8836" spans="1:5" x14ac:dyDescent="0.2">
      <c r="A8836" s="56">
        <v>44313</v>
      </c>
      <c r="B8836" s="57">
        <v>44314</v>
      </c>
      <c r="C8836" s="57" t="s">
        <v>1119</v>
      </c>
      <c r="D8836" s="58">
        <f>VLOOKUP(Pag_Inicio_Corr_mas_casos[[#This Row],[Corregimiento]],Hoja3!$A$2:$D$676,4,0)</f>
        <v>40601</v>
      </c>
      <c r="E8836" s="57">
        <v>15</v>
      </c>
    </row>
    <row r="8837" spans="1:5" x14ac:dyDescent="0.2">
      <c r="A8837" s="56">
        <v>44313</v>
      </c>
      <c r="B8837" s="57">
        <v>44314</v>
      </c>
      <c r="C8837" s="57" t="s">
        <v>1070</v>
      </c>
      <c r="D8837" s="58">
        <f>VLOOKUP(Pag_Inicio_Corr_mas_casos[[#This Row],[Corregimiento]],Hoja3!$A$2:$D$676,4,0)</f>
        <v>80809</v>
      </c>
      <c r="E8837" s="57">
        <v>13</v>
      </c>
    </row>
    <row r="8838" spans="1:5" x14ac:dyDescent="0.2">
      <c r="A8838" s="56">
        <v>44313</v>
      </c>
      <c r="B8838" s="57">
        <v>44314</v>
      </c>
      <c r="C8838" s="57" t="s">
        <v>1029</v>
      </c>
      <c r="D8838" s="58">
        <f>VLOOKUP(Pag_Inicio_Corr_mas_casos[[#This Row],[Corregimiento]],Hoja3!$A$2:$D$676,4,0)</f>
        <v>40606</v>
      </c>
      <c r="E8838" s="57">
        <v>11</v>
      </c>
    </row>
    <row r="8839" spans="1:5" x14ac:dyDescent="0.2">
      <c r="A8839" s="56">
        <v>44313</v>
      </c>
      <c r="B8839" s="57">
        <v>44314</v>
      </c>
      <c r="C8839" s="57" t="s">
        <v>1117</v>
      </c>
      <c r="D8839" s="58">
        <f>VLOOKUP(Pag_Inicio_Corr_mas_casos[[#This Row],[Corregimiento]],Hoja3!$A$2:$D$676,4,0)</f>
        <v>40501</v>
      </c>
      <c r="E8839" s="57">
        <v>11</v>
      </c>
    </row>
    <row r="8840" spans="1:5" x14ac:dyDescent="0.2">
      <c r="A8840" s="56">
        <v>44313</v>
      </c>
      <c r="B8840" s="57">
        <v>44314</v>
      </c>
      <c r="C8840" s="57" t="s">
        <v>1126</v>
      </c>
      <c r="D8840" s="58">
        <f>VLOOKUP(Pag_Inicio_Corr_mas_casos[[#This Row],[Corregimiento]],Hoja3!$A$2:$D$676,4,0)</f>
        <v>20201</v>
      </c>
      <c r="E8840" s="57">
        <v>9</v>
      </c>
    </row>
    <row r="8841" spans="1:5" x14ac:dyDescent="0.2">
      <c r="A8841" s="56">
        <v>44313</v>
      </c>
      <c r="B8841" s="57">
        <v>44314</v>
      </c>
      <c r="C8841" s="57" t="s">
        <v>1265</v>
      </c>
      <c r="D8841" s="58">
        <f>VLOOKUP(Pag_Inicio_Corr_mas_casos[[#This Row],[Corregimiento]],Hoja3!$A$2:$D$676,4,0)</f>
        <v>10101</v>
      </c>
      <c r="E8841" s="57">
        <v>9</v>
      </c>
    </row>
    <row r="8842" spans="1:5" x14ac:dyDescent="0.2">
      <c r="A8842" s="56">
        <v>44313</v>
      </c>
      <c r="B8842" s="57">
        <v>44314</v>
      </c>
      <c r="C8842" s="57" t="s">
        <v>1092</v>
      </c>
      <c r="D8842" s="58">
        <f>VLOOKUP(Pag_Inicio_Corr_mas_casos[[#This Row],[Corregimiento]],Hoja3!$A$2:$D$676,4,0)</f>
        <v>91008</v>
      </c>
      <c r="E8842" s="57">
        <v>8</v>
      </c>
    </row>
    <row r="8843" spans="1:5" x14ac:dyDescent="0.2">
      <c r="A8843" s="56">
        <v>44313</v>
      </c>
      <c r="B8843" s="57">
        <v>44314</v>
      </c>
      <c r="C8843" s="57" t="s">
        <v>1113</v>
      </c>
      <c r="D8843" s="58">
        <f>VLOOKUP(Pag_Inicio_Corr_mas_casos[[#This Row],[Corregimiento]],Hoja3!$A$2:$D$676,4,0)</f>
        <v>130102</v>
      </c>
      <c r="E8843" s="57">
        <v>7</v>
      </c>
    </row>
    <row r="8844" spans="1:5" x14ac:dyDescent="0.2">
      <c r="A8844" s="56">
        <v>44313</v>
      </c>
      <c r="B8844" s="57">
        <v>44314</v>
      </c>
      <c r="C8844" s="57" t="s">
        <v>1010</v>
      </c>
      <c r="D8844" s="58">
        <f>VLOOKUP(Pag_Inicio_Corr_mas_casos[[#This Row],[Corregimiento]],Hoja3!$A$2:$D$676,4,0)</f>
        <v>80813</v>
      </c>
      <c r="E8844" s="57">
        <v>7</v>
      </c>
    </row>
    <row r="8845" spans="1:5" x14ac:dyDescent="0.2">
      <c r="A8845" s="56">
        <v>44313</v>
      </c>
      <c r="B8845" s="57">
        <v>44314</v>
      </c>
      <c r="C8845" s="57" t="s">
        <v>1062</v>
      </c>
      <c r="D8845" s="58">
        <f>VLOOKUP(Pag_Inicio_Corr_mas_casos[[#This Row],[Corregimiento]],Hoja3!$A$2:$D$676,4,0)</f>
        <v>40611</v>
      </c>
      <c r="E8845" s="57">
        <v>7</v>
      </c>
    </row>
    <row r="8846" spans="1:5" x14ac:dyDescent="0.2">
      <c r="A8846" s="56">
        <v>44313</v>
      </c>
      <c r="B8846" s="57">
        <v>44314</v>
      </c>
      <c r="C8846" s="57" t="s">
        <v>1081</v>
      </c>
      <c r="D8846" s="58">
        <f>VLOOKUP(Pag_Inicio_Corr_mas_casos[[#This Row],[Corregimiento]],Hoja3!$A$2:$D$676,4,0)</f>
        <v>91001</v>
      </c>
      <c r="E8846" s="57">
        <v>6</v>
      </c>
    </row>
    <row r="8847" spans="1:5" x14ac:dyDescent="0.2">
      <c r="A8847" s="56">
        <v>44313</v>
      </c>
      <c r="B8847" s="57">
        <v>44314</v>
      </c>
      <c r="C8847" s="57" t="s">
        <v>1001</v>
      </c>
      <c r="D8847" s="58">
        <f>VLOOKUP(Pag_Inicio_Corr_mas_casos[[#This Row],[Corregimiento]],Hoja3!$A$2:$D$676,4,0)</f>
        <v>80807</v>
      </c>
      <c r="E8847" s="57">
        <v>6</v>
      </c>
    </row>
    <row r="8848" spans="1:5" x14ac:dyDescent="0.2">
      <c r="A8848" s="56">
        <v>44313</v>
      </c>
      <c r="B8848" s="57">
        <v>44314</v>
      </c>
      <c r="C8848" s="57" t="s">
        <v>1226</v>
      </c>
      <c r="D8848" s="58">
        <f>VLOOKUP(Pag_Inicio_Corr_mas_casos[[#This Row],[Corregimiento]],Hoja3!$A$2:$D$676,4,0)</f>
        <v>10201</v>
      </c>
      <c r="E8848" s="57">
        <v>6</v>
      </c>
    </row>
    <row r="8849" spans="1:5" x14ac:dyDescent="0.2">
      <c r="A8849" s="56">
        <v>44313</v>
      </c>
      <c r="B8849" s="57">
        <v>44314</v>
      </c>
      <c r="C8849" s="57" t="s">
        <v>1006</v>
      </c>
      <c r="D8849" s="58">
        <f>VLOOKUP(Pag_Inicio_Corr_mas_casos[[#This Row],[Corregimiento]],Hoja3!$A$2:$D$676,4,0)</f>
        <v>80826</v>
      </c>
      <c r="E8849" s="57">
        <v>6</v>
      </c>
    </row>
    <row r="8850" spans="1:5" x14ac:dyDescent="0.2">
      <c r="A8850" s="56">
        <v>44313</v>
      </c>
      <c r="B8850" s="57">
        <v>44314</v>
      </c>
      <c r="C8850" s="57" t="s">
        <v>1291</v>
      </c>
      <c r="D8850" s="58">
        <f>VLOOKUP(Pag_Inicio_Corr_mas_casos[[#This Row],[Corregimiento]],Hoja3!$A$2:$D$676,4,0)</f>
        <v>40308</v>
      </c>
      <c r="E8850" s="57">
        <v>5</v>
      </c>
    </row>
    <row r="8851" spans="1:5" x14ac:dyDescent="0.2">
      <c r="A8851" s="56">
        <v>44313</v>
      </c>
      <c r="B8851" s="57">
        <v>44314</v>
      </c>
      <c r="C8851" s="57" t="s">
        <v>1013</v>
      </c>
      <c r="D8851" s="58">
        <f>VLOOKUP(Pag_Inicio_Corr_mas_casos[[#This Row],[Corregimiento]],Hoja3!$A$2:$D$676,4,0)</f>
        <v>80822</v>
      </c>
      <c r="E8851" s="57">
        <v>5</v>
      </c>
    </row>
    <row r="8852" spans="1:5" x14ac:dyDescent="0.2">
      <c r="A8852" s="56">
        <v>44313</v>
      </c>
      <c r="B8852" s="57">
        <v>44314</v>
      </c>
      <c r="C8852" s="57" t="s">
        <v>1071</v>
      </c>
      <c r="D8852" s="58">
        <f>VLOOKUP(Pag_Inicio_Corr_mas_casos[[#This Row],[Corregimiento]],Hoja3!$A$2:$D$676,4,0)</f>
        <v>80819</v>
      </c>
      <c r="E8852" s="57">
        <v>5</v>
      </c>
    </row>
    <row r="8853" spans="1:5" x14ac:dyDescent="0.2">
      <c r="A8853" s="56">
        <v>44313</v>
      </c>
      <c r="B8853" s="57">
        <v>44314</v>
      </c>
      <c r="C8853" s="57" t="s">
        <v>1171</v>
      </c>
      <c r="D8853" s="58">
        <f>VLOOKUP(Pag_Inicio_Corr_mas_casos[[#This Row],[Corregimiento]],Hoja3!$A$2:$D$676,4,0)</f>
        <v>40801</v>
      </c>
      <c r="E8853" s="57">
        <v>5</v>
      </c>
    </row>
    <row r="8854" spans="1:5" x14ac:dyDescent="0.2">
      <c r="A8854" s="56">
        <v>44313</v>
      </c>
      <c r="B8854" s="57">
        <v>44314</v>
      </c>
      <c r="C8854" s="57" t="s">
        <v>1003</v>
      </c>
      <c r="D8854" s="58">
        <f>VLOOKUP(Pag_Inicio_Corr_mas_casos[[#This Row],[Corregimiento]],Hoja3!$A$2:$D$676,4,0)</f>
        <v>130708</v>
      </c>
      <c r="E8854" s="57">
        <v>5</v>
      </c>
    </row>
    <row r="8855" spans="1:5" x14ac:dyDescent="0.2">
      <c r="A8855" s="53">
        <v>44314</v>
      </c>
      <c r="B8855" s="54">
        <v>44315</v>
      </c>
      <c r="C8855" s="54" t="s">
        <v>1199</v>
      </c>
      <c r="D8855" s="55">
        <f>VLOOKUP(Pag_Inicio_Corr_mas_casos[[#This Row],[Corregimiento]],Hoja3!$A$2:$D$676,4,0)</f>
        <v>40601</v>
      </c>
      <c r="E8855" s="54">
        <v>18</v>
      </c>
    </row>
    <row r="8856" spans="1:5" x14ac:dyDescent="0.2">
      <c r="A8856" s="53">
        <v>44314</v>
      </c>
      <c r="B8856" s="54">
        <v>44315</v>
      </c>
      <c r="C8856" s="54" t="s">
        <v>1108</v>
      </c>
      <c r="D8856" s="55">
        <f>VLOOKUP(Pag_Inicio_Corr_mas_casos[[#This Row],[Corregimiento]],Hoja3!$A$2:$D$676,4,0)</f>
        <v>50316</v>
      </c>
      <c r="E8856" s="54">
        <v>11</v>
      </c>
    </row>
    <row r="8857" spans="1:5" x14ac:dyDescent="0.2">
      <c r="A8857" s="53">
        <v>44314</v>
      </c>
      <c r="B8857" s="54">
        <v>44315</v>
      </c>
      <c r="C8857" s="54" t="s">
        <v>1340</v>
      </c>
      <c r="D8857" s="55">
        <f>VLOOKUP(Pag_Inicio_Corr_mas_casos[[#This Row],[Corregimiento]],Hoja3!$A$2:$D$676,4,0)</f>
        <v>120201</v>
      </c>
      <c r="E8857" s="54">
        <v>11</v>
      </c>
    </row>
    <row r="8858" spans="1:5" x14ac:dyDescent="0.2">
      <c r="A8858" s="53">
        <v>44314</v>
      </c>
      <c r="B8858" s="54">
        <v>44315</v>
      </c>
      <c r="C8858" s="54" t="s">
        <v>1157</v>
      </c>
      <c r="D8858" s="55">
        <f>VLOOKUP(Pag_Inicio_Corr_mas_casos[[#This Row],[Corregimiento]],Hoja3!$A$2:$D$676,4,0)</f>
        <v>40205</v>
      </c>
      <c r="E8858" s="54">
        <v>11</v>
      </c>
    </row>
    <row r="8859" spans="1:5" x14ac:dyDescent="0.2">
      <c r="A8859" s="53">
        <v>44314</v>
      </c>
      <c r="B8859" s="54">
        <v>44315</v>
      </c>
      <c r="C8859" s="54" t="s">
        <v>1029</v>
      </c>
      <c r="D8859" s="55">
        <f>VLOOKUP(Pag_Inicio_Corr_mas_casos[[#This Row],[Corregimiento]],Hoja3!$A$2:$D$676,4,0)</f>
        <v>40606</v>
      </c>
      <c r="E8859" s="54">
        <v>10</v>
      </c>
    </row>
    <row r="8860" spans="1:5" x14ac:dyDescent="0.2">
      <c r="A8860" s="53">
        <v>44314</v>
      </c>
      <c r="B8860" s="54">
        <v>44315</v>
      </c>
      <c r="C8860" s="54" t="s">
        <v>1137</v>
      </c>
      <c r="D8860" s="55">
        <f>VLOOKUP(Pag_Inicio_Corr_mas_casos[[#This Row],[Corregimiento]],Hoja3!$A$2:$D$676,4,0)</f>
        <v>40503</v>
      </c>
      <c r="E8860" s="54">
        <v>10</v>
      </c>
    </row>
    <row r="8861" spans="1:5" x14ac:dyDescent="0.2">
      <c r="A8861" s="53">
        <v>44314</v>
      </c>
      <c r="B8861" s="54">
        <v>44315</v>
      </c>
      <c r="C8861" s="54" t="s">
        <v>1288</v>
      </c>
      <c r="D8861" s="55">
        <f>VLOOKUP(Pag_Inicio_Corr_mas_casos[[#This Row],[Corregimiento]],Hoja3!$A$2:$D$676,4,0)</f>
        <v>40405</v>
      </c>
      <c r="E8861" s="54">
        <v>8</v>
      </c>
    </row>
    <row r="8862" spans="1:5" x14ac:dyDescent="0.2">
      <c r="A8862" s="53">
        <v>44314</v>
      </c>
      <c r="B8862" s="54">
        <v>44315</v>
      </c>
      <c r="C8862" s="54" t="s">
        <v>1001</v>
      </c>
      <c r="D8862" s="55">
        <f>VLOOKUP(Pag_Inicio_Corr_mas_casos[[#This Row],[Corregimiento]],Hoja3!$A$2:$D$676,4,0)</f>
        <v>80807</v>
      </c>
      <c r="E8862" s="54">
        <v>8</v>
      </c>
    </row>
    <row r="8863" spans="1:5" x14ac:dyDescent="0.2">
      <c r="A8863" s="53">
        <v>44314</v>
      </c>
      <c r="B8863" s="54">
        <v>44315</v>
      </c>
      <c r="C8863" s="54" t="s">
        <v>1062</v>
      </c>
      <c r="D8863" s="55">
        <f>VLOOKUP(Pag_Inicio_Corr_mas_casos[[#This Row],[Corregimiento]],Hoja3!$A$2:$D$676,4,0)</f>
        <v>40611</v>
      </c>
      <c r="E8863" s="54">
        <v>8</v>
      </c>
    </row>
    <row r="8864" spans="1:5" x14ac:dyDescent="0.2">
      <c r="A8864" s="53">
        <v>44314</v>
      </c>
      <c r="B8864" s="54">
        <v>44315</v>
      </c>
      <c r="C8864" s="54" t="s">
        <v>1066</v>
      </c>
      <c r="D8864" s="55">
        <f>VLOOKUP(Pag_Inicio_Corr_mas_casos[[#This Row],[Corregimiento]],Hoja3!$A$2:$D$676,4,0)</f>
        <v>40612</v>
      </c>
      <c r="E8864" s="54">
        <v>8</v>
      </c>
    </row>
    <row r="8865" spans="1:5" x14ac:dyDescent="0.2">
      <c r="A8865" s="53">
        <v>44314</v>
      </c>
      <c r="B8865" s="54">
        <v>44315</v>
      </c>
      <c r="C8865" s="54" t="s">
        <v>1006</v>
      </c>
      <c r="D8865" s="55">
        <f>VLOOKUP(Pag_Inicio_Corr_mas_casos[[#This Row],[Corregimiento]],Hoja3!$A$2:$D$676,4,0)</f>
        <v>80826</v>
      </c>
      <c r="E8865" s="54">
        <v>7</v>
      </c>
    </row>
    <row r="8866" spans="1:5" x14ac:dyDescent="0.2">
      <c r="A8866" s="53">
        <v>44314</v>
      </c>
      <c r="B8866" s="54">
        <v>44315</v>
      </c>
      <c r="C8866" s="54" t="s">
        <v>1070</v>
      </c>
      <c r="D8866" s="55">
        <f>VLOOKUP(Pag_Inicio_Corr_mas_casos[[#This Row],[Corregimiento]],Hoja3!$A$2:$D$676,4,0)</f>
        <v>80809</v>
      </c>
      <c r="E8866" s="54">
        <v>6</v>
      </c>
    </row>
    <row r="8867" spans="1:5" x14ac:dyDescent="0.2">
      <c r="A8867" s="53">
        <v>44314</v>
      </c>
      <c r="B8867" s="54">
        <v>44315</v>
      </c>
      <c r="C8867" s="54" t="s">
        <v>1068</v>
      </c>
      <c r="D8867" s="55">
        <f>VLOOKUP(Pag_Inicio_Corr_mas_casos[[#This Row],[Corregimiento]],Hoja3!$A$2:$D$676,4,0)</f>
        <v>40608</v>
      </c>
      <c r="E8867" s="54">
        <v>6</v>
      </c>
    </row>
    <row r="8868" spans="1:5" x14ac:dyDescent="0.2">
      <c r="A8868" s="53">
        <v>44314</v>
      </c>
      <c r="B8868" s="54">
        <v>44315</v>
      </c>
      <c r="C8868" s="54" t="s">
        <v>1265</v>
      </c>
      <c r="D8868" s="55">
        <f>VLOOKUP(Pag_Inicio_Corr_mas_casos[[#This Row],[Corregimiento]],Hoja3!$A$2:$D$676,4,0)</f>
        <v>10101</v>
      </c>
      <c r="E8868" s="54">
        <v>6</v>
      </c>
    </row>
    <row r="8869" spans="1:5" x14ac:dyDescent="0.2">
      <c r="A8869" s="53">
        <v>44314</v>
      </c>
      <c r="B8869" s="54">
        <v>44315</v>
      </c>
      <c r="C8869" s="54" t="s">
        <v>996</v>
      </c>
      <c r="D8869" s="55">
        <f>VLOOKUP(Pag_Inicio_Corr_mas_casos[[#This Row],[Corregimiento]],Hoja3!$A$2:$D$676,4,0)</f>
        <v>80810</v>
      </c>
      <c r="E8869" s="54">
        <v>6</v>
      </c>
    </row>
    <row r="8870" spans="1:5" x14ac:dyDescent="0.2">
      <c r="A8870" s="53">
        <v>44314</v>
      </c>
      <c r="B8870" s="54">
        <v>44315</v>
      </c>
      <c r="C8870" s="54" t="s">
        <v>999</v>
      </c>
      <c r="D8870" s="55">
        <f>VLOOKUP(Pag_Inicio_Corr_mas_casos[[#This Row],[Corregimiento]],Hoja3!$A$2:$D$676,4,0)</f>
        <v>80806</v>
      </c>
      <c r="E8870" s="54">
        <v>6</v>
      </c>
    </row>
    <row r="8871" spans="1:5" x14ac:dyDescent="0.2">
      <c r="A8871" s="53">
        <v>44314</v>
      </c>
      <c r="B8871" s="54">
        <v>44315</v>
      </c>
      <c r="C8871" s="54" t="s">
        <v>1183</v>
      </c>
      <c r="D8871" s="55">
        <f>VLOOKUP(Pag_Inicio_Corr_mas_casos[[#This Row],[Corregimiento]],Hoja3!$A$2:$D$676,4,0)</f>
        <v>20210</v>
      </c>
      <c r="E8871" s="54">
        <v>6</v>
      </c>
    </row>
    <row r="8872" spans="1:5" x14ac:dyDescent="0.2">
      <c r="A8872" s="53">
        <v>44314</v>
      </c>
      <c r="B8872" s="54">
        <v>44315</v>
      </c>
      <c r="C8872" s="54" t="s">
        <v>1105</v>
      </c>
      <c r="D8872" s="55">
        <f>VLOOKUP(Pag_Inicio_Corr_mas_casos[[#This Row],[Corregimiento]],Hoja3!$A$2:$D$676,4,0)</f>
        <v>80812</v>
      </c>
      <c r="E8872" s="54">
        <v>6</v>
      </c>
    </row>
    <row r="8873" spans="1:5" x14ac:dyDescent="0.2">
      <c r="A8873" s="53">
        <v>44314</v>
      </c>
      <c r="B8873" s="54">
        <v>44315</v>
      </c>
      <c r="C8873" s="54" t="s">
        <v>1081</v>
      </c>
      <c r="D8873" s="55">
        <f>VLOOKUP(Pag_Inicio_Corr_mas_casos[[#This Row],[Corregimiento]],Hoja3!$A$2:$D$676,4,0)</f>
        <v>91001</v>
      </c>
      <c r="E8873" s="54">
        <v>6</v>
      </c>
    </row>
    <row r="8874" spans="1:5" x14ac:dyDescent="0.2">
      <c r="A8874" s="53">
        <v>44314</v>
      </c>
      <c r="B8874" s="54">
        <v>44315</v>
      </c>
      <c r="C8874" s="54" t="s">
        <v>1012</v>
      </c>
      <c r="D8874" s="55">
        <f>VLOOKUP(Pag_Inicio_Corr_mas_casos[[#This Row],[Corregimiento]],Hoja3!$A$2:$D$676,4,0)</f>
        <v>80817</v>
      </c>
      <c r="E8874" s="54">
        <v>5</v>
      </c>
    </row>
    <row r="8875" spans="1:5" x14ac:dyDescent="0.2">
      <c r="A8875" s="62">
        <v>44315</v>
      </c>
      <c r="B8875" s="63">
        <v>44316</v>
      </c>
      <c r="C8875" s="63" t="s">
        <v>1119</v>
      </c>
      <c r="D8875" s="64">
        <f>VLOOKUP(Pag_Inicio_Corr_mas_casos[[#This Row],[Corregimiento]],Hoja3!$A$2:$D$676,4,0)</f>
        <v>40601</v>
      </c>
      <c r="E8875" s="63">
        <v>18</v>
      </c>
    </row>
    <row r="8876" spans="1:5" x14ac:dyDescent="0.2">
      <c r="A8876" s="62">
        <v>44315</v>
      </c>
      <c r="B8876" s="63">
        <v>44316</v>
      </c>
      <c r="C8876" s="63" t="s">
        <v>1081</v>
      </c>
      <c r="D8876" s="64">
        <f>VLOOKUP(Pag_Inicio_Corr_mas_casos[[#This Row],[Corregimiento]],Hoja3!$A$2:$D$676,4,0)</f>
        <v>91001</v>
      </c>
      <c r="E8876" s="63">
        <v>10</v>
      </c>
    </row>
    <row r="8877" spans="1:5" x14ac:dyDescent="0.2">
      <c r="A8877" s="62">
        <v>44315</v>
      </c>
      <c r="B8877" s="63">
        <v>44316</v>
      </c>
      <c r="C8877" s="63" t="s">
        <v>1137</v>
      </c>
      <c r="D8877" s="64">
        <f>VLOOKUP(Pag_Inicio_Corr_mas_casos[[#This Row],[Corregimiento]],Hoja3!$A$2:$D$676,4,0)</f>
        <v>40503</v>
      </c>
      <c r="E8877" s="63">
        <v>10</v>
      </c>
    </row>
    <row r="8878" spans="1:5" x14ac:dyDescent="0.2">
      <c r="A8878" s="62">
        <v>44315</v>
      </c>
      <c r="B8878" s="63">
        <v>44316</v>
      </c>
      <c r="C8878" s="63" t="s">
        <v>1066</v>
      </c>
      <c r="D8878" s="64">
        <f>VLOOKUP(Pag_Inicio_Corr_mas_casos[[#This Row],[Corregimiento]],Hoja3!$A$2:$D$676,4,0)</f>
        <v>40612</v>
      </c>
      <c r="E8878" s="63">
        <v>10</v>
      </c>
    </row>
    <row r="8879" spans="1:5" x14ac:dyDescent="0.2">
      <c r="A8879" s="62">
        <v>44315</v>
      </c>
      <c r="B8879" s="63">
        <v>44316</v>
      </c>
      <c r="C8879" s="63" t="s">
        <v>1226</v>
      </c>
      <c r="D8879" s="64">
        <f>VLOOKUP(Pag_Inicio_Corr_mas_casos[[#This Row],[Corregimiento]],Hoja3!$A$2:$D$676,4,0)</f>
        <v>10201</v>
      </c>
      <c r="E8879" s="63">
        <v>9</v>
      </c>
    </row>
    <row r="8880" spans="1:5" x14ac:dyDescent="0.2">
      <c r="A8880" s="62">
        <v>44315</v>
      </c>
      <c r="B8880" s="63">
        <v>44316</v>
      </c>
      <c r="C8880" s="63" t="s">
        <v>1105</v>
      </c>
      <c r="D8880" s="64">
        <f>VLOOKUP(Pag_Inicio_Corr_mas_casos[[#This Row],[Corregimiento]],Hoja3!$A$2:$D$676,4,0)</f>
        <v>80812</v>
      </c>
      <c r="E8880" s="63">
        <v>9</v>
      </c>
    </row>
    <row r="8881" spans="1:5" x14ac:dyDescent="0.2">
      <c r="A8881" s="62">
        <v>44315</v>
      </c>
      <c r="B8881" s="63">
        <v>44316</v>
      </c>
      <c r="C8881" s="63" t="s">
        <v>1265</v>
      </c>
      <c r="D8881" s="64">
        <f>VLOOKUP(Pag_Inicio_Corr_mas_casos[[#This Row],[Corregimiento]],Hoja3!$A$2:$D$676,4,0)</f>
        <v>10101</v>
      </c>
      <c r="E8881" s="63">
        <v>9</v>
      </c>
    </row>
    <row r="8882" spans="1:5" x14ac:dyDescent="0.2">
      <c r="A8882" s="62">
        <v>44315</v>
      </c>
      <c r="B8882" s="63">
        <v>44316</v>
      </c>
      <c r="C8882" s="63" t="s">
        <v>1070</v>
      </c>
      <c r="D8882" s="64">
        <f>VLOOKUP(Pag_Inicio_Corr_mas_casos[[#This Row],[Corregimiento]],Hoja3!$A$2:$D$676,4,0)</f>
        <v>80809</v>
      </c>
      <c r="E8882" s="63">
        <v>7</v>
      </c>
    </row>
    <row r="8883" spans="1:5" x14ac:dyDescent="0.2">
      <c r="A8883" s="62">
        <v>44315</v>
      </c>
      <c r="B8883" s="63">
        <v>44316</v>
      </c>
      <c r="C8883" s="63" t="s">
        <v>999</v>
      </c>
      <c r="D8883" s="64">
        <f>VLOOKUP(Pag_Inicio_Corr_mas_casos[[#This Row],[Corregimiento]],Hoja3!$A$2:$D$676,4,0)</f>
        <v>80806</v>
      </c>
      <c r="E8883" s="63">
        <v>7</v>
      </c>
    </row>
    <row r="8884" spans="1:5" x14ac:dyDescent="0.2">
      <c r="A8884" s="62">
        <v>44315</v>
      </c>
      <c r="B8884" s="63">
        <v>44316</v>
      </c>
      <c r="C8884" s="63" t="s">
        <v>1029</v>
      </c>
      <c r="D8884" s="64">
        <f>VLOOKUP(Pag_Inicio_Corr_mas_casos[[#This Row],[Corregimiento]],Hoja3!$A$2:$D$676,4,0)</f>
        <v>40606</v>
      </c>
      <c r="E8884" s="63">
        <v>6</v>
      </c>
    </row>
    <row r="8885" spans="1:5" x14ac:dyDescent="0.2">
      <c r="A8885" s="62">
        <v>44315</v>
      </c>
      <c r="B8885" s="63">
        <v>44316</v>
      </c>
      <c r="C8885" s="63" t="s">
        <v>1071</v>
      </c>
      <c r="D8885" s="64">
        <f>VLOOKUP(Pag_Inicio_Corr_mas_casos[[#This Row],[Corregimiento]],Hoja3!$A$2:$D$676,4,0)</f>
        <v>80819</v>
      </c>
      <c r="E8885" s="63">
        <v>6</v>
      </c>
    </row>
    <row r="8886" spans="1:5" x14ac:dyDescent="0.2">
      <c r="A8886" s="62">
        <v>44315</v>
      </c>
      <c r="B8886" s="63">
        <v>44316</v>
      </c>
      <c r="C8886" s="63" t="s">
        <v>1324</v>
      </c>
      <c r="D8886" s="64">
        <f>VLOOKUP(Pag_Inicio_Corr_mas_casos[[#This Row],[Corregimiento]],Hoja3!$A$2:$D$676,4,0)</f>
        <v>10217</v>
      </c>
      <c r="E8886" s="63">
        <v>6</v>
      </c>
    </row>
    <row r="8887" spans="1:5" x14ac:dyDescent="0.2">
      <c r="A8887" s="62">
        <v>44315</v>
      </c>
      <c r="B8887" s="63">
        <v>44316</v>
      </c>
      <c r="C8887" s="63" t="s">
        <v>1092</v>
      </c>
      <c r="D8887" s="64">
        <f>VLOOKUP(Pag_Inicio_Corr_mas_casos[[#This Row],[Corregimiento]],Hoja3!$A$2:$D$676,4,0)</f>
        <v>91008</v>
      </c>
      <c r="E8887" s="63">
        <v>5</v>
      </c>
    </row>
    <row r="8888" spans="1:5" x14ac:dyDescent="0.2">
      <c r="A8888" s="62">
        <v>44315</v>
      </c>
      <c r="B8888" s="63">
        <v>44316</v>
      </c>
      <c r="C8888" s="63" t="s">
        <v>1005</v>
      </c>
      <c r="D8888" s="64">
        <f>VLOOKUP(Pag_Inicio_Corr_mas_casos[[#This Row],[Corregimiento]],Hoja3!$A$2:$D$676,4,0)</f>
        <v>80814</v>
      </c>
      <c r="E8888" s="63">
        <v>5</v>
      </c>
    </row>
    <row r="8889" spans="1:5" x14ac:dyDescent="0.2">
      <c r="A8889" s="62">
        <v>44315</v>
      </c>
      <c r="B8889" s="63">
        <v>44316</v>
      </c>
      <c r="C8889" s="63" t="s">
        <v>1113</v>
      </c>
      <c r="D8889" s="64">
        <f>VLOOKUP(Pag_Inicio_Corr_mas_casos[[#This Row],[Corregimiento]],Hoja3!$A$2:$D$676,4,0)</f>
        <v>130102</v>
      </c>
      <c r="E8889" s="63">
        <v>5</v>
      </c>
    </row>
    <row r="8890" spans="1:5" x14ac:dyDescent="0.2">
      <c r="A8890" s="62">
        <v>44315</v>
      </c>
      <c r="B8890" s="63">
        <v>44316</v>
      </c>
      <c r="C8890" s="63" t="s">
        <v>1282</v>
      </c>
      <c r="D8890" s="64">
        <f>VLOOKUP(Pag_Inicio_Corr_mas_casos[[#This Row],[Corregimiento]],Hoja3!$A$2:$D$676,4,0)</f>
        <v>10216</v>
      </c>
      <c r="E8890" s="63">
        <v>5</v>
      </c>
    </row>
    <row r="8891" spans="1:5" x14ac:dyDescent="0.2">
      <c r="A8891" s="62">
        <v>44315</v>
      </c>
      <c r="B8891" s="63">
        <v>44316</v>
      </c>
      <c r="C8891" s="63" t="s">
        <v>1001</v>
      </c>
      <c r="D8891" s="64">
        <f>VLOOKUP(Pag_Inicio_Corr_mas_casos[[#This Row],[Corregimiento]],Hoja3!$A$2:$D$676,4,0)</f>
        <v>80807</v>
      </c>
      <c r="E8891" s="63">
        <v>5</v>
      </c>
    </row>
    <row r="8892" spans="1:5" x14ac:dyDescent="0.2">
      <c r="A8892" s="62">
        <v>44315</v>
      </c>
      <c r="B8892" s="63">
        <v>44316</v>
      </c>
      <c r="C8892" s="63" t="s">
        <v>1117</v>
      </c>
      <c r="D8892" s="64">
        <f>VLOOKUP(Pag_Inicio_Corr_mas_casos[[#This Row],[Corregimiento]],Hoja3!$A$2:$D$676,4,0)</f>
        <v>40501</v>
      </c>
      <c r="E8892" s="63">
        <v>5</v>
      </c>
    </row>
    <row r="8893" spans="1:5" x14ac:dyDescent="0.2">
      <c r="A8893" s="62">
        <v>44315</v>
      </c>
      <c r="B8893" s="63">
        <v>44316</v>
      </c>
      <c r="C8893" s="63" t="s">
        <v>1341</v>
      </c>
      <c r="D8893" s="64">
        <f>VLOOKUP(Pag_Inicio_Corr_mas_casos[[#This Row],[Corregimiento]],Hoja3!$A$2:$D$676,4,0)</f>
        <v>90403</v>
      </c>
      <c r="E8893" s="63">
        <v>4</v>
      </c>
    </row>
    <row r="8894" spans="1:5" x14ac:dyDescent="0.2">
      <c r="A8894" s="62">
        <v>44315</v>
      </c>
      <c r="B8894" s="63">
        <v>44316</v>
      </c>
      <c r="C8894" s="63" t="s">
        <v>1009</v>
      </c>
      <c r="D8894" s="64">
        <f>VLOOKUP(Pag_Inicio_Corr_mas_casos[[#This Row],[Corregimiento]],Hoja3!$A$2:$D$676,4,0)</f>
        <v>130107</v>
      </c>
      <c r="E8894" s="63">
        <v>4</v>
      </c>
    </row>
    <row r="8895" spans="1:5" x14ac:dyDescent="0.2">
      <c r="A8895" s="59">
        <v>44316</v>
      </c>
      <c r="B8895" s="60">
        <v>44317</v>
      </c>
      <c r="C8895" s="60" t="s">
        <v>1119</v>
      </c>
      <c r="D8895" s="61">
        <f>VLOOKUP(Pag_Inicio_Corr_mas_casos[[#This Row],[Corregimiento]],Hoja3!$A$2:$D$676,4,0)</f>
        <v>40601</v>
      </c>
      <c r="E8895" s="60">
        <v>25</v>
      </c>
    </row>
    <row r="8896" spans="1:5" x14ac:dyDescent="0.2">
      <c r="A8896" s="59">
        <v>44316</v>
      </c>
      <c r="B8896" s="60">
        <v>44317</v>
      </c>
      <c r="C8896" s="60" t="s">
        <v>1012</v>
      </c>
      <c r="D8896" s="61">
        <f>VLOOKUP(Pag_Inicio_Corr_mas_casos[[#This Row],[Corregimiento]],Hoja3!$A$2:$D$676,4,0)</f>
        <v>80817</v>
      </c>
      <c r="E8896" s="60">
        <v>13</v>
      </c>
    </row>
    <row r="8897" spans="1:5" x14ac:dyDescent="0.2">
      <c r="A8897" s="59">
        <v>44316</v>
      </c>
      <c r="B8897" s="60">
        <v>44317</v>
      </c>
      <c r="C8897" s="60" t="s">
        <v>1092</v>
      </c>
      <c r="D8897" s="61">
        <f>VLOOKUP(Pag_Inicio_Corr_mas_casos[[#This Row],[Corregimiento]],Hoja3!$A$2:$D$676,4,0)</f>
        <v>91008</v>
      </c>
      <c r="E8897" s="60">
        <v>13</v>
      </c>
    </row>
    <row r="8898" spans="1:5" x14ac:dyDescent="0.2">
      <c r="A8898" s="59">
        <v>44316</v>
      </c>
      <c r="B8898" s="60">
        <v>44317</v>
      </c>
      <c r="C8898" s="60" t="s">
        <v>1029</v>
      </c>
      <c r="D8898" s="61">
        <f>VLOOKUP(Pag_Inicio_Corr_mas_casos[[#This Row],[Corregimiento]],Hoja3!$A$2:$D$676,4,0)</f>
        <v>40606</v>
      </c>
      <c r="E8898" s="60">
        <v>13</v>
      </c>
    </row>
    <row r="8899" spans="1:5" x14ac:dyDescent="0.2">
      <c r="A8899" s="59">
        <v>44316</v>
      </c>
      <c r="B8899" s="60">
        <v>44317</v>
      </c>
      <c r="C8899" s="60" t="s">
        <v>1066</v>
      </c>
      <c r="D8899" s="61">
        <f>VLOOKUP(Pag_Inicio_Corr_mas_casos[[#This Row],[Corregimiento]],Hoja3!$A$2:$D$676,4,0)</f>
        <v>40612</v>
      </c>
      <c r="E8899" s="60">
        <v>11</v>
      </c>
    </row>
    <row r="8900" spans="1:5" x14ac:dyDescent="0.2">
      <c r="A8900" s="59">
        <v>44316</v>
      </c>
      <c r="B8900" s="60">
        <v>44317</v>
      </c>
      <c r="C8900" s="60" t="s">
        <v>1001</v>
      </c>
      <c r="D8900" s="61">
        <f>VLOOKUP(Pag_Inicio_Corr_mas_casos[[#This Row],[Corregimiento]],Hoja3!$A$2:$D$676,4,0)</f>
        <v>80807</v>
      </c>
      <c r="E8900" s="60">
        <v>9</v>
      </c>
    </row>
    <row r="8901" spans="1:5" x14ac:dyDescent="0.2">
      <c r="A8901" s="59">
        <v>44316</v>
      </c>
      <c r="B8901" s="60">
        <v>44317</v>
      </c>
      <c r="C8901" s="60" t="s">
        <v>1342</v>
      </c>
      <c r="D8901" s="61">
        <f>VLOOKUP(Pag_Inicio_Corr_mas_casos[[#This Row],[Corregimiento]],Hoja3!$A$2:$D$676,4,0)</f>
        <v>130410</v>
      </c>
      <c r="E8901" s="60">
        <v>8</v>
      </c>
    </row>
    <row r="8902" spans="1:5" x14ac:dyDescent="0.2">
      <c r="A8902" s="59">
        <v>44316</v>
      </c>
      <c r="B8902" s="60">
        <v>44317</v>
      </c>
      <c r="C8902" s="60" t="s">
        <v>1137</v>
      </c>
      <c r="D8902" s="61">
        <f>VLOOKUP(Pag_Inicio_Corr_mas_casos[[#This Row],[Corregimiento]],Hoja3!$A$2:$D$676,4,0)</f>
        <v>40503</v>
      </c>
      <c r="E8902" s="60">
        <v>8</v>
      </c>
    </row>
    <row r="8903" spans="1:5" x14ac:dyDescent="0.2">
      <c r="A8903" s="59">
        <v>44316</v>
      </c>
      <c r="B8903" s="60">
        <v>44317</v>
      </c>
      <c r="C8903" s="60" t="s">
        <v>1142</v>
      </c>
      <c r="D8903" s="61">
        <f>VLOOKUP(Pag_Inicio_Corr_mas_casos[[#This Row],[Corregimiento]],Hoja3!$A$2:$D$676,4,0)</f>
        <v>80818</v>
      </c>
      <c r="E8903" s="60">
        <v>7</v>
      </c>
    </row>
    <row r="8904" spans="1:5" x14ac:dyDescent="0.2">
      <c r="A8904" s="59">
        <v>44316</v>
      </c>
      <c r="B8904" s="60">
        <v>44317</v>
      </c>
      <c r="C8904" s="60" t="s">
        <v>1205</v>
      </c>
      <c r="D8904" s="61">
        <f>VLOOKUP(Pag_Inicio_Corr_mas_casos[[#This Row],[Corregimiento]],Hoja3!$A$2:$D$676,4,0)</f>
        <v>90903</v>
      </c>
      <c r="E8904" s="60">
        <v>7</v>
      </c>
    </row>
    <row r="8905" spans="1:5" x14ac:dyDescent="0.2">
      <c r="A8905" s="59">
        <v>44316</v>
      </c>
      <c r="B8905" s="60">
        <v>44317</v>
      </c>
      <c r="C8905" s="60" t="s">
        <v>1006</v>
      </c>
      <c r="D8905" s="61">
        <f>VLOOKUP(Pag_Inicio_Corr_mas_casos[[#This Row],[Corregimiento]],Hoja3!$A$2:$D$676,4,0)</f>
        <v>80826</v>
      </c>
      <c r="E8905" s="60">
        <v>7</v>
      </c>
    </row>
    <row r="8906" spans="1:5" x14ac:dyDescent="0.2">
      <c r="A8906" s="59">
        <v>44316</v>
      </c>
      <c r="B8906" s="60">
        <v>44317</v>
      </c>
      <c r="C8906" s="60" t="s">
        <v>1113</v>
      </c>
      <c r="D8906" s="61">
        <f>VLOOKUP(Pag_Inicio_Corr_mas_casos[[#This Row],[Corregimiento]],Hoja3!$A$2:$D$676,4,0)</f>
        <v>130102</v>
      </c>
      <c r="E8906" s="60">
        <v>7</v>
      </c>
    </row>
    <row r="8907" spans="1:5" x14ac:dyDescent="0.2">
      <c r="A8907" s="59">
        <v>44316</v>
      </c>
      <c r="B8907" s="60">
        <v>44317</v>
      </c>
      <c r="C8907" s="60" t="s">
        <v>1127</v>
      </c>
      <c r="D8907" s="61">
        <f>VLOOKUP(Pag_Inicio_Corr_mas_casos[[#This Row],[Corregimiento]],Hoja3!$A$2:$D$676,4,0)</f>
        <v>130101</v>
      </c>
      <c r="E8907" s="60">
        <v>6</v>
      </c>
    </row>
    <row r="8908" spans="1:5" x14ac:dyDescent="0.2">
      <c r="A8908" s="59">
        <v>44316</v>
      </c>
      <c r="B8908" s="60">
        <v>44317</v>
      </c>
      <c r="C8908" s="60" t="s">
        <v>1070</v>
      </c>
      <c r="D8908" s="61">
        <f>VLOOKUP(Pag_Inicio_Corr_mas_casos[[#This Row],[Corregimiento]],Hoja3!$A$2:$D$676,4,0)</f>
        <v>80809</v>
      </c>
      <c r="E8908" s="60">
        <v>5</v>
      </c>
    </row>
    <row r="8909" spans="1:5" x14ac:dyDescent="0.2">
      <c r="A8909" s="59">
        <v>44316</v>
      </c>
      <c r="B8909" s="60">
        <v>44317</v>
      </c>
      <c r="C8909" s="60" t="s">
        <v>1062</v>
      </c>
      <c r="D8909" s="61">
        <f>VLOOKUP(Pag_Inicio_Corr_mas_casos[[#This Row],[Corregimiento]],Hoja3!$A$2:$D$676,4,0)</f>
        <v>40611</v>
      </c>
      <c r="E8909" s="60">
        <v>5</v>
      </c>
    </row>
    <row r="8910" spans="1:5" x14ac:dyDescent="0.2">
      <c r="A8910" s="59">
        <v>44316</v>
      </c>
      <c r="B8910" s="60">
        <v>44317</v>
      </c>
      <c r="C8910" s="60" t="s">
        <v>1105</v>
      </c>
      <c r="D8910" s="61">
        <f>VLOOKUP(Pag_Inicio_Corr_mas_casos[[#This Row],[Corregimiento]],Hoja3!$A$2:$D$676,4,0)</f>
        <v>80812</v>
      </c>
      <c r="E8910" s="60">
        <v>5</v>
      </c>
    </row>
    <row r="8911" spans="1:5" x14ac:dyDescent="0.2">
      <c r="A8911" s="59">
        <v>44316</v>
      </c>
      <c r="B8911" s="60">
        <v>44317</v>
      </c>
      <c r="C8911" s="60" t="s">
        <v>1343</v>
      </c>
      <c r="D8911" s="61">
        <f>VLOOKUP(Pag_Inicio_Corr_mas_casos[[#This Row],[Corregimiento]],Hoja3!$A$2:$D$676,4,0)</f>
        <v>120203</v>
      </c>
      <c r="E8911" s="60">
        <v>5</v>
      </c>
    </row>
    <row r="8912" spans="1:5" x14ac:dyDescent="0.2">
      <c r="A8912" s="59">
        <v>44316</v>
      </c>
      <c r="B8912" s="60">
        <v>44317</v>
      </c>
      <c r="C8912" s="60" t="s">
        <v>1017</v>
      </c>
      <c r="D8912" s="61">
        <f>VLOOKUP(Pag_Inicio_Corr_mas_casos[[#This Row],[Corregimiento]],Hoja3!$A$2:$D$676,4,0)</f>
        <v>50208</v>
      </c>
      <c r="E8912" s="60">
        <v>5</v>
      </c>
    </row>
    <row r="8913" spans="1:5" x14ac:dyDescent="0.2">
      <c r="A8913" s="59">
        <v>44316</v>
      </c>
      <c r="B8913" s="60">
        <v>44317</v>
      </c>
      <c r="C8913" s="60" t="s">
        <v>1226</v>
      </c>
      <c r="D8913" s="61">
        <f>VLOOKUP(Pag_Inicio_Corr_mas_casos[[#This Row],[Corregimiento]],Hoja3!$A$2:$D$676,4,0)</f>
        <v>10201</v>
      </c>
      <c r="E8913" s="60">
        <v>4</v>
      </c>
    </row>
    <row r="8914" spans="1:5" x14ac:dyDescent="0.2">
      <c r="A8914" s="59">
        <v>44316</v>
      </c>
      <c r="B8914" s="60">
        <v>44317</v>
      </c>
      <c r="C8914" s="60" t="s">
        <v>1111</v>
      </c>
      <c r="D8914" s="61">
        <f>VLOOKUP(Pag_Inicio_Corr_mas_casos[[#This Row],[Corregimiento]],Hoja3!$A$2:$D$676,4,0)</f>
        <v>40201</v>
      </c>
      <c r="E8914" s="60">
        <v>4</v>
      </c>
    </row>
    <row r="8915" spans="1:5" x14ac:dyDescent="0.2">
      <c r="A8915" s="105">
        <v>44317</v>
      </c>
      <c r="B8915" s="106">
        <v>44318</v>
      </c>
      <c r="C8915" s="106" t="s">
        <v>1114</v>
      </c>
      <c r="D8915" s="107">
        <f>VLOOKUP(Pag_Inicio_Corr_mas_casos[[#This Row],[Corregimiento]],Hoja3!$A$2:$D$676,4,0)</f>
        <v>90301</v>
      </c>
      <c r="E8915" s="106">
        <v>19</v>
      </c>
    </row>
    <row r="8916" spans="1:5" x14ac:dyDescent="0.2">
      <c r="A8916" s="105">
        <v>44317</v>
      </c>
      <c r="B8916" s="106">
        <v>44318</v>
      </c>
      <c r="C8916" s="106" t="s">
        <v>1026</v>
      </c>
      <c r="D8916" s="107">
        <f>VLOOKUP(Pag_Inicio_Corr_mas_casos[[#This Row],[Corregimiento]],Hoja3!$A$2:$D$676,4,0)</f>
        <v>30107</v>
      </c>
      <c r="E8916" s="106">
        <v>10</v>
      </c>
    </row>
    <row r="8917" spans="1:5" x14ac:dyDescent="0.2">
      <c r="A8917" s="105">
        <v>44317</v>
      </c>
      <c r="B8917" s="106">
        <v>44318</v>
      </c>
      <c r="C8917" s="106" t="s">
        <v>1119</v>
      </c>
      <c r="D8917" s="107">
        <f>VLOOKUP(Pag_Inicio_Corr_mas_casos[[#This Row],[Corregimiento]],Hoja3!$A$2:$D$676,4,0)</f>
        <v>40601</v>
      </c>
      <c r="E8917" s="106">
        <v>10</v>
      </c>
    </row>
    <row r="8918" spans="1:5" x14ac:dyDescent="0.2">
      <c r="A8918" s="105">
        <v>44317</v>
      </c>
      <c r="B8918" s="106">
        <v>44318</v>
      </c>
      <c r="C8918" s="106" t="s">
        <v>1017</v>
      </c>
      <c r="D8918" s="107">
        <f>VLOOKUP(Pag_Inicio_Corr_mas_casos[[#This Row],[Corregimiento]],Hoja3!$A$2:$D$676,4,0)</f>
        <v>50208</v>
      </c>
      <c r="E8918" s="106">
        <v>8</v>
      </c>
    </row>
    <row r="8919" spans="1:5" x14ac:dyDescent="0.2">
      <c r="A8919" s="105">
        <v>44317</v>
      </c>
      <c r="B8919" s="106">
        <v>44318</v>
      </c>
      <c r="C8919" s="106" t="s">
        <v>1081</v>
      </c>
      <c r="D8919" s="107">
        <f>VLOOKUP(Pag_Inicio_Corr_mas_casos[[#This Row],[Corregimiento]],Hoja3!$A$2:$D$676,4,0)</f>
        <v>91001</v>
      </c>
      <c r="E8919" s="106">
        <v>7</v>
      </c>
    </row>
    <row r="8920" spans="1:5" x14ac:dyDescent="0.2">
      <c r="A8920" s="105">
        <v>44317</v>
      </c>
      <c r="B8920" s="106">
        <v>44318</v>
      </c>
      <c r="C8920" s="106" t="s">
        <v>1138</v>
      </c>
      <c r="D8920" s="107">
        <f>VLOOKUP(Pag_Inicio_Corr_mas_casos[[#This Row],[Corregimiento]],Hoja3!$A$2:$D$676,4,0)</f>
        <v>91101</v>
      </c>
      <c r="E8920" s="106">
        <v>7</v>
      </c>
    </row>
    <row r="8921" spans="1:5" x14ac:dyDescent="0.2">
      <c r="A8921" s="105">
        <v>44317</v>
      </c>
      <c r="B8921" s="106">
        <v>44318</v>
      </c>
      <c r="C8921" s="106" t="s">
        <v>1209</v>
      </c>
      <c r="D8921" s="107">
        <f>VLOOKUP(Pag_Inicio_Corr_mas_casos[[#This Row],[Corregimiento]],Hoja3!$A$2:$D$676,4,0)</f>
        <v>10206</v>
      </c>
      <c r="E8921" s="106">
        <v>6</v>
      </c>
    </row>
    <row r="8922" spans="1:5" x14ac:dyDescent="0.2">
      <c r="A8922" s="105">
        <v>44317</v>
      </c>
      <c r="B8922" s="106">
        <v>44318</v>
      </c>
      <c r="C8922" s="106" t="s">
        <v>999</v>
      </c>
      <c r="D8922" s="107">
        <f>VLOOKUP(Pag_Inicio_Corr_mas_casos[[#This Row],[Corregimiento]],Hoja3!$A$2:$D$676,4,0)</f>
        <v>80806</v>
      </c>
      <c r="E8922" s="106">
        <v>6</v>
      </c>
    </row>
    <row r="8923" spans="1:5" x14ac:dyDescent="0.2">
      <c r="A8923" s="105">
        <v>44317</v>
      </c>
      <c r="B8923" s="106">
        <v>44318</v>
      </c>
      <c r="C8923" s="106" t="s">
        <v>1029</v>
      </c>
      <c r="D8923" s="107">
        <f>VLOOKUP(Pag_Inicio_Corr_mas_casos[[#This Row],[Corregimiento]],Hoja3!$A$2:$D$676,4,0)</f>
        <v>40606</v>
      </c>
      <c r="E8923" s="106">
        <v>6</v>
      </c>
    </row>
    <row r="8924" spans="1:5" x14ac:dyDescent="0.2">
      <c r="A8924" s="105">
        <v>44317</v>
      </c>
      <c r="B8924" s="106">
        <v>44318</v>
      </c>
      <c r="C8924" s="106" t="s">
        <v>1066</v>
      </c>
      <c r="D8924" s="107">
        <f>VLOOKUP(Pag_Inicio_Corr_mas_casos[[#This Row],[Corregimiento]],Hoja3!$A$2:$D$676,4,0)</f>
        <v>40612</v>
      </c>
      <c r="E8924" s="106">
        <v>6</v>
      </c>
    </row>
    <row r="8925" spans="1:5" x14ac:dyDescent="0.2">
      <c r="A8925" s="105">
        <v>44317</v>
      </c>
      <c r="B8925" s="106">
        <v>44318</v>
      </c>
      <c r="C8925" s="106" t="s">
        <v>1010</v>
      </c>
      <c r="D8925" s="107">
        <f>VLOOKUP(Pag_Inicio_Corr_mas_casos[[#This Row],[Corregimiento]],Hoja3!$A$2:$D$676,4,0)</f>
        <v>80813</v>
      </c>
      <c r="E8925" s="106">
        <v>5</v>
      </c>
    </row>
    <row r="8926" spans="1:5" x14ac:dyDescent="0.2">
      <c r="A8926" s="105">
        <v>44317</v>
      </c>
      <c r="B8926" s="106">
        <v>44318</v>
      </c>
      <c r="C8926" s="106" t="s">
        <v>1265</v>
      </c>
      <c r="D8926" s="107">
        <f>VLOOKUP(Pag_Inicio_Corr_mas_casos[[#This Row],[Corregimiento]],Hoja3!$A$2:$D$676,4,0)</f>
        <v>10101</v>
      </c>
      <c r="E8926" s="106">
        <v>5</v>
      </c>
    </row>
    <row r="8927" spans="1:5" x14ac:dyDescent="0.2">
      <c r="A8927" s="105">
        <v>44317</v>
      </c>
      <c r="B8927" s="106">
        <v>44318</v>
      </c>
      <c r="C8927" s="106" t="s">
        <v>1070</v>
      </c>
      <c r="D8927" s="107">
        <f>VLOOKUP(Pag_Inicio_Corr_mas_casos[[#This Row],[Corregimiento]],Hoja3!$A$2:$D$676,4,0)</f>
        <v>80809</v>
      </c>
      <c r="E8927" s="106">
        <v>5</v>
      </c>
    </row>
    <row r="8928" spans="1:5" x14ac:dyDescent="0.2">
      <c r="A8928" s="105">
        <v>44317</v>
      </c>
      <c r="B8928" s="106">
        <v>44318</v>
      </c>
      <c r="C8928" s="106" t="s">
        <v>1095</v>
      </c>
      <c r="D8928" s="107">
        <f>VLOOKUP(Pag_Inicio_Corr_mas_casos[[#This Row],[Corregimiento]],Hoja3!$A$2:$D$676,4,0)</f>
        <v>130106</v>
      </c>
      <c r="E8928" s="106">
        <v>5</v>
      </c>
    </row>
    <row r="8929" spans="1:5" x14ac:dyDescent="0.2">
      <c r="A8929" s="105">
        <v>44317</v>
      </c>
      <c r="B8929" s="106">
        <v>44318</v>
      </c>
      <c r="C8929" s="106" t="s">
        <v>828</v>
      </c>
      <c r="D8929" s="107">
        <f>VLOOKUP(Pag_Inicio_Corr_mas_casos[[#This Row],[Corregimiento]],Hoja3!$A$2:$D$676,4,0)</f>
        <v>120805</v>
      </c>
      <c r="E8929" s="106">
        <v>4</v>
      </c>
    </row>
    <row r="8930" spans="1:5" x14ac:dyDescent="0.2">
      <c r="A8930" s="105">
        <v>44317</v>
      </c>
      <c r="B8930" s="106">
        <v>44318</v>
      </c>
      <c r="C8930" s="106" t="s">
        <v>1339</v>
      </c>
      <c r="D8930" s="107">
        <f>VLOOKUP(Pag_Inicio_Corr_mas_casos[[#This Row],[Corregimiento]],Hoja3!$A$2:$D$676,4,0)</f>
        <v>90803</v>
      </c>
      <c r="E8930" s="106">
        <v>4</v>
      </c>
    </row>
    <row r="8931" spans="1:5" x14ac:dyDescent="0.2">
      <c r="A8931" s="105">
        <v>44317</v>
      </c>
      <c r="B8931" s="106">
        <v>44318</v>
      </c>
      <c r="C8931" s="106" t="s">
        <v>1108</v>
      </c>
      <c r="D8931" s="107">
        <f>VLOOKUP(Pag_Inicio_Corr_mas_casos[[#This Row],[Corregimiento]],Hoja3!$A$2:$D$676,4,0)</f>
        <v>50316</v>
      </c>
      <c r="E8931" s="106">
        <v>4</v>
      </c>
    </row>
    <row r="8932" spans="1:5" x14ac:dyDescent="0.2">
      <c r="A8932" s="105">
        <v>44317</v>
      </c>
      <c r="B8932" s="106">
        <v>44318</v>
      </c>
      <c r="C8932" s="106" t="s">
        <v>1111</v>
      </c>
      <c r="D8932" s="107">
        <f>VLOOKUP(Pag_Inicio_Corr_mas_casos[[#This Row],[Corregimiento]],Hoja3!$A$2:$D$676,4,0)</f>
        <v>40201</v>
      </c>
      <c r="E8932" s="106">
        <v>4</v>
      </c>
    </row>
    <row r="8933" spans="1:5" x14ac:dyDescent="0.2">
      <c r="A8933" s="105">
        <v>44317</v>
      </c>
      <c r="B8933" s="106">
        <v>44318</v>
      </c>
      <c r="C8933" s="106" t="s">
        <v>1344</v>
      </c>
      <c r="D8933" s="107">
        <f>VLOOKUP(Pag_Inicio_Corr_mas_casos[[#This Row],[Corregimiento]],Hoja3!$A$2:$D$676,4,0)</f>
        <v>120510</v>
      </c>
      <c r="E8933" s="106">
        <v>4</v>
      </c>
    </row>
    <row r="8934" spans="1:5" x14ac:dyDescent="0.2">
      <c r="A8934" s="105">
        <v>44317</v>
      </c>
      <c r="B8934" s="106">
        <v>44318</v>
      </c>
      <c r="C8934" s="106" t="s">
        <v>1157</v>
      </c>
      <c r="D8934" s="107">
        <f>VLOOKUP(Pag_Inicio_Corr_mas_casos[[#This Row],[Corregimiento]],Hoja3!$A$2:$D$676,4,0)</f>
        <v>40205</v>
      </c>
      <c r="E8934" s="106">
        <v>4</v>
      </c>
    </row>
    <row r="8935" spans="1:5" x14ac:dyDescent="0.2">
      <c r="A8935" s="50">
        <v>44318</v>
      </c>
      <c r="B8935" s="51">
        <v>44319</v>
      </c>
      <c r="C8935" s="51" t="s">
        <v>1119</v>
      </c>
      <c r="D8935" s="52">
        <f>VLOOKUP(Pag_Inicio_Corr_mas_casos[[#This Row],[Corregimiento]],Hoja3!$A$2:$D$676,4,0)</f>
        <v>40601</v>
      </c>
      <c r="E8935" s="51">
        <v>18</v>
      </c>
    </row>
    <row r="8936" spans="1:5" x14ac:dyDescent="0.2">
      <c r="A8936" s="50">
        <v>44318</v>
      </c>
      <c r="B8936" s="51">
        <v>44319</v>
      </c>
      <c r="C8936" s="51" t="s">
        <v>1012</v>
      </c>
      <c r="D8936" s="52">
        <f>VLOOKUP(Pag_Inicio_Corr_mas_casos[[#This Row],[Corregimiento]],Hoja3!$A$2:$D$676,4,0)</f>
        <v>80817</v>
      </c>
      <c r="E8936" s="51">
        <v>10</v>
      </c>
    </row>
    <row r="8937" spans="1:5" x14ac:dyDescent="0.2">
      <c r="A8937" s="50">
        <v>44318</v>
      </c>
      <c r="B8937" s="51">
        <v>44319</v>
      </c>
      <c r="C8937" s="51" t="s">
        <v>1081</v>
      </c>
      <c r="D8937" s="52">
        <f>VLOOKUP(Pag_Inicio_Corr_mas_casos[[#This Row],[Corregimiento]],Hoja3!$A$2:$D$676,4,0)</f>
        <v>91001</v>
      </c>
      <c r="E8937" s="51">
        <v>8</v>
      </c>
    </row>
    <row r="8938" spans="1:5" x14ac:dyDescent="0.2">
      <c r="A8938" s="50">
        <v>44318</v>
      </c>
      <c r="B8938" s="51">
        <v>44319</v>
      </c>
      <c r="C8938" s="51" t="s">
        <v>831</v>
      </c>
      <c r="D8938" s="52">
        <f>VLOOKUP(Pag_Inicio_Corr_mas_casos[[#This Row],[Corregimiento]],Hoja3!$A$2:$D$676,4,0)</f>
        <v>80821</v>
      </c>
      <c r="E8938" s="51">
        <v>7</v>
      </c>
    </row>
    <row r="8939" spans="1:5" x14ac:dyDescent="0.2">
      <c r="A8939" s="50">
        <v>44318</v>
      </c>
      <c r="B8939" s="51">
        <v>44319</v>
      </c>
      <c r="C8939" s="51" t="s">
        <v>1066</v>
      </c>
      <c r="D8939" s="52">
        <f>VLOOKUP(Pag_Inicio_Corr_mas_casos[[#This Row],[Corregimiento]],Hoja3!$A$2:$D$676,4,0)</f>
        <v>40612</v>
      </c>
      <c r="E8939" s="51">
        <v>7</v>
      </c>
    </row>
    <row r="8940" spans="1:5" x14ac:dyDescent="0.2">
      <c r="A8940" s="50">
        <v>44318</v>
      </c>
      <c r="B8940" s="51">
        <v>44319</v>
      </c>
      <c r="C8940" s="51" t="s">
        <v>996</v>
      </c>
      <c r="D8940" s="52">
        <f>VLOOKUP(Pag_Inicio_Corr_mas_casos[[#This Row],[Corregimiento]],Hoja3!$A$2:$D$676,4,0)</f>
        <v>80810</v>
      </c>
      <c r="E8940" s="51">
        <v>6</v>
      </c>
    </row>
    <row r="8941" spans="1:5" x14ac:dyDescent="0.2">
      <c r="A8941" s="50">
        <v>44318</v>
      </c>
      <c r="B8941" s="51">
        <v>44319</v>
      </c>
      <c r="C8941" s="51" t="s">
        <v>1011</v>
      </c>
      <c r="D8941" s="52">
        <f>VLOOKUP(Pag_Inicio_Corr_mas_casos[[#This Row],[Corregimiento]],Hoja3!$A$2:$D$676,4,0)</f>
        <v>80820</v>
      </c>
      <c r="E8941" s="51">
        <v>6</v>
      </c>
    </row>
    <row r="8942" spans="1:5" x14ac:dyDescent="0.2">
      <c r="A8942" s="50">
        <v>44318</v>
      </c>
      <c r="B8942" s="51">
        <v>44319</v>
      </c>
      <c r="C8942" s="51" t="s">
        <v>1029</v>
      </c>
      <c r="D8942" s="52">
        <f>VLOOKUP(Pag_Inicio_Corr_mas_casos[[#This Row],[Corregimiento]],Hoja3!$A$2:$D$676,4,0)</f>
        <v>40606</v>
      </c>
      <c r="E8942" s="51">
        <v>6</v>
      </c>
    </row>
    <row r="8943" spans="1:5" x14ac:dyDescent="0.2">
      <c r="A8943" s="50">
        <v>44318</v>
      </c>
      <c r="B8943" s="51">
        <v>44319</v>
      </c>
      <c r="C8943" s="51" t="s">
        <v>999</v>
      </c>
      <c r="D8943" s="52">
        <f>VLOOKUP(Pag_Inicio_Corr_mas_casos[[#This Row],[Corregimiento]],Hoja3!$A$2:$D$676,4,0)</f>
        <v>80806</v>
      </c>
      <c r="E8943" s="51">
        <v>6</v>
      </c>
    </row>
    <row r="8944" spans="1:5" x14ac:dyDescent="0.2">
      <c r="A8944" s="50">
        <v>44318</v>
      </c>
      <c r="B8944" s="51">
        <v>44319</v>
      </c>
      <c r="C8944" s="51" t="s">
        <v>1062</v>
      </c>
      <c r="D8944" s="52">
        <f>VLOOKUP(Pag_Inicio_Corr_mas_casos[[#This Row],[Corregimiento]],Hoja3!$A$2:$D$676,4,0)</f>
        <v>40611</v>
      </c>
      <c r="E8944" s="51">
        <v>6</v>
      </c>
    </row>
    <row r="8945" spans="1:5" x14ac:dyDescent="0.2">
      <c r="A8945" s="50">
        <v>44318</v>
      </c>
      <c r="B8945" s="51">
        <v>44319</v>
      </c>
      <c r="C8945" s="51" t="s">
        <v>1126</v>
      </c>
      <c r="D8945" s="52">
        <f>VLOOKUP(Pag_Inicio_Corr_mas_casos[[#This Row],[Corregimiento]],Hoja3!$A$2:$D$676,4,0)</f>
        <v>20201</v>
      </c>
      <c r="E8945" s="51">
        <v>6</v>
      </c>
    </row>
    <row r="8946" spans="1:5" x14ac:dyDescent="0.2">
      <c r="A8946" s="50">
        <v>44318</v>
      </c>
      <c r="B8946" s="51">
        <v>44319</v>
      </c>
      <c r="C8946" s="51" t="s">
        <v>1206</v>
      </c>
      <c r="D8946" s="52">
        <f>VLOOKUP(Pag_Inicio_Corr_mas_casos[[#This Row],[Corregimiento]],Hoja3!$A$2:$D$676,4,0)</f>
        <v>20301</v>
      </c>
      <c r="E8946" s="51">
        <v>6</v>
      </c>
    </row>
    <row r="8947" spans="1:5" x14ac:dyDescent="0.2">
      <c r="A8947" s="50">
        <v>44318</v>
      </c>
      <c r="B8947" s="51">
        <v>44319</v>
      </c>
      <c r="C8947" s="51" t="s">
        <v>1095</v>
      </c>
      <c r="D8947" s="52">
        <f>VLOOKUP(Pag_Inicio_Corr_mas_casos[[#This Row],[Corregimiento]],Hoja3!$A$2:$D$676,4,0)</f>
        <v>130106</v>
      </c>
      <c r="E8947" s="51">
        <v>6</v>
      </c>
    </row>
    <row r="8948" spans="1:5" x14ac:dyDescent="0.2">
      <c r="A8948" s="50">
        <v>44318</v>
      </c>
      <c r="B8948" s="51">
        <v>44319</v>
      </c>
      <c r="C8948" s="51" t="s">
        <v>1074</v>
      </c>
      <c r="D8948" s="52">
        <f>VLOOKUP(Pag_Inicio_Corr_mas_casos[[#This Row],[Corregimiento]],Hoja3!$A$2:$D$676,4,0)</f>
        <v>130702</v>
      </c>
      <c r="E8948" s="51">
        <v>5</v>
      </c>
    </row>
    <row r="8949" spans="1:5" x14ac:dyDescent="0.2">
      <c r="A8949" s="50">
        <v>44318</v>
      </c>
      <c r="B8949" s="51">
        <v>44319</v>
      </c>
      <c r="C8949" s="51" t="s">
        <v>1125</v>
      </c>
      <c r="D8949" s="52">
        <f>VLOOKUP(Pag_Inicio_Corr_mas_casos[[#This Row],[Corregimiento]],Hoja3!$A$2:$D$676,4,0)</f>
        <v>40610</v>
      </c>
      <c r="E8949" s="51">
        <v>4</v>
      </c>
    </row>
    <row r="8950" spans="1:5" x14ac:dyDescent="0.2">
      <c r="A8950" s="50">
        <v>44318</v>
      </c>
      <c r="B8950" s="51">
        <v>44319</v>
      </c>
      <c r="C8950" s="51" t="s">
        <v>1013</v>
      </c>
      <c r="D8950" s="52">
        <f>VLOOKUP(Pag_Inicio_Corr_mas_casos[[#This Row],[Corregimiento]],Hoja3!$A$2:$D$676,4,0)</f>
        <v>80822</v>
      </c>
      <c r="E8950" s="51">
        <v>4</v>
      </c>
    </row>
    <row r="8951" spans="1:5" x14ac:dyDescent="0.2">
      <c r="A8951" s="50">
        <v>44318</v>
      </c>
      <c r="B8951" s="51">
        <v>44319</v>
      </c>
      <c r="C8951" s="51" t="s">
        <v>1020</v>
      </c>
      <c r="D8951" s="52">
        <f>VLOOKUP(Pag_Inicio_Corr_mas_casos[[#This Row],[Corregimiento]],Hoja3!$A$2:$D$676,4,0)</f>
        <v>20601</v>
      </c>
      <c r="E8951" s="51">
        <v>4</v>
      </c>
    </row>
    <row r="8952" spans="1:5" x14ac:dyDescent="0.2">
      <c r="A8952" s="50">
        <v>44318</v>
      </c>
      <c r="B8952" s="51">
        <v>44319</v>
      </c>
      <c r="C8952" s="51" t="s">
        <v>1070</v>
      </c>
      <c r="D8952" s="52">
        <f>VLOOKUP(Pag_Inicio_Corr_mas_casos[[#This Row],[Corregimiento]],Hoja3!$A$2:$D$676,4,0)</f>
        <v>80809</v>
      </c>
      <c r="E8952" s="51">
        <v>4</v>
      </c>
    </row>
    <row r="8953" spans="1:5" x14ac:dyDescent="0.2">
      <c r="A8953" s="50">
        <v>44318</v>
      </c>
      <c r="B8953" s="51">
        <v>44319</v>
      </c>
      <c r="C8953" s="51" t="s">
        <v>1001</v>
      </c>
      <c r="D8953" s="52">
        <f>VLOOKUP(Pag_Inicio_Corr_mas_casos[[#This Row],[Corregimiento]],Hoja3!$A$2:$D$676,4,0)</f>
        <v>80807</v>
      </c>
      <c r="E8953" s="51">
        <v>4</v>
      </c>
    </row>
    <row r="8954" spans="1:5" x14ac:dyDescent="0.2">
      <c r="A8954" s="50">
        <v>44318</v>
      </c>
      <c r="B8954" s="51">
        <v>44319</v>
      </c>
      <c r="C8954" s="51" t="s">
        <v>1026</v>
      </c>
      <c r="D8954" s="52">
        <f>VLOOKUP(Pag_Inicio_Corr_mas_casos[[#This Row],[Corregimiento]],Hoja3!$A$2:$D$676,4,0)</f>
        <v>30107</v>
      </c>
      <c r="E8954" s="51">
        <v>4</v>
      </c>
    </row>
    <row r="8955" spans="1:5" x14ac:dyDescent="0.2">
      <c r="A8955" s="32">
        <v>44319</v>
      </c>
      <c r="B8955" s="33">
        <v>44320</v>
      </c>
      <c r="C8955" s="33" t="s">
        <v>1119</v>
      </c>
      <c r="D8955" s="34">
        <f>VLOOKUP(Pag_Inicio_Corr_mas_casos[[#This Row],[Corregimiento]],Hoja3!$A$2:$D$676,4,0)</f>
        <v>40601</v>
      </c>
      <c r="E8955" s="33">
        <v>11</v>
      </c>
    </row>
    <row r="8956" spans="1:5" x14ac:dyDescent="0.2">
      <c r="A8956" s="32">
        <v>44319</v>
      </c>
      <c r="B8956" s="33">
        <v>44320</v>
      </c>
      <c r="C8956" s="33" t="s">
        <v>1029</v>
      </c>
      <c r="D8956" s="34">
        <f>VLOOKUP(Pag_Inicio_Corr_mas_casos[[#This Row],[Corregimiento]],Hoja3!$A$2:$D$676,4,0)</f>
        <v>40606</v>
      </c>
      <c r="E8956" s="33">
        <v>10</v>
      </c>
    </row>
    <row r="8957" spans="1:5" x14ac:dyDescent="0.2">
      <c r="A8957" s="32">
        <v>44319</v>
      </c>
      <c r="B8957" s="33">
        <v>44320</v>
      </c>
      <c r="C8957" s="33" t="s">
        <v>1125</v>
      </c>
      <c r="D8957" s="34">
        <f>VLOOKUP(Pag_Inicio_Corr_mas_casos[[#This Row],[Corregimiento]],Hoja3!$A$2:$D$676,4,0)</f>
        <v>40610</v>
      </c>
      <c r="E8957" s="33">
        <v>9</v>
      </c>
    </row>
    <row r="8958" spans="1:5" x14ac:dyDescent="0.2">
      <c r="A8958" s="32">
        <v>44319</v>
      </c>
      <c r="B8958" s="33">
        <v>44320</v>
      </c>
      <c r="C8958" s="33" t="s">
        <v>1345</v>
      </c>
      <c r="D8958" s="34">
        <f>VLOOKUP(Pag_Inicio_Corr_mas_casos[[#This Row],[Corregimiento]],Hoja3!$A$2:$D$676,4,0)</f>
        <v>41205</v>
      </c>
      <c r="E8958" s="33">
        <v>7</v>
      </c>
    </row>
    <row r="8959" spans="1:5" x14ac:dyDescent="0.2">
      <c r="A8959" s="32">
        <v>44319</v>
      </c>
      <c r="B8959" s="33">
        <v>44320</v>
      </c>
      <c r="C8959" s="33" t="s">
        <v>1066</v>
      </c>
      <c r="D8959" s="34">
        <f>VLOOKUP(Pag_Inicio_Corr_mas_casos[[#This Row],[Corregimiento]],Hoja3!$A$2:$D$676,4,0)</f>
        <v>40612</v>
      </c>
      <c r="E8959" s="33">
        <v>6</v>
      </c>
    </row>
    <row r="8960" spans="1:5" x14ac:dyDescent="0.2">
      <c r="A8960" s="32">
        <v>44319</v>
      </c>
      <c r="B8960" s="33">
        <v>44320</v>
      </c>
      <c r="C8960" s="33" t="s">
        <v>1012</v>
      </c>
      <c r="D8960" s="34">
        <f>VLOOKUP(Pag_Inicio_Corr_mas_casos[[#This Row],[Corregimiento]],Hoja3!$A$2:$D$676,4,0)</f>
        <v>80817</v>
      </c>
      <c r="E8960" s="33">
        <v>5</v>
      </c>
    </row>
    <row r="8961" spans="1:5" x14ac:dyDescent="0.2">
      <c r="A8961" s="32">
        <v>44319</v>
      </c>
      <c r="B8961" s="33">
        <v>44320</v>
      </c>
      <c r="C8961" s="33" t="s">
        <v>1001</v>
      </c>
      <c r="D8961" s="34">
        <f>VLOOKUP(Pag_Inicio_Corr_mas_casos[[#This Row],[Corregimiento]],Hoja3!$A$2:$D$676,4,0)</f>
        <v>80807</v>
      </c>
      <c r="E8961" s="33">
        <v>5</v>
      </c>
    </row>
    <row r="8962" spans="1:5" x14ac:dyDescent="0.2">
      <c r="A8962" s="32">
        <v>44319</v>
      </c>
      <c r="B8962" s="33">
        <v>44320</v>
      </c>
      <c r="C8962" s="33" t="s">
        <v>999</v>
      </c>
      <c r="D8962" s="34">
        <f>VLOOKUP(Pag_Inicio_Corr_mas_casos[[#This Row],[Corregimiento]],Hoja3!$A$2:$D$676,4,0)</f>
        <v>80806</v>
      </c>
      <c r="E8962" s="33">
        <v>5</v>
      </c>
    </row>
    <row r="8963" spans="1:5" x14ac:dyDescent="0.2">
      <c r="A8963" s="32">
        <v>44319</v>
      </c>
      <c r="B8963" s="33">
        <v>44320</v>
      </c>
      <c r="C8963" s="33" t="s">
        <v>1092</v>
      </c>
      <c r="D8963" s="34">
        <f>VLOOKUP(Pag_Inicio_Corr_mas_casos[[#This Row],[Corregimiento]],Hoja3!$A$2:$D$676,4,0)</f>
        <v>91008</v>
      </c>
      <c r="E8963" s="33">
        <v>4</v>
      </c>
    </row>
    <row r="8964" spans="1:5" x14ac:dyDescent="0.2">
      <c r="A8964" s="32">
        <v>44319</v>
      </c>
      <c r="B8964" s="33">
        <v>44320</v>
      </c>
      <c r="C8964" s="33" t="s">
        <v>1108</v>
      </c>
      <c r="D8964" s="34">
        <f>VLOOKUP(Pag_Inicio_Corr_mas_casos[[#This Row],[Corregimiento]],Hoja3!$A$2:$D$676,4,0)</f>
        <v>50316</v>
      </c>
      <c r="E8964" s="33">
        <v>4</v>
      </c>
    </row>
    <row r="8965" spans="1:5" x14ac:dyDescent="0.2">
      <c r="A8965" s="32">
        <v>44319</v>
      </c>
      <c r="B8965" s="33">
        <v>44320</v>
      </c>
      <c r="C8965" s="33" t="s">
        <v>1006</v>
      </c>
      <c r="D8965" s="34">
        <f>VLOOKUP(Pag_Inicio_Corr_mas_casos[[#This Row],[Corregimiento]],Hoja3!$A$2:$D$676,4,0)</f>
        <v>80826</v>
      </c>
      <c r="E8965" s="33">
        <v>4</v>
      </c>
    </row>
    <row r="8966" spans="1:5" x14ac:dyDescent="0.2">
      <c r="A8966" s="32">
        <v>44319</v>
      </c>
      <c r="B8966" s="33">
        <v>44320</v>
      </c>
      <c r="C8966" s="33" t="s">
        <v>1117</v>
      </c>
      <c r="D8966" s="34">
        <f>VLOOKUP(Pag_Inicio_Corr_mas_casos[[#This Row],[Corregimiento]],Hoja3!$A$2:$D$676,4,0)</f>
        <v>40501</v>
      </c>
      <c r="E8966" s="33">
        <v>4</v>
      </c>
    </row>
    <row r="8967" spans="1:5" x14ac:dyDescent="0.2">
      <c r="A8967" s="32">
        <v>44319</v>
      </c>
      <c r="B8967" s="33">
        <v>44320</v>
      </c>
      <c r="C8967" s="33" t="s">
        <v>1137</v>
      </c>
      <c r="D8967" s="34">
        <f>VLOOKUP(Pag_Inicio_Corr_mas_casos[[#This Row],[Corregimiento]],Hoja3!$A$2:$D$676,4,0)</f>
        <v>40503</v>
      </c>
      <c r="E8967" s="33">
        <v>3</v>
      </c>
    </row>
    <row r="8968" spans="1:5" x14ac:dyDescent="0.2">
      <c r="A8968" s="32">
        <v>44319</v>
      </c>
      <c r="B8968" s="33">
        <v>44320</v>
      </c>
      <c r="C8968" s="33" t="s">
        <v>1326</v>
      </c>
      <c r="D8968" s="34">
        <f>VLOOKUP(Pag_Inicio_Corr_mas_casos[[#This Row],[Corregimiento]],Hoja3!$A$2:$D$676,4,0)</f>
        <v>40511</v>
      </c>
      <c r="E8968" s="33">
        <v>3</v>
      </c>
    </row>
    <row r="8969" spans="1:5" x14ac:dyDescent="0.2">
      <c r="A8969" s="32">
        <v>44319</v>
      </c>
      <c r="B8969" s="33">
        <v>44320</v>
      </c>
      <c r="C8969" s="33" t="s">
        <v>1346</v>
      </c>
      <c r="D8969" s="34">
        <f>VLOOKUP(Pag_Inicio_Corr_mas_casos[[#This Row],[Corregimiento]],Hoja3!$A$2:$D$676,4,0)</f>
        <v>91003</v>
      </c>
      <c r="E8969" s="33">
        <v>3</v>
      </c>
    </row>
    <row r="8970" spans="1:5" x14ac:dyDescent="0.2">
      <c r="A8970" s="32">
        <v>44319</v>
      </c>
      <c r="B8970" s="33">
        <v>44320</v>
      </c>
      <c r="C8970" s="33" t="s">
        <v>1105</v>
      </c>
      <c r="D8970" s="34">
        <f>VLOOKUP(Pag_Inicio_Corr_mas_casos[[#This Row],[Corregimiento]],Hoja3!$A$2:$D$676,4,0)</f>
        <v>80812</v>
      </c>
      <c r="E8970" s="33">
        <v>3</v>
      </c>
    </row>
    <row r="8971" spans="1:5" x14ac:dyDescent="0.2">
      <c r="A8971" s="32">
        <v>44319</v>
      </c>
      <c r="B8971" s="33">
        <v>44320</v>
      </c>
      <c r="C8971" s="33" t="s">
        <v>1005</v>
      </c>
      <c r="D8971" s="34">
        <f>VLOOKUP(Pag_Inicio_Corr_mas_casos[[#This Row],[Corregimiento]],Hoja3!$A$2:$D$676,4,0)</f>
        <v>80814</v>
      </c>
      <c r="E8971" s="33">
        <v>3</v>
      </c>
    </row>
    <row r="8972" spans="1:5" x14ac:dyDescent="0.2">
      <c r="A8972" s="32">
        <v>44319</v>
      </c>
      <c r="B8972" s="33">
        <v>44320</v>
      </c>
      <c r="C8972" s="33" t="s">
        <v>1334</v>
      </c>
      <c r="D8972" s="34">
        <f>VLOOKUP(Pag_Inicio_Corr_mas_casos[[#This Row],[Corregimiento]],Hoja3!$A$2:$D$676,4,0)</f>
        <v>41404</v>
      </c>
      <c r="E8972" s="33">
        <v>3</v>
      </c>
    </row>
    <row r="8973" spans="1:5" x14ac:dyDescent="0.2">
      <c r="A8973" s="32">
        <v>44319</v>
      </c>
      <c r="B8973" s="33">
        <v>44320</v>
      </c>
      <c r="C8973" s="33" t="s">
        <v>1071</v>
      </c>
      <c r="D8973" s="34">
        <f>VLOOKUP(Pag_Inicio_Corr_mas_casos[[#This Row],[Corregimiento]],Hoja3!$A$2:$D$676,4,0)</f>
        <v>80819</v>
      </c>
      <c r="E8973" s="33">
        <v>3</v>
      </c>
    </row>
    <row r="8974" spans="1:5" x14ac:dyDescent="0.2">
      <c r="A8974" s="32">
        <v>44319</v>
      </c>
      <c r="B8974" s="33">
        <v>44320</v>
      </c>
      <c r="C8974" s="33" t="s">
        <v>1270</v>
      </c>
      <c r="D8974" s="34">
        <f>VLOOKUP(Pag_Inicio_Corr_mas_casos[[#This Row],[Corregimiento]],Hoja3!$A$2:$D$676,4,0)</f>
        <v>41104</v>
      </c>
      <c r="E8974" s="33">
        <v>2</v>
      </c>
    </row>
    <row r="8975" spans="1:5" x14ac:dyDescent="0.2">
      <c r="A8975" s="62">
        <v>44320</v>
      </c>
      <c r="B8975" s="63">
        <v>44321</v>
      </c>
      <c r="C8975" s="63" t="s">
        <v>1119</v>
      </c>
      <c r="D8975" s="64">
        <f>VLOOKUP(Pag_Inicio_Corr_mas_casos[[#This Row],[Corregimiento]],Hoja3!$A$2:$D$676,4,0)</f>
        <v>40601</v>
      </c>
      <c r="E8975" s="63">
        <v>19</v>
      </c>
    </row>
    <row r="8976" spans="1:5" x14ac:dyDescent="0.2">
      <c r="A8976" s="62">
        <v>44320</v>
      </c>
      <c r="B8976" s="63">
        <v>44321</v>
      </c>
      <c r="C8976" s="63" t="s">
        <v>1117</v>
      </c>
      <c r="D8976" s="64">
        <f>VLOOKUP(Pag_Inicio_Corr_mas_casos[[#This Row],[Corregimiento]],Hoja3!$A$2:$D$676,4,0)</f>
        <v>40501</v>
      </c>
      <c r="E8976" s="63">
        <v>9</v>
      </c>
    </row>
    <row r="8977" spans="1:5" x14ac:dyDescent="0.2">
      <c r="A8977" s="62">
        <v>44320</v>
      </c>
      <c r="B8977" s="63">
        <v>44321</v>
      </c>
      <c r="C8977" s="63" t="s">
        <v>1070</v>
      </c>
      <c r="D8977" s="64">
        <f>VLOOKUP(Pag_Inicio_Corr_mas_casos[[#This Row],[Corregimiento]],Hoja3!$A$2:$D$676,4,0)</f>
        <v>80809</v>
      </c>
      <c r="E8977" s="63">
        <v>9</v>
      </c>
    </row>
    <row r="8978" spans="1:5" x14ac:dyDescent="0.2">
      <c r="A8978" s="62">
        <v>44320</v>
      </c>
      <c r="B8978" s="63">
        <v>44321</v>
      </c>
      <c r="C8978" s="63" t="s">
        <v>1066</v>
      </c>
      <c r="D8978" s="64">
        <f>VLOOKUP(Pag_Inicio_Corr_mas_casos[[#This Row],[Corregimiento]],Hoja3!$A$2:$D$676,4,0)</f>
        <v>40612</v>
      </c>
      <c r="E8978" s="63">
        <v>9</v>
      </c>
    </row>
    <row r="8979" spans="1:5" x14ac:dyDescent="0.2">
      <c r="A8979" s="62">
        <v>44320</v>
      </c>
      <c r="B8979" s="63">
        <v>44321</v>
      </c>
      <c r="C8979" s="63" t="s">
        <v>1265</v>
      </c>
      <c r="D8979" s="64">
        <f>VLOOKUP(Pag_Inicio_Corr_mas_casos[[#This Row],[Corregimiento]],Hoja3!$A$2:$D$676,4,0)</f>
        <v>10101</v>
      </c>
      <c r="E8979" s="63">
        <v>8</v>
      </c>
    </row>
    <row r="8980" spans="1:5" x14ac:dyDescent="0.2">
      <c r="A8980" s="62">
        <v>44320</v>
      </c>
      <c r="B8980" s="63">
        <v>44321</v>
      </c>
      <c r="C8980" s="63" t="s">
        <v>1013</v>
      </c>
      <c r="D8980" s="64">
        <f>VLOOKUP(Pag_Inicio_Corr_mas_casos[[#This Row],[Corregimiento]],Hoja3!$A$2:$D$676,4,0)</f>
        <v>80822</v>
      </c>
      <c r="E8980" s="63">
        <v>7</v>
      </c>
    </row>
    <row r="8981" spans="1:5" x14ac:dyDescent="0.2">
      <c r="A8981" s="62">
        <v>44320</v>
      </c>
      <c r="B8981" s="63">
        <v>44321</v>
      </c>
      <c r="C8981" s="63" t="s">
        <v>1125</v>
      </c>
      <c r="D8981" s="64">
        <f>VLOOKUP(Pag_Inicio_Corr_mas_casos[[#This Row],[Corregimiento]],Hoja3!$A$2:$D$676,4,0)</f>
        <v>40610</v>
      </c>
      <c r="E8981" s="63">
        <v>7</v>
      </c>
    </row>
    <row r="8982" spans="1:5" x14ac:dyDescent="0.2">
      <c r="A8982" s="62">
        <v>44320</v>
      </c>
      <c r="B8982" s="63">
        <v>44321</v>
      </c>
      <c r="C8982" s="63" t="s">
        <v>1121</v>
      </c>
      <c r="D8982" s="64">
        <f>VLOOKUP(Pag_Inicio_Corr_mas_casos[[#This Row],[Corregimiento]],Hoja3!$A$2:$D$676,4,0)</f>
        <v>91109</v>
      </c>
      <c r="E8982" s="63">
        <v>6</v>
      </c>
    </row>
    <row r="8983" spans="1:5" x14ac:dyDescent="0.2">
      <c r="A8983" s="62">
        <v>44320</v>
      </c>
      <c r="B8983" s="63">
        <v>44321</v>
      </c>
      <c r="C8983" s="63" t="s">
        <v>1081</v>
      </c>
      <c r="D8983" s="64">
        <f>VLOOKUP(Pag_Inicio_Corr_mas_casos[[#This Row],[Corregimiento]],Hoja3!$A$2:$D$676,4,0)</f>
        <v>91001</v>
      </c>
      <c r="E8983" s="63">
        <v>6</v>
      </c>
    </row>
    <row r="8984" spans="1:5" x14ac:dyDescent="0.2">
      <c r="A8984" s="62">
        <v>44320</v>
      </c>
      <c r="B8984" s="63">
        <v>44321</v>
      </c>
      <c r="C8984" s="63" t="s">
        <v>1095</v>
      </c>
      <c r="D8984" s="64">
        <f>VLOOKUP(Pag_Inicio_Corr_mas_casos[[#This Row],[Corregimiento]],Hoja3!$A$2:$D$676,4,0)</f>
        <v>130106</v>
      </c>
      <c r="E8984" s="63">
        <v>6</v>
      </c>
    </row>
    <row r="8985" spans="1:5" x14ac:dyDescent="0.2">
      <c r="A8985" s="62">
        <v>44320</v>
      </c>
      <c r="B8985" s="63">
        <v>44321</v>
      </c>
      <c r="C8985" s="63" t="s">
        <v>1234</v>
      </c>
      <c r="D8985" s="64">
        <f>VLOOKUP(Pag_Inicio_Corr_mas_casos[[#This Row],[Corregimiento]],Hoja3!$A$2:$D$676,4,0)</f>
        <v>40701</v>
      </c>
      <c r="E8985" s="63">
        <v>6</v>
      </c>
    </row>
    <row r="8986" spans="1:5" x14ac:dyDescent="0.2">
      <c r="A8986" s="62">
        <v>44320</v>
      </c>
      <c r="B8986" s="63">
        <v>44321</v>
      </c>
      <c r="C8986" s="63" t="s">
        <v>1263</v>
      </c>
      <c r="D8986" s="64">
        <f>VLOOKUP(Pag_Inicio_Corr_mas_casos[[#This Row],[Corregimiento]],Hoja3!$A$2:$D$676,4,0)</f>
        <v>120507</v>
      </c>
      <c r="E8986" s="63">
        <v>6</v>
      </c>
    </row>
    <row r="8987" spans="1:5" x14ac:dyDescent="0.2">
      <c r="A8987" s="62">
        <v>44320</v>
      </c>
      <c r="B8987" s="63">
        <v>44321</v>
      </c>
      <c r="C8987" s="63" t="s">
        <v>1018</v>
      </c>
      <c r="D8987" s="64">
        <f>VLOOKUP(Pag_Inicio_Corr_mas_casos[[#This Row],[Corregimiento]],Hoja3!$A$2:$D$676,4,0)</f>
        <v>130701</v>
      </c>
      <c r="E8987" s="63">
        <v>5</v>
      </c>
    </row>
    <row r="8988" spans="1:5" x14ac:dyDescent="0.2">
      <c r="A8988" s="62">
        <v>44320</v>
      </c>
      <c r="B8988" s="63">
        <v>44321</v>
      </c>
      <c r="C8988" s="63" t="s">
        <v>1029</v>
      </c>
      <c r="D8988" s="64">
        <f>VLOOKUP(Pag_Inicio_Corr_mas_casos[[#This Row],[Corregimiento]],Hoja3!$A$2:$D$676,4,0)</f>
        <v>40606</v>
      </c>
      <c r="E8988" s="63">
        <v>5</v>
      </c>
    </row>
    <row r="8989" spans="1:5" x14ac:dyDescent="0.2">
      <c r="A8989" s="62">
        <v>44320</v>
      </c>
      <c r="B8989" s="63">
        <v>44321</v>
      </c>
      <c r="C8989" s="63" t="s">
        <v>1006</v>
      </c>
      <c r="D8989" s="64">
        <f>VLOOKUP(Pag_Inicio_Corr_mas_casos[[#This Row],[Corregimiento]],Hoja3!$A$2:$D$676,4,0)</f>
        <v>80826</v>
      </c>
      <c r="E8989" s="63">
        <v>5</v>
      </c>
    </row>
    <row r="8990" spans="1:5" x14ac:dyDescent="0.2">
      <c r="A8990" s="62">
        <v>44320</v>
      </c>
      <c r="B8990" s="63">
        <v>44321</v>
      </c>
      <c r="C8990" s="63" t="s">
        <v>1026</v>
      </c>
      <c r="D8990" s="64">
        <f>VLOOKUP(Pag_Inicio_Corr_mas_casos[[#This Row],[Corregimiento]],Hoja3!$A$2:$D$676,4,0)</f>
        <v>30107</v>
      </c>
      <c r="E8990" s="63">
        <v>5</v>
      </c>
    </row>
    <row r="8991" spans="1:5" x14ac:dyDescent="0.2">
      <c r="A8991" s="62">
        <v>44320</v>
      </c>
      <c r="B8991" s="63">
        <v>44321</v>
      </c>
      <c r="C8991" s="63" t="s">
        <v>1092</v>
      </c>
      <c r="D8991" s="64">
        <f>VLOOKUP(Pag_Inicio_Corr_mas_casos[[#This Row],[Corregimiento]],Hoja3!$A$2:$D$676,4,0)</f>
        <v>91008</v>
      </c>
      <c r="E8991" s="63">
        <v>5</v>
      </c>
    </row>
    <row r="8992" spans="1:5" x14ac:dyDescent="0.2">
      <c r="A8992" s="62">
        <v>44320</v>
      </c>
      <c r="B8992" s="63">
        <v>44321</v>
      </c>
      <c r="C8992" s="63" t="s">
        <v>1062</v>
      </c>
      <c r="D8992" s="64">
        <f>VLOOKUP(Pag_Inicio_Corr_mas_casos[[#This Row],[Corregimiento]],Hoja3!$A$2:$D$676,4,0)</f>
        <v>40611</v>
      </c>
      <c r="E8992" s="63">
        <v>5</v>
      </c>
    </row>
    <row r="8993" spans="1:7" x14ac:dyDescent="0.2">
      <c r="A8993" s="62">
        <v>44320</v>
      </c>
      <c r="B8993" s="63">
        <v>44321</v>
      </c>
      <c r="C8993" s="63" t="s">
        <v>1005</v>
      </c>
      <c r="D8993" s="64">
        <f>VLOOKUP(Pag_Inicio_Corr_mas_casos[[#This Row],[Corregimiento]],Hoja3!$A$2:$D$676,4,0)</f>
        <v>80814</v>
      </c>
      <c r="E8993" s="63">
        <v>5</v>
      </c>
    </row>
    <row r="8994" spans="1:7" x14ac:dyDescent="0.2">
      <c r="A8994" s="62">
        <v>44320</v>
      </c>
      <c r="B8994" s="63">
        <v>44321</v>
      </c>
      <c r="C8994" s="63" t="s">
        <v>1054</v>
      </c>
      <c r="D8994" s="64">
        <f>VLOOKUP(Pag_Inicio_Corr_mas_casos[[#This Row],[Corregimiento]],Hoja3!$A$2:$D$676,4,0)</f>
        <v>81005</v>
      </c>
      <c r="E8994" s="63">
        <v>4</v>
      </c>
    </row>
    <row r="8995" spans="1:7" x14ac:dyDescent="0.2">
      <c r="A8995" s="59">
        <v>44321</v>
      </c>
      <c r="B8995" s="60">
        <v>44322</v>
      </c>
      <c r="C8995" s="60" t="s">
        <v>1119</v>
      </c>
      <c r="D8995" s="61">
        <f>VLOOKUP(Pag_Inicio_Corr_mas_casos[[#This Row],[Corregimiento]],Hoja3!$A$2:$D$676,4,0)</f>
        <v>40601</v>
      </c>
      <c r="E8995" s="60">
        <v>21</v>
      </c>
    </row>
    <row r="8996" spans="1:7" x14ac:dyDescent="0.2">
      <c r="A8996" s="59">
        <v>44321</v>
      </c>
      <c r="B8996" s="60">
        <v>44322</v>
      </c>
      <c r="C8996" s="60" t="s">
        <v>1070</v>
      </c>
      <c r="D8996" s="61">
        <f>VLOOKUP(Pag_Inicio_Corr_mas_casos[[#This Row],[Corregimiento]],Hoja3!$A$2:$D$676,4,0)</f>
        <v>80809</v>
      </c>
      <c r="E8996" s="60">
        <v>14</v>
      </c>
    </row>
    <row r="8997" spans="1:7" x14ac:dyDescent="0.2">
      <c r="A8997" s="59">
        <v>44321</v>
      </c>
      <c r="B8997" s="60">
        <v>44322</v>
      </c>
      <c r="C8997" s="60" t="s">
        <v>1117</v>
      </c>
      <c r="D8997" s="61">
        <f>VLOOKUP(Pag_Inicio_Corr_mas_casos[[#This Row],[Corregimiento]],Hoja3!$A$2:$D$676,4,0)</f>
        <v>40501</v>
      </c>
      <c r="E8997" s="60">
        <v>11</v>
      </c>
    </row>
    <row r="8998" spans="1:7" x14ac:dyDescent="0.2">
      <c r="A8998" s="59">
        <v>44321</v>
      </c>
      <c r="B8998" s="60">
        <v>44322</v>
      </c>
      <c r="C8998" s="60" t="s">
        <v>1066</v>
      </c>
      <c r="D8998" s="61">
        <f>VLOOKUP(Pag_Inicio_Corr_mas_casos[[#This Row],[Corregimiento]],Hoja3!$A$2:$D$676,4,0)</f>
        <v>40612</v>
      </c>
      <c r="E8998" s="60">
        <v>11</v>
      </c>
    </row>
    <row r="8999" spans="1:7" x14ac:dyDescent="0.2">
      <c r="A8999" s="59">
        <v>44321</v>
      </c>
      <c r="B8999" s="60">
        <v>44322</v>
      </c>
      <c r="C8999" s="60" t="s">
        <v>1092</v>
      </c>
      <c r="D8999" s="60">
        <v>40708</v>
      </c>
      <c r="E8999" s="60">
        <v>11</v>
      </c>
      <c r="G8999" t="s">
        <v>1160</v>
      </c>
    </row>
    <row r="9000" spans="1:7" x14ac:dyDescent="0.2">
      <c r="A9000" s="59">
        <v>44321</v>
      </c>
      <c r="B9000" s="60">
        <v>44322</v>
      </c>
      <c r="C9000" s="60" t="s">
        <v>1105</v>
      </c>
      <c r="D9000" s="61">
        <f>VLOOKUP(Pag_Inicio_Corr_mas_casos[[#This Row],[Corregimiento]],Hoja3!$A$2:$D$676,4,0)</f>
        <v>80812</v>
      </c>
      <c r="E9000" s="60">
        <v>8</v>
      </c>
    </row>
    <row r="9001" spans="1:7" x14ac:dyDescent="0.2">
      <c r="A9001" s="59">
        <v>44321</v>
      </c>
      <c r="B9001" s="60">
        <v>44322</v>
      </c>
      <c r="C9001" s="60" t="s">
        <v>1029</v>
      </c>
      <c r="D9001" s="61">
        <f>VLOOKUP(Pag_Inicio_Corr_mas_casos[[#This Row],[Corregimiento]],Hoja3!$A$2:$D$676,4,0)</f>
        <v>40606</v>
      </c>
      <c r="E9001" s="60">
        <v>7</v>
      </c>
    </row>
    <row r="9002" spans="1:7" x14ac:dyDescent="0.2">
      <c r="A9002" s="59">
        <v>44321</v>
      </c>
      <c r="B9002" s="60">
        <v>44322</v>
      </c>
      <c r="C9002" s="60" t="s">
        <v>1171</v>
      </c>
      <c r="D9002" s="61">
        <f>VLOOKUP(Pag_Inicio_Corr_mas_casos[[#This Row],[Corregimiento]],Hoja3!$A$2:$D$676,4,0)</f>
        <v>40801</v>
      </c>
      <c r="E9002" s="60">
        <v>6</v>
      </c>
    </row>
    <row r="9003" spans="1:7" x14ac:dyDescent="0.2">
      <c r="A9003" s="59">
        <v>44321</v>
      </c>
      <c r="B9003" s="60">
        <v>44322</v>
      </c>
      <c r="C9003" s="60" t="s">
        <v>1095</v>
      </c>
      <c r="D9003" s="61">
        <f>VLOOKUP(Pag_Inicio_Corr_mas_casos[[#This Row],[Corregimiento]],Hoja3!$A$2:$D$676,4,0)</f>
        <v>130106</v>
      </c>
      <c r="E9003" s="60">
        <v>6</v>
      </c>
    </row>
    <row r="9004" spans="1:7" x14ac:dyDescent="0.2">
      <c r="A9004" s="59">
        <v>44321</v>
      </c>
      <c r="B9004" s="60">
        <v>44322</v>
      </c>
      <c r="C9004" s="60" t="s">
        <v>1071</v>
      </c>
      <c r="D9004" s="61">
        <f>VLOOKUP(Pag_Inicio_Corr_mas_casos[[#This Row],[Corregimiento]],Hoja3!$A$2:$D$676,4,0)</f>
        <v>80819</v>
      </c>
      <c r="E9004" s="60">
        <v>6</v>
      </c>
    </row>
    <row r="9005" spans="1:7" x14ac:dyDescent="0.2">
      <c r="A9005" s="59">
        <v>44321</v>
      </c>
      <c r="B9005" s="60">
        <v>44322</v>
      </c>
      <c r="C9005" s="60" t="s">
        <v>1226</v>
      </c>
      <c r="D9005" s="61">
        <f>VLOOKUP(Pag_Inicio_Corr_mas_casos[[#This Row],[Corregimiento]],Hoja3!$A$2:$D$676,4,0)</f>
        <v>10201</v>
      </c>
      <c r="E9005" s="60">
        <v>6</v>
      </c>
    </row>
    <row r="9006" spans="1:7" x14ac:dyDescent="0.2">
      <c r="A9006" s="59">
        <v>44321</v>
      </c>
      <c r="B9006" s="60">
        <v>44322</v>
      </c>
      <c r="C9006" s="60" t="s">
        <v>1021</v>
      </c>
      <c r="D9006" s="61">
        <f>VLOOKUP(Pag_Inicio_Corr_mas_casos[[#This Row],[Corregimiento]],Hoja3!$A$2:$D$676,4,0)</f>
        <v>81006</v>
      </c>
      <c r="E9006" s="60">
        <v>6</v>
      </c>
    </row>
    <row r="9007" spans="1:7" x14ac:dyDescent="0.2">
      <c r="A9007" s="59">
        <v>44321</v>
      </c>
      <c r="B9007" s="60">
        <v>44322</v>
      </c>
      <c r="C9007" s="60" t="s">
        <v>1062</v>
      </c>
      <c r="D9007" s="61">
        <f>VLOOKUP(Pag_Inicio_Corr_mas_casos[[#This Row],[Corregimiento]],Hoja3!$A$2:$D$676,4,0)</f>
        <v>40611</v>
      </c>
      <c r="E9007" s="60">
        <v>6</v>
      </c>
    </row>
    <row r="9008" spans="1:7" x14ac:dyDescent="0.2">
      <c r="A9008" s="59">
        <v>44321</v>
      </c>
      <c r="B9008" s="60">
        <v>44322</v>
      </c>
      <c r="C9008" s="60" t="s">
        <v>1080</v>
      </c>
      <c r="D9008" s="61">
        <f>VLOOKUP(Pag_Inicio_Corr_mas_casos[[#This Row],[Corregimiento]],Hoja3!$A$2:$D$676,4,0)</f>
        <v>81003</v>
      </c>
      <c r="E9008" s="60">
        <v>6</v>
      </c>
    </row>
    <row r="9009" spans="1:7" x14ac:dyDescent="0.2">
      <c r="A9009" s="59">
        <v>44321</v>
      </c>
      <c r="B9009" s="60">
        <v>44322</v>
      </c>
      <c r="C9009" s="60" t="s">
        <v>1129</v>
      </c>
      <c r="D9009" s="61">
        <f>VLOOKUP(Pag_Inicio_Corr_mas_casos[[#This Row],[Corregimiento]],Hoja3!$A$2:$D$676,4,0)</f>
        <v>91011</v>
      </c>
      <c r="E9009" s="60">
        <v>5</v>
      </c>
    </row>
    <row r="9010" spans="1:7" x14ac:dyDescent="0.2">
      <c r="A9010" s="59">
        <v>44321</v>
      </c>
      <c r="B9010" s="60">
        <v>44322</v>
      </c>
      <c r="C9010" s="60" t="s">
        <v>1035</v>
      </c>
      <c r="D9010" s="61">
        <f>VLOOKUP(Pag_Inicio_Corr_mas_casos[[#This Row],[Corregimiento]],Hoja3!$A$2:$D$676,4,0)</f>
        <v>60105</v>
      </c>
      <c r="E9010" s="60">
        <v>5</v>
      </c>
    </row>
    <row r="9011" spans="1:7" x14ac:dyDescent="0.2">
      <c r="A9011" s="59">
        <v>44321</v>
      </c>
      <c r="B9011" s="60">
        <v>44322</v>
      </c>
      <c r="C9011" s="60" t="s">
        <v>1006</v>
      </c>
      <c r="D9011" s="61">
        <f>VLOOKUP(Pag_Inicio_Corr_mas_casos[[#This Row],[Corregimiento]],Hoja3!$A$2:$D$676,4,0)</f>
        <v>80826</v>
      </c>
      <c r="E9011" s="60">
        <v>5</v>
      </c>
    </row>
    <row r="9012" spans="1:7" x14ac:dyDescent="0.2">
      <c r="A9012" s="59">
        <v>44321</v>
      </c>
      <c r="B9012" s="60">
        <v>44322</v>
      </c>
      <c r="C9012" s="60" t="s">
        <v>1020</v>
      </c>
      <c r="D9012" s="61">
        <f>VLOOKUP(Pag_Inicio_Corr_mas_casos[[#This Row],[Corregimiento]],Hoja3!$A$2:$D$676,4,0)</f>
        <v>20601</v>
      </c>
      <c r="E9012" s="60">
        <v>5</v>
      </c>
    </row>
    <row r="9013" spans="1:7" x14ac:dyDescent="0.2">
      <c r="A9013" s="59">
        <v>44321</v>
      </c>
      <c r="B9013" s="60">
        <v>44322</v>
      </c>
      <c r="C9013" s="60" t="s">
        <v>1092</v>
      </c>
      <c r="D9013" s="61">
        <f>VLOOKUP(Pag_Inicio_Corr_mas_casos[[#This Row],[Corregimiento]],Hoja3!$A$2:$D$676,4,0)</f>
        <v>91008</v>
      </c>
      <c r="E9013" s="60">
        <v>5</v>
      </c>
      <c r="G9013" t="s">
        <v>1347</v>
      </c>
    </row>
    <row r="9014" spans="1:7" x14ac:dyDescent="0.2">
      <c r="A9014" s="59">
        <v>44321</v>
      </c>
      <c r="B9014" s="60">
        <v>44322</v>
      </c>
      <c r="C9014" s="60" t="s">
        <v>1125</v>
      </c>
      <c r="D9014" s="61">
        <f>VLOOKUP(Pag_Inicio_Corr_mas_casos[[#This Row],[Corregimiento]],Hoja3!$A$2:$D$676,4,0)</f>
        <v>40610</v>
      </c>
      <c r="E9014" s="60">
        <v>4</v>
      </c>
    </row>
    <row r="9015" spans="1:7" x14ac:dyDescent="0.2">
      <c r="A9015" s="105">
        <v>44322</v>
      </c>
      <c r="B9015" s="106">
        <v>44323</v>
      </c>
      <c r="C9015" s="106" t="s">
        <v>1119</v>
      </c>
      <c r="D9015" s="107">
        <f>VLOOKUP(Pag_Inicio_Corr_mas_casos[[#This Row],[Corregimiento]],Hoja3!$A$2:$D$676,4,0)</f>
        <v>40601</v>
      </c>
      <c r="E9015" s="106">
        <v>28</v>
      </c>
    </row>
    <row r="9016" spans="1:7" x14ac:dyDescent="0.2">
      <c r="A9016" s="105">
        <v>44322</v>
      </c>
      <c r="B9016" s="106">
        <v>44323</v>
      </c>
      <c r="C9016" s="106" t="s">
        <v>1081</v>
      </c>
      <c r="D9016" s="107">
        <f>VLOOKUP(Pag_Inicio_Corr_mas_casos[[#This Row],[Corregimiento]],Hoja3!$A$2:$D$676,4,0)</f>
        <v>91001</v>
      </c>
      <c r="E9016" s="106">
        <v>12</v>
      </c>
    </row>
    <row r="9017" spans="1:7" x14ac:dyDescent="0.2">
      <c r="A9017" s="105">
        <v>44322</v>
      </c>
      <c r="B9017" s="106">
        <v>44323</v>
      </c>
      <c r="C9017" s="106" t="s">
        <v>1070</v>
      </c>
      <c r="D9017" s="107">
        <f>VLOOKUP(Pag_Inicio_Corr_mas_casos[[#This Row],[Corregimiento]],Hoja3!$A$2:$D$676,4,0)</f>
        <v>80809</v>
      </c>
      <c r="E9017" s="106">
        <v>11</v>
      </c>
    </row>
    <row r="9018" spans="1:7" x14ac:dyDescent="0.2">
      <c r="A9018" s="105">
        <v>44322</v>
      </c>
      <c r="B9018" s="106">
        <v>44323</v>
      </c>
      <c r="C9018" s="106" t="s">
        <v>1125</v>
      </c>
      <c r="D9018" s="107">
        <f>VLOOKUP(Pag_Inicio_Corr_mas_casos[[#This Row],[Corregimiento]],Hoja3!$A$2:$D$676,4,0)</f>
        <v>40610</v>
      </c>
      <c r="E9018" s="106">
        <v>11</v>
      </c>
    </row>
    <row r="9019" spans="1:7" x14ac:dyDescent="0.2">
      <c r="A9019" s="105">
        <v>44322</v>
      </c>
      <c r="B9019" s="106">
        <v>44323</v>
      </c>
      <c r="C9019" s="106" t="s">
        <v>1114</v>
      </c>
      <c r="D9019" s="107">
        <f>VLOOKUP(Pag_Inicio_Corr_mas_casos[[#This Row],[Corregimiento]],Hoja3!$A$2:$D$676,4,0)</f>
        <v>90301</v>
      </c>
      <c r="E9019" s="106">
        <v>11</v>
      </c>
    </row>
    <row r="9020" spans="1:7" x14ac:dyDescent="0.2">
      <c r="A9020" s="105">
        <v>44322</v>
      </c>
      <c r="B9020" s="106">
        <v>44323</v>
      </c>
      <c r="C9020" s="106" t="s">
        <v>1001</v>
      </c>
      <c r="D9020" s="107">
        <f>VLOOKUP(Pag_Inicio_Corr_mas_casos[[#This Row],[Corregimiento]],Hoja3!$A$2:$D$676,4,0)</f>
        <v>80807</v>
      </c>
      <c r="E9020" s="106">
        <v>10</v>
      </c>
    </row>
    <row r="9021" spans="1:7" x14ac:dyDescent="0.2">
      <c r="A9021" s="105">
        <v>44322</v>
      </c>
      <c r="B9021" s="106">
        <v>44323</v>
      </c>
      <c r="C9021" s="106" t="s">
        <v>1062</v>
      </c>
      <c r="D9021" s="107">
        <f>VLOOKUP(Pag_Inicio_Corr_mas_casos[[#This Row],[Corregimiento]],Hoja3!$A$2:$D$676,4,0)</f>
        <v>40611</v>
      </c>
      <c r="E9021" s="106">
        <v>9</v>
      </c>
    </row>
    <row r="9022" spans="1:7" x14ac:dyDescent="0.2">
      <c r="A9022" s="105">
        <v>44322</v>
      </c>
      <c r="B9022" s="106">
        <v>44323</v>
      </c>
      <c r="C9022" s="106" t="s">
        <v>1164</v>
      </c>
      <c r="D9022" s="107">
        <f>VLOOKUP(Pag_Inicio_Corr_mas_casos[[#This Row],[Corregimiento]],Hoja3!$A$2:$D$676,4,0)</f>
        <v>40404</v>
      </c>
      <c r="E9022" s="106">
        <v>9</v>
      </c>
    </row>
    <row r="9023" spans="1:7" x14ac:dyDescent="0.2">
      <c r="A9023" s="105">
        <v>44322</v>
      </c>
      <c r="B9023" s="106">
        <v>44323</v>
      </c>
      <c r="C9023" s="106" t="s">
        <v>1066</v>
      </c>
      <c r="D9023" s="107">
        <f>VLOOKUP(Pag_Inicio_Corr_mas_casos[[#This Row],[Corregimiento]],Hoja3!$A$2:$D$676,4,0)</f>
        <v>40612</v>
      </c>
      <c r="E9023" s="106">
        <v>9</v>
      </c>
    </row>
    <row r="9024" spans="1:7" x14ac:dyDescent="0.2">
      <c r="A9024" s="105">
        <v>44322</v>
      </c>
      <c r="B9024" s="106">
        <v>44323</v>
      </c>
      <c r="C9024" s="106" t="s">
        <v>1092</v>
      </c>
      <c r="D9024" s="107">
        <f>VLOOKUP(Pag_Inicio_Corr_mas_casos[[#This Row],[Corregimiento]],Hoja3!$A$2:$D$676,4,0)</f>
        <v>91008</v>
      </c>
      <c r="E9024" s="106">
        <v>7</v>
      </c>
    </row>
    <row r="9025" spans="1:5" x14ac:dyDescent="0.2">
      <c r="A9025" s="105">
        <v>44322</v>
      </c>
      <c r="B9025" s="106">
        <v>44323</v>
      </c>
      <c r="C9025" s="106" t="s">
        <v>1111</v>
      </c>
      <c r="D9025" s="107">
        <f>VLOOKUP(Pag_Inicio_Corr_mas_casos[[#This Row],[Corregimiento]],Hoja3!$A$2:$D$676,4,0)</f>
        <v>40201</v>
      </c>
      <c r="E9025" s="106">
        <v>7</v>
      </c>
    </row>
    <row r="9026" spans="1:5" x14ac:dyDescent="0.2">
      <c r="A9026" s="105">
        <v>44322</v>
      </c>
      <c r="B9026" s="106">
        <v>44323</v>
      </c>
      <c r="C9026" s="106" t="s">
        <v>1138</v>
      </c>
      <c r="D9026" s="107">
        <f>VLOOKUP(Pag_Inicio_Corr_mas_casos[[#This Row],[Corregimiento]],Hoja3!$A$2:$D$676,4,0)</f>
        <v>91101</v>
      </c>
      <c r="E9026" s="106">
        <v>7</v>
      </c>
    </row>
    <row r="9027" spans="1:5" x14ac:dyDescent="0.2">
      <c r="A9027" s="105">
        <v>44322</v>
      </c>
      <c r="B9027" s="106">
        <v>44323</v>
      </c>
      <c r="C9027" s="106" t="s">
        <v>1348</v>
      </c>
      <c r="D9027" s="107">
        <f>VLOOKUP(Pag_Inicio_Corr_mas_casos[[#This Row],[Corregimiento]],Hoja3!$A$2:$D$676,4,0)</f>
        <v>40707</v>
      </c>
      <c r="E9027" s="106">
        <v>7</v>
      </c>
    </row>
    <row r="9028" spans="1:5" x14ac:dyDescent="0.2">
      <c r="A9028" s="105">
        <v>44322</v>
      </c>
      <c r="B9028" s="106">
        <v>44323</v>
      </c>
      <c r="C9028" s="106" t="s">
        <v>1000</v>
      </c>
      <c r="D9028" s="107">
        <f>VLOOKUP(Pag_Inicio_Corr_mas_casos[[#This Row],[Corregimiento]],Hoja3!$A$2:$D$676,4,0)</f>
        <v>80823</v>
      </c>
      <c r="E9028" s="106">
        <v>7</v>
      </c>
    </row>
    <row r="9029" spans="1:5" x14ac:dyDescent="0.2">
      <c r="A9029" s="105">
        <v>44322</v>
      </c>
      <c r="B9029" s="106">
        <v>44323</v>
      </c>
      <c r="C9029" s="106" t="s">
        <v>1117</v>
      </c>
      <c r="D9029" s="107">
        <f>VLOOKUP(Pag_Inicio_Corr_mas_casos[[#This Row],[Corregimiento]],Hoja3!$A$2:$D$676,4,0)</f>
        <v>40501</v>
      </c>
      <c r="E9029" s="106">
        <v>7</v>
      </c>
    </row>
    <row r="9030" spans="1:5" x14ac:dyDescent="0.2">
      <c r="A9030" s="105">
        <v>44322</v>
      </c>
      <c r="B9030" s="106">
        <v>44323</v>
      </c>
      <c r="C9030" s="106" t="s">
        <v>1005</v>
      </c>
      <c r="D9030" s="107">
        <f>VLOOKUP(Pag_Inicio_Corr_mas_casos[[#This Row],[Corregimiento]],Hoja3!$A$2:$D$676,4,0)</f>
        <v>80814</v>
      </c>
      <c r="E9030" s="106">
        <v>6</v>
      </c>
    </row>
    <row r="9031" spans="1:5" x14ac:dyDescent="0.2">
      <c r="A9031" s="105">
        <v>44322</v>
      </c>
      <c r="B9031" s="106">
        <v>44323</v>
      </c>
      <c r="C9031" s="106" t="s">
        <v>1129</v>
      </c>
      <c r="D9031" s="107">
        <f>VLOOKUP(Pag_Inicio_Corr_mas_casos[[#This Row],[Corregimiento]],Hoja3!$A$2:$D$676,4,0)</f>
        <v>91011</v>
      </c>
      <c r="E9031" s="106">
        <v>6</v>
      </c>
    </row>
    <row r="9032" spans="1:5" x14ac:dyDescent="0.2">
      <c r="A9032" s="105">
        <v>44322</v>
      </c>
      <c r="B9032" s="106">
        <v>44323</v>
      </c>
      <c r="C9032" s="106" t="s">
        <v>1108</v>
      </c>
      <c r="D9032" s="107">
        <f>VLOOKUP(Pag_Inicio_Corr_mas_casos[[#This Row],[Corregimiento]],Hoja3!$A$2:$D$676,4,0)</f>
        <v>50316</v>
      </c>
      <c r="E9032" s="106">
        <v>6</v>
      </c>
    </row>
    <row r="9033" spans="1:5" x14ac:dyDescent="0.2">
      <c r="A9033" s="105">
        <v>44322</v>
      </c>
      <c r="B9033" s="106">
        <v>44323</v>
      </c>
      <c r="C9033" s="106" t="s">
        <v>1321</v>
      </c>
      <c r="D9033" s="107">
        <f>VLOOKUP(Pag_Inicio_Corr_mas_casos[[#This Row],[Corregimiento]],Hoja3!$A$2:$D$676,4,0)</f>
        <v>41401</v>
      </c>
      <c r="E9033" s="106">
        <v>5</v>
      </c>
    </row>
    <row r="9034" spans="1:5" x14ac:dyDescent="0.2">
      <c r="A9034" s="105">
        <v>44322</v>
      </c>
      <c r="B9034" s="106">
        <v>44323</v>
      </c>
      <c r="C9034" s="106" t="s">
        <v>1126</v>
      </c>
      <c r="D9034" s="107">
        <f>VLOOKUP(Pag_Inicio_Corr_mas_casos[[#This Row],[Corregimiento]],Hoja3!$A$2:$D$676,4,0)</f>
        <v>20201</v>
      </c>
      <c r="E9034" s="106">
        <v>5</v>
      </c>
    </row>
    <row r="9035" spans="1:5" x14ac:dyDescent="0.2">
      <c r="A9035" s="50">
        <v>44323</v>
      </c>
      <c r="B9035" s="51">
        <v>44324</v>
      </c>
      <c r="C9035" s="51" t="s">
        <v>1119</v>
      </c>
      <c r="D9035" s="52">
        <f>VLOOKUP(Pag_Inicio_Corr_mas_casos[[#This Row],[Corregimiento]],Hoja3!$A$2:$D$676,4,0)</f>
        <v>40601</v>
      </c>
      <c r="E9035" s="51">
        <v>27</v>
      </c>
    </row>
    <row r="9036" spans="1:5" x14ac:dyDescent="0.2">
      <c r="A9036" s="50">
        <v>44323</v>
      </c>
      <c r="B9036" s="51">
        <v>44324</v>
      </c>
      <c r="C9036" s="51" t="s">
        <v>1081</v>
      </c>
      <c r="D9036" s="52">
        <f>VLOOKUP(Pag_Inicio_Corr_mas_casos[[#This Row],[Corregimiento]],Hoja3!$A$2:$D$676,4,0)</f>
        <v>91001</v>
      </c>
      <c r="E9036" s="51">
        <v>20</v>
      </c>
    </row>
    <row r="9037" spans="1:5" x14ac:dyDescent="0.2">
      <c r="A9037" s="50">
        <v>44323</v>
      </c>
      <c r="B9037" s="51">
        <v>44324</v>
      </c>
      <c r="C9037" s="51" t="s">
        <v>1105</v>
      </c>
      <c r="D9037" s="52">
        <f>VLOOKUP(Pag_Inicio_Corr_mas_casos[[#This Row],[Corregimiento]],Hoja3!$A$2:$D$676,4,0)</f>
        <v>80812</v>
      </c>
      <c r="E9037" s="51">
        <v>18</v>
      </c>
    </row>
    <row r="9038" spans="1:5" x14ac:dyDescent="0.2">
      <c r="A9038" s="50">
        <v>44323</v>
      </c>
      <c r="B9038" s="51">
        <v>44324</v>
      </c>
      <c r="C9038" s="51" t="s">
        <v>1070</v>
      </c>
      <c r="D9038" s="52">
        <f>VLOOKUP(Pag_Inicio_Corr_mas_casos[[#This Row],[Corregimiento]],Hoja3!$A$2:$D$676,4,0)</f>
        <v>80809</v>
      </c>
      <c r="E9038" s="51">
        <v>11</v>
      </c>
    </row>
    <row r="9039" spans="1:5" x14ac:dyDescent="0.2">
      <c r="A9039" s="50">
        <v>44323</v>
      </c>
      <c r="B9039" s="51">
        <v>44324</v>
      </c>
      <c r="C9039" s="51" t="s">
        <v>998</v>
      </c>
      <c r="D9039" s="52">
        <f>VLOOKUP(Pag_Inicio_Corr_mas_casos[[#This Row],[Corregimiento]],Hoja3!$A$2:$D$676,4,0)</f>
        <v>81009</v>
      </c>
      <c r="E9039" s="51">
        <v>11</v>
      </c>
    </row>
    <row r="9040" spans="1:5" x14ac:dyDescent="0.2">
      <c r="A9040" s="50">
        <v>44323</v>
      </c>
      <c r="B9040" s="51">
        <v>44324</v>
      </c>
      <c r="C9040" s="51" t="s">
        <v>1172</v>
      </c>
      <c r="D9040" s="52">
        <f>VLOOKUP(Pag_Inicio_Corr_mas_casos[[#This Row],[Corregimiento]],Hoja3!$A$2:$D$676,4,0)</f>
        <v>20307</v>
      </c>
      <c r="E9040" s="51">
        <v>9</v>
      </c>
    </row>
    <row r="9041" spans="1:5" x14ac:dyDescent="0.2">
      <c r="A9041" s="50">
        <v>44323</v>
      </c>
      <c r="B9041" s="51">
        <v>44324</v>
      </c>
      <c r="C9041" s="51" t="s">
        <v>1321</v>
      </c>
      <c r="D9041" s="52">
        <f>VLOOKUP(Pag_Inicio_Corr_mas_casos[[#This Row],[Corregimiento]],Hoja3!$A$2:$D$676,4,0)</f>
        <v>41401</v>
      </c>
      <c r="E9041" s="51">
        <v>9</v>
      </c>
    </row>
    <row r="9042" spans="1:5" x14ac:dyDescent="0.2">
      <c r="A9042" s="50">
        <v>44323</v>
      </c>
      <c r="B9042" s="51">
        <v>44324</v>
      </c>
      <c r="C9042" s="51" t="s">
        <v>1062</v>
      </c>
      <c r="D9042" s="52">
        <f>VLOOKUP(Pag_Inicio_Corr_mas_casos[[#This Row],[Corregimiento]],Hoja3!$A$2:$D$676,4,0)</f>
        <v>40611</v>
      </c>
      <c r="E9042" s="51">
        <v>8</v>
      </c>
    </row>
    <row r="9043" spans="1:5" x14ac:dyDescent="0.2">
      <c r="A9043" s="50">
        <v>44323</v>
      </c>
      <c r="B9043" s="51">
        <v>44324</v>
      </c>
      <c r="C9043" s="51" t="s">
        <v>1133</v>
      </c>
      <c r="D9043" s="52">
        <f>VLOOKUP(Pag_Inicio_Corr_mas_casos[[#This Row],[Corregimiento]],Hoja3!$A$2:$D$676,4,0)</f>
        <v>90101</v>
      </c>
      <c r="E9043" s="51">
        <v>8</v>
      </c>
    </row>
    <row r="9044" spans="1:5" x14ac:dyDescent="0.2">
      <c r="A9044" s="50">
        <v>44323</v>
      </c>
      <c r="B9044" s="51">
        <v>44324</v>
      </c>
      <c r="C9044" s="51" t="s">
        <v>999</v>
      </c>
      <c r="D9044" s="52">
        <f>VLOOKUP(Pag_Inicio_Corr_mas_casos[[#This Row],[Corregimiento]],Hoja3!$A$2:$D$676,4,0)</f>
        <v>80806</v>
      </c>
      <c r="E9044" s="51">
        <v>7</v>
      </c>
    </row>
    <row r="9045" spans="1:5" x14ac:dyDescent="0.2">
      <c r="A9045" s="50">
        <v>44323</v>
      </c>
      <c r="B9045" s="51">
        <v>44324</v>
      </c>
      <c r="C9045" s="51" t="s">
        <v>1066</v>
      </c>
      <c r="D9045" s="52">
        <f>VLOOKUP(Pag_Inicio_Corr_mas_casos[[#This Row],[Corregimiento]],Hoja3!$A$2:$D$676,4,0)</f>
        <v>40612</v>
      </c>
      <c r="E9045" s="51">
        <v>6</v>
      </c>
    </row>
    <row r="9046" spans="1:5" x14ac:dyDescent="0.2">
      <c r="A9046" s="50">
        <v>44323</v>
      </c>
      <c r="B9046" s="51">
        <v>44324</v>
      </c>
      <c r="C9046" s="51" t="s">
        <v>1128</v>
      </c>
      <c r="D9046" s="52">
        <f>VLOOKUP(Pag_Inicio_Corr_mas_casos[[#This Row],[Corregimiento]],Hoja3!$A$2:$D$676,4,0)</f>
        <v>91013</v>
      </c>
      <c r="E9046" s="51">
        <v>6</v>
      </c>
    </row>
    <row r="9047" spans="1:5" x14ac:dyDescent="0.2">
      <c r="A9047" s="50">
        <v>44323</v>
      </c>
      <c r="B9047" s="51">
        <v>44324</v>
      </c>
      <c r="C9047" s="51" t="s">
        <v>1071</v>
      </c>
      <c r="D9047" s="52">
        <f>VLOOKUP(Pag_Inicio_Corr_mas_casos[[#This Row],[Corregimiento]],Hoja3!$A$2:$D$676,4,0)</f>
        <v>80819</v>
      </c>
      <c r="E9047" s="51">
        <v>6</v>
      </c>
    </row>
    <row r="9048" spans="1:5" x14ac:dyDescent="0.2">
      <c r="A9048" s="50">
        <v>44323</v>
      </c>
      <c r="B9048" s="51">
        <v>44324</v>
      </c>
      <c r="C9048" s="51" t="s">
        <v>1305</v>
      </c>
      <c r="D9048" s="52">
        <f>VLOOKUP(Pag_Inicio_Corr_mas_casos[[#This Row],[Corregimiento]],Hoja3!$A$2:$D$676,4,0)</f>
        <v>30601</v>
      </c>
      <c r="E9048" s="51">
        <v>6</v>
      </c>
    </row>
    <row r="9049" spans="1:5" x14ac:dyDescent="0.2">
      <c r="A9049" s="50">
        <v>44323</v>
      </c>
      <c r="B9049" s="51">
        <v>44324</v>
      </c>
      <c r="C9049" s="51" t="s">
        <v>1011</v>
      </c>
      <c r="D9049" s="52">
        <f>VLOOKUP(Pag_Inicio_Corr_mas_casos[[#This Row],[Corregimiento]],Hoja3!$A$2:$D$676,4,0)</f>
        <v>80820</v>
      </c>
      <c r="E9049" s="51">
        <v>6</v>
      </c>
    </row>
    <row r="9050" spans="1:5" x14ac:dyDescent="0.2">
      <c r="A9050" s="50">
        <v>44323</v>
      </c>
      <c r="B9050" s="51">
        <v>44324</v>
      </c>
      <c r="C9050" s="51" t="s">
        <v>1005</v>
      </c>
      <c r="D9050" s="52">
        <f>VLOOKUP(Pag_Inicio_Corr_mas_casos[[#This Row],[Corregimiento]],Hoja3!$A$2:$D$676,4,0)</f>
        <v>80814</v>
      </c>
      <c r="E9050" s="51">
        <v>6</v>
      </c>
    </row>
    <row r="9051" spans="1:5" x14ac:dyDescent="0.2">
      <c r="A9051" s="50">
        <v>44323</v>
      </c>
      <c r="B9051" s="51">
        <v>44324</v>
      </c>
      <c r="C9051" s="51" t="s">
        <v>1346</v>
      </c>
      <c r="D9051" s="52">
        <f>VLOOKUP(Pag_Inicio_Corr_mas_casos[[#This Row],[Corregimiento]],Hoja3!$A$2:$D$676,4,0)</f>
        <v>91003</v>
      </c>
      <c r="E9051" s="51">
        <v>6</v>
      </c>
    </row>
    <row r="9052" spans="1:5" x14ac:dyDescent="0.2">
      <c r="A9052" s="50">
        <v>44323</v>
      </c>
      <c r="B9052" s="51">
        <v>44324</v>
      </c>
      <c r="C9052" s="51" t="s">
        <v>996</v>
      </c>
      <c r="D9052" s="52">
        <f>VLOOKUP(Pag_Inicio_Corr_mas_casos[[#This Row],[Corregimiento]],Hoja3!$A$2:$D$676,4,0)</f>
        <v>80810</v>
      </c>
      <c r="E9052" s="51">
        <v>5</v>
      </c>
    </row>
    <row r="9053" spans="1:5" x14ac:dyDescent="0.2">
      <c r="A9053" s="50">
        <v>44323</v>
      </c>
      <c r="B9053" s="51">
        <v>44324</v>
      </c>
      <c r="C9053" s="51" t="s">
        <v>1125</v>
      </c>
      <c r="D9053" s="52">
        <f>VLOOKUP(Pag_Inicio_Corr_mas_casos[[#This Row],[Corregimiento]],Hoja3!$A$2:$D$676,4,0)</f>
        <v>40610</v>
      </c>
      <c r="E9053" s="51">
        <v>5</v>
      </c>
    </row>
    <row r="9054" spans="1:5" x14ac:dyDescent="0.2">
      <c r="A9054" s="50">
        <v>44323</v>
      </c>
      <c r="B9054" s="51">
        <v>44324</v>
      </c>
      <c r="C9054" s="51" t="s">
        <v>1013</v>
      </c>
      <c r="D9054" s="52">
        <f>VLOOKUP(Pag_Inicio_Corr_mas_casos[[#This Row],[Corregimiento]],Hoja3!$A$2:$D$676,4,0)</f>
        <v>80822</v>
      </c>
      <c r="E9054" s="51">
        <v>5</v>
      </c>
    </row>
    <row r="9055" spans="1:5" x14ac:dyDescent="0.2">
      <c r="A9055" s="53">
        <v>44324</v>
      </c>
      <c r="B9055" s="54">
        <v>44325</v>
      </c>
      <c r="C9055" s="54" t="s">
        <v>1119</v>
      </c>
      <c r="D9055" s="55">
        <f>VLOOKUP(Pag_Inicio_Corr_mas_casos[[#This Row],[Corregimiento]],Hoja3!$A$2:$D$676,4,0)</f>
        <v>40601</v>
      </c>
      <c r="E9055" s="54">
        <v>26</v>
      </c>
    </row>
    <row r="9056" spans="1:5" x14ac:dyDescent="0.2">
      <c r="A9056" s="53">
        <v>44324</v>
      </c>
      <c r="B9056" s="54">
        <v>44325</v>
      </c>
      <c r="C9056" s="54" t="s">
        <v>1111</v>
      </c>
      <c r="D9056" s="55">
        <f>VLOOKUP(Pag_Inicio_Corr_mas_casos[[#This Row],[Corregimiento]],Hoja3!$A$2:$D$676,4,0)</f>
        <v>40201</v>
      </c>
      <c r="E9056" s="54">
        <v>15</v>
      </c>
    </row>
    <row r="9057" spans="1:5" x14ac:dyDescent="0.2">
      <c r="A9057" s="53">
        <v>44324</v>
      </c>
      <c r="B9057" s="54">
        <v>44325</v>
      </c>
      <c r="C9057" s="54" t="s">
        <v>1081</v>
      </c>
      <c r="D9057" s="55">
        <f>VLOOKUP(Pag_Inicio_Corr_mas_casos[[#This Row],[Corregimiento]],Hoja3!$A$2:$D$676,4,0)</f>
        <v>91001</v>
      </c>
      <c r="E9057" s="54">
        <v>13</v>
      </c>
    </row>
    <row r="9058" spans="1:5" x14ac:dyDescent="0.2">
      <c r="A9058" s="53">
        <v>44324</v>
      </c>
      <c r="B9058" s="54">
        <v>44325</v>
      </c>
      <c r="C9058" s="54" t="s">
        <v>1108</v>
      </c>
      <c r="D9058" s="55">
        <f>VLOOKUP(Pag_Inicio_Corr_mas_casos[[#This Row],[Corregimiento]],Hoja3!$A$2:$D$676,4,0)</f>
        <v>50316</v>
      </c>
      <c r="E9058" s="54">
        <v>13</v>
      </c>
    </row>
    <row r="9059" spans="1:5" x14ac:dyDescent="0.2">
      <c r="A9059" s="53">
        <v>44324</v>
      </c>
      <c r="B9059" s="54">
        <v>44325</v>
      </c>
      <c r="C9059" s="54" t="s">
        <v>1126</v>
      </c>
      <c r="D9059" s="55">
        <f>VLOOKUP(Pag_Inicio_Corr_mas_casos[[#This Row],[Corregimiento]],Hoja3!$A$2:$D$676,4,0)</f>
        <v>20201</v>
      </c>
      <c r="E9059" s="54">
        <v>12</v>
      </c>
    </row>
    <row r="9060" spans="1:5" x14ac:dyDescent="0.2">
      <c r="A9060" s="53">
        <v>44324</v>
      </c>
      <c r="B9060" s="54">
        <v>44325</v>
      </c>
      <c r="C9060" s="54" t="s">
        <v>1020</v>
      </c>
      <c r="D9060" s="55">
        <f>VLOOKUP(Pag_Inicio_Corr_mas_casos[[#This Row],[Corregimiento]],Hoja3!$A$2:$D$676,4,0)</f>
        <v>20601</v>
      </c>
      <c r="E9060" s="54">
        <v>11</v>
      </c>
    </row>
    <row r="9061" spans="1:5" x14ac:dyDescent="0.2">
      <c r="A9061" s="53">
        <v>44324</v>
      </c>
      <c r="B9061" s="54">
        <v>44325</v>
      </c>
      <c r="C9061" s="54" t="s">
        <v>1029</v>
      </c>
      <c r="D9061" s="55">
        <f>VLOOKUP(Pag_Inicio_Corr_mas_casos[[#This Row],[Corregimiento]],Hoja3!$A$2:$D$676,4,0)</f>
        <v>40606</v>
      </c>
      <c r="E9061" s="54">
        <v>11</v>
      </c>
    </row>
    <row r="9062" spans="1:5" x14ac:dyDescent="0.2">
      <c r="A9062" s="53">
        <v>44324</v>
      </c>
      <c r="B9062" s="54">
        <v>44325</v>
      </c>
      <c r="C9062" s="54" t="s">
        <v>1105</v>
      </c>
      <c r="D9062" s="55">
        <f>VLOOKUP(Pag_Inicio_Corr_mas_casos[[#This Row],[Corregimiento]],Hoja3!$A$2:$D$676,4,0)</f>
        <v>80812</v>
      </c>
      <c r="E9062" s="54">
        <v>11</v>
      </c>
    </row>
    <row r="9063" spans="1:5" x14ac:dyDescent="0.2">
      <c r="A9063" s="53">
        <v>44324</v>
      </c>
      <c r="B9063" s="54">
        <v>44325</v>
      </c>
      <c r="C9063" s="54" t="s">
        <v>1138</v>
      </c>
      <c r="D9063" s="55">
        <f>VLOOKUP(Pag_Inicio_Corr_mas_casos[[#This Row],[Corregimiento]],Hoja3!$A$2:$D$676,4,0)</f>
        <v>91101</v>
      </c>
      <c r="E9063" s="54">
        <v>11</v>
      </c>
    </row>
    <row r="9064" spans="1:5" x14ac:dyDescent="0.2">
      <c r="A9064" s="53">
        <v>44324</v>
      </c>
      <c r="B9064" s="54">
        <v>44325</v>
      </c>
      <c r="C9064" s="54" t="s">
        <v>1137</v>
      </c>
      <c r="D9064" s="55">
        <f>VLOOKUP(Pag_Inicio_Corr_mas_casos[[#This Row],[Corregimiento]],Hoja3!$A$2:$D$676,4,0)</f>
        <v>40503</v>
      </c>
      <c r="E9064" s="54">
        <v>10</v>
      </c>
    </row>
    <row r="9065" spans="1:5" x14ac:dyDescent="0.2">
      <c r="A9065" s="53">
        <v>44324</v>
      </c>
      <c r="B9065" s="54">
        <v>44325</v>
      </c>
      <c r="C9065" s="54" t="s">
        <v>1092</v>
      </c>
      <c r="D9065" s="55">
        <f>VLOOKUP(Pag_Inicio_Corr_mas_casos[[#This Row],[Corregimiento]],Hoja3!$A$2:$D$676,4,0)</f>
        <v>91008</v>
      </c>
      <c r="E9065" s="54">
        <v>10</v>
      </c>
    </row>
    <row r="9066" spans="1:5" x14ac:dyDescent="0.2">
      <c r="A9066" s="53">
        <v>44324</v>
      </c>
      <c r="B9066" s="54">
        <v>44325</v>
      </c>
      <c r="C9066" s="54" t="s">
        <v>1117</v>
      </c>
      <c r="D9066" s="55">
        <f>VLOOKUP(Pag_Inicio_Corr_mas_casos[[#This Row],[Corregimiento]],Hoja3!$A$2:$D$676,4,0)</f>
        <v>40501</v>
      </c>
      <c r="E9066" s="54">
        <v>10</v>
      </c>
    </row>
    <row r="9067" spans="1:5" x14ac:dyDescent="0.2">
      <c r="A9067" s="53">
        <v>44324</v>
      </c>
      <c r="B9067" s="54">
        <v>44325</v>
      </c>
      <c r="C9067" s="54" t="s">
        <v>831</v>
      </c>
      <c r="D9067" s="55">
        <f>VLOOKUP(Pag_Inicio_Corr_mas_casos[[#This Row],[Corregimiento]],Hoja3!$A$2:$D$676,4,0)</f>
        <v>80821</v>
      </c>
      <c r="E9067" s="54">
        <v>9</v>
      </c>
    </row>
    <row r="9068" spans="1:5" x14ac:dyDescent="0.2">
      <c r="A9068" s="53">
        <v>44324</v>
      </c>
      <c r="B9068" s="54">
        <v>44325</v>
      </c>
      <c r="C9068" s="54" t="s">
        <v>1066</v>
      </c>
      <c r="D9068" s="55">
        <f>VLOOKUP(Pag_Inicio_Corr_mas_casos[[#This Row],[Corregimiento]],Hoja3!$A$2:$D$676,4,0)</f>
        <v>40612</v>
      </c>
      <c r="E9068" s="54">
        <v>9</v>
      </c>
    </row>
    <row r="9069" spans="1:5" x14ac:dyDescent="0.2">
      <c r="A9069" s="53">
        <v>44324</v>
      </c>
      <c r="B9069" s="54">
        <v>44325</v>
      </c>
      <c r="C9069" s="54" t="s">
        <v>1091</v>
      </c>
      <c r="D9069" s="55">
        <f>VLOOKUP(Pag_Inicio_Corr_mas_casos[[#This Row],[Corregimiento]],Hoja3!$A$2:$D$676,4,0)</f>
        <v>30104</v>
      </c>
      <c r="E9069" s="54">
        <v>9</v>
      </c>
    </row>
    <row r="9070" spans="1:5" x14ac:dyDescent="0.2">
      <c r="A9070" s="53">
        <v>44324</v>
      </c>
      <c r="B9070" s="54">
        <v>44325</v>
      </c>
      <c r="C9070" s="54" t="s">
        <v>996</v>
      </c>
      <c r="D9070" s="55">
        <f>VLOOKUP(Pag_Inicio_Corr_mas_casos[[#This Row],[Corregimiento]],Hoja3!$A$2:$D$676,4,0)</f>
        <v>80810</v>
      </c>
      <c r="E9070" s="54">
        <v>8</v>
      </c>
    </row>
    <row r="9071" spans="1:5" x14ac:dyDescent="0.2">
      <c r="A9071" s="53">
        <v>44324</v>
      </c>
      <c r="B9071" s="54">
        <v>44325</v>
      </c>
      <c r="C9071" s="54" t="s">
        <v>1062</v>
      </c>
      <c r="D9071" s="55">
        <f>VLOOKUP(Pag_Inicio_Corr_mas_casos[[#This Row],[Corregimiento]],Hoja3!$A$2:$D$676,4,0)</f>
        <v>40611</v>
      </c>
      <c r="E9071" s="54">
        <v>8</v>
      </c>
    </row>
    <row r="9072" spans="1:5" x14ac:dyDescent="0.2">
      <c r="A9072" s="53">
        <v>44324</v>
      </c>
      <c r="B9072" s="54">
        <v>44325</v>
      </c>
      <c r="C9072" s="54" t="s">
        <v>1080</v>
      </c>
      <c r="D9072" s="55">
        <f>VLOOKUP(Pag_Inicio_Corr_mas_casos[[#This Row],[Corregimiento]],Hoja3!$A$2:$D$676,4,0)</f>
        <v>81003</v>
      </c>
      <c r="E9072" s="54">
        <v>8</v>
      </c>
    </row>
    <row r="9073" spans="1:5" x14ac:dyDescent="0.2">
      <c r="A9073" s="53">
        <v>44324</v>
      </c>
      <c r="B9073" s="54">
        <v>44325</v>
      </c>
      <c r="C9073" s="54" t="s">
        <v>1321</v>
      </c>
      <c r="D9073" s="55">
        <f>VLOOKUP(Pag_Inicio_Corr_mas_casos[[#This Row],[Corregimiento]],Hoja3!$A$2:$D$676,4,0)</f>
        <v>41401</v>
      </c>
      <c r="E9073" s="54">
        <v>7</v>
      </c>
    </row>
    <row r="9074" spans="1:5" x14ac:dyDescent="0.2">
      <c r="A9074" s="53">
        <v>44324</v>
      </c>
      <c r="B9074" s="54">
        <v>44325</v>
      </c>
      <c r="C9074" s="54" t="s">
        <v>1095</v>
      </c>
      <c r="D9074" s="55">
        <f>VLOOKUP(Pag_Inicio_Corr_mas_casos[[#This Row],[Corregimiento]],Hoja3!$A$2:$D$676,4,0)</f>
        <v>130106</v>
      </c>
      <c r="E9074" s="54">
        <v>7</v>
      </c>
    </row>
    <row r="9075" spans="1:5" x14ac:dyDescent="0.2">
      <c r="A9075" s="62">
        <v>44325</v>
      </c>
      <c r="B9075" s="63">
        <v>44326</v>
      </c>
      <c r="C9075" s="63" t="s">
        <v>1119</v>
      </c>
      <c r="D9075" s="64">
        <f>VLOOKUP(Pag_Inicio_Corr_mas_casos[[#This Row],[Corregimiento]],Hoja3!$A$2:$D$676,4,0)</f>
        <v>40601</v>
      </c>
      <c r="E9075" s="63">
        <v>20</v>
      </c>
    </row>
    <row r="9076" spans="1:5" x14ac:dyDescent="0.2">
      <c r="A9076" s="62">
        <v>44325</v>
      </c>
      <c r="B9076" s="63">
        <v>44326</v>
      </c>
      <c r="C9076" s="63" t="s">
        <v>1092</v>
      </c>
      <c r="D9076" s="64">
        <f>VLOOKUP(Pag_Inicio_Corr_mas_casos[[#This Row],[Corregimiento]],Hoja3!$A$2:$D$676,4,0)</f>
        <v>91008</v>
      </c>
      <c r="E9076" s="63">
        <v>16</v>
      </c>
    </row>
    <row r="9077" spans="1:5" x14ac:dyDescent="0.2">
      <c r="A9077" s="62">
        <v>44325</v>
      </c>
      <c r="B9077" s="63">
        <v>44326</v>
      </c>
      <c r="C9077" s="63" t="s">
        <v>1070</v>
      </c>
      <c r="D9077" s="64">
        <f>VLOOKUP(Pag_Inicio_Corr_mas_casos[[#This Row],[Corregimiento]],Hoja3!$A$2:$D$676,4,0)</f>
        <v>80809</v>
      </c>
      <c r="E9077" s="63">
        <v>13</v>
      </c>
    </row>
    <row r="9078" spans="1:5" x14ac:dyDescent="0.2">
      <c r="A9078" s="62">
        <v>44325</v>
      </c>
      <c r="B9078" s="63">
        <v>44326</v>
      </c>
      <c r="C9078" s="63" t="s">
        <v>1345</v>
      </c>
      <c r="D9078" s="64">
        <f>VLOOKUP(Pag_Inicio_Corr_mas_casos[[#This Row],[Corregimiento]],Hoja3!$A$2:$D$676,4,0)</f>
        <v>41205</v>
      </c>
      <c r="E9078" s="63">
        <v>12</v>
      </c>
    </row>
    <row r="9079" spans="1:5" x14ac:dyDescent="0.2">
      <c r="A9079" s="62">
        <v>44325</v>
      </c>
      <c r="B9079" s="63">
        <v>44326</v>
      </c>
      <c r="C9079" s="63" t="s">
        <v>1081</v>
      </c>
      <c r="D9079" s="64">
        <f>VLOOKUP(Pag_Inicio_Corr_mas_casos[[#This Row],[Corregimiento]],Hoja3!$A$2:$D$676,4,0)</f>
        <v>91001</v>
      </c>
      <c r="E9079" s="63">
        <v>12</v>
      </c>
    </row>
    <row r="9080" spans="1:5" x14ac:dyDescent="0.2">
      <c r="A9080" s="62">
        <v>44325</v>
      </c>
      <c r="B9080" s="63">
        <v>44326</v>
      </c>
      <c r="C9080" s="63" t="s">
        <v>1125</v>
      </c>
      <c r="D9080" s="64">
        <f>VLOOKUP(Pag_Inicio_Corr_mas_casos[[#This Row],[Corregimiento]],Hoja3!$A$2:$D$676,4,0)</f>
        <v>40610</v>
      </c>
      <c r="E9080" s="63">
        <v>11</v>
      </c>
    </row>
    <row r="9081" spans="1:5" x14ac:dyDescent="0.2">
      <c r="A9081" s="62">
        <v>44325</v>
      </c>
      <c r="B9081" s="63">
        <v>44326</v>
      </c>
      <c r="C9081" s="63" t="s">
        <v>1062</v>
      </c>
      <c r="D9081" s="64">
        <f>VLOOKUP(Pag_Inicio_Corr_mas_casos[[#This Row],[Corregimiento]],Hoja3!$A$2:$D$676,4,0)</f>
        <v>40611</v>
      </c>
      <c r="E9081" s="63">
        <v>11</v>
      </c>
    </row>
    <row r="9082" spans="1:5" x14ac:dyDescent="0.2">
      <c r="A9082" s="62">
        <v>44325</v>
      </c>
      <c r="B9082" s="63">
        <v>44326</v>
      </c>
      <c r="C9082" s="63" t="s">
        <v>1171</v>
      </c>
      <c r="D9082" s="64">
        <f>VLOOKUP(Pag_Inicio_Corr_mas_casos[[#This Row],[Corregimiento]],Hoja3!$A$2:$D$676,4,0)</f>
        <v>40801</v>
      </c>
      <c r="E9082" s="63">
        <v>9</v>
      </c>
    </row>
    <row r="9083" spans="1:5" x14ac:dyDescent="0.2">
      <c r="A9083" s="62">
        <v>44325</v>
      </c>
      <c r="B9083" s="63">
        <v>44326</v>
      </c>
      <c r="C9083" s="63" t="s">
        <v>998</v>
      </c>
      <c r="D9083" s="64">
        <f>VLOOKUP(Pag_Inicio_Corr_mas_casos[[#This Row],[Corregimiento]],Hoja3!$A$2:$D$676,4,0)</f>
        <v>81009</v>
      </c>
      <c r="E9083" s="63">
        <v>9</v>
      </c>
    </row>
    <row r="9084" spans="1:5" x14ac:dyDescent="0.2">
      <c r="A9084" s="62">
        <v>44325</v>
      </c>
      <c r="B9084" s="63">
        <v>44326</v>
      </c>
      <c r="C9084" s="63" t="s">
        <v>1071</v>
      </c>
      <c r="D9084" s="64">
        <f>VLOOKUP(Pag_Inicio_Corr_mas_casos[[#This Row],[Corregimiento]],Hoja3!$A$2:$D$676,4,0)</f>
        <v>80819</v>
      </c>
      <c r="E9084" s="63">
        <v>9</v>
      </c>
    </row>
    <row r="9085" spans="1:5" x14ac:dyDescent="0.2">
      <c r="A9085" s="62">
        <v>44325</v>
      </c>
      <c r="B9085" s="63">
        <v>44326</v>
      </c>
      <c r="C9085" s="63" t="s">
        <v>1029</v>
      </c>
      <c r="D9085" s="64">
        <f>VLOOKUP(Pag_Inicio_Corr_mas_casos[[#This Row],[Corregimiento]],Hoja3!$A$2:$D$676,4,0)</f>
        <v>40606</v>
      </c>
      <c r="E9085" s="63">
        <v>9</v>
      </c>
    </row>
    <row r="9086" spans="1:5" x14ac:dyDescent="0.2">
      <c r="A9086" s="62">
        <v>44325</v>
      </c>
      <c r="B9086" s="63">
        <v>44326</v>
      </c>
      <c r="C9086" s="63" t="s">
        <v>1226</v>
      </c>
      <c r="D9086" s="64">
        <f>VLOOKUP(Pag_Inicio_Corr_mas_casos[[#This Row],[Corregimiento]],Hoja3!$A$2:$D$676,4,0)</f>
        <v>10201</v>
      </c>
      <c r="E9086" s="63">
        <v>8</v>
      </c>
    </row>
    <row r="9087" spans="1:5" x14ac:dyDescent="0.2">
      <c r="A9087" s="62">
        <v>44325</v>
      </c>
      <c r="B9087" s="63">
        <v>44326</v>
      </c>
      <c r="C9087" s="63" t="s">
        <v>1206</v>
      </c>
      <c r="D9087" s="64">
        <f>VLOOKUP(Pag_Inicio_Corr_mas_casos[[#This Row],[Corregimiento]],Hoja3!$A$2:$D$676,4,0)</f>
        <v>20301</v>
      </c>
      <c r="E9087" s="63">
        <v>8</v>
      </c>
    </row>
    <row r="9088" spans="1:5" x14ac:dyDescent="0.2">
      <c r="A9088" s="62">
        <v>44325</v>
      </c>
      <c r="B9088" s="63">
        <v>44326</v>
      </c>
      <c r="C9088" s="63" t="s">
        <v>1105</v>
      </c>
      <c r="D9088" s="64">
        <f>VLOOKUP(Pag_Inicio_Corr_mas_casos[[#This Row],[Corregimiento]],Hoja3!$A$2:$D$676,4,0)</f>
        <v>80812</v>
      </c>
      <c r="E9088" s="63">
        <v>8</v>
      </c>
    </row>
    <row r="9089" spans="1:5" x14ac:dyDescent="0.2">
      <c r="A9089" s="62">
        <v>44325</v>
      </c>
      <c r="B9089" s="63">
        <v>44326</v>
      </c>
      <c r="C9089" s="63" t="s">
        <v>1129</v>
      </c>
      <c r="D9089" s="64">
        <f>VLOOKUP(Pag_Inicio_Corr_mas_casos[[#This Row],[Corregimiento]],Hoja3!$A$2:$D$676,4,0)</f>
        <v>91011</v>
      </c>
      <c r="E9089" s="63">
        <v>7</v>
      </c>
    </row>
    <row r="9090" spans="1:5" x14ac:dyDescent="0.2">
      <c r="A9090" s="62">
        <v>44325</v>
      </c>
      <c r="B9090" s="63">
        <v>44326</v>
      </c>
      <c r="C9090" s="63" t="s">
        <v>1095</v>
      </c>
      <c r="D9090" s="64">
        <f>VLOOKUP(Pag_Inicio_Corr_mas_casos[[#This Row],[Corregimiento]],Hoja3!$A$2:$D$676,4,0)</f>
        <v>130106</v>
      </c>
      <c r="E9090" s="63">
        <v>7</v>
      </c>
    </row>
    <row r="9091" spans="1:5" x14ac:dyDescent="0.2">
      <c r="A9091" s="62">
        <v>44325</v>
      </c>
      <c r="B9091" s="63">
        <v>44326</v>
      </c>
      <c r="C9091" s="63" t="s">
        <v>1017</v>
      </c>
      <c r="D9091" s="64">
        <f>VLOOKUP(Pag_Inicio_Corr_mas_casos[[#This Row],[Corregimiento]],Hoja3!$A$2:$D$676,4,0)</f>
        <v>50208</v>
      </c>
      <c r="E9091" s="63">
        <v>6</v>
      </c>
    </row>
    <row r="9092" spans="1:5" x14ac:dyDescent="0.2">
      <c r="A9092" s="62">
        <v>44325</v>
      </c>
      <c r="B9092" s="63">
        <v>44326</v>
      </c>
      <c r="C9092" s="63" t="s">
        <v>1349</v>
      </c>
      <c r="D9092" s="64">
        <f>VLOOKUP(Pag_Inicio_Corr_mas_casos[[#This Row],[Corregimiento]],Hoja3!$A$2:$D$676,4,0)</f>
        <v>100103</v>
      </c>
      <c r="E9092" s="63">
        <v>6</v>
      </c>
    </row>
    <row r="9093" spans="1:5" x14ac:dyDescent="0.2">
      <c r="A9093" s="62">
        <v>44325</v>
      </c>
      <c r="B9093" s="63">
        <v>44326</v>
      </c>
      <c r="C9093" s="63" t="s">
        <v>1001</v>
      </c>
      <c r="D9093" s="64">
        <f>VLOOKUP(Pag_Inicio_Corr_mas_casos[[#This Row],[Corregimiento]],Hoja3!$A$2:$D$676,4,0)</f>
        <v>80807</v>
      </c>
      <c r="E9093" s="63">
        <v>6</v>
      </c>
    </row>
    <row r="9094" spans="1:5" x14ac:dyDescent="0.2">
      <c r="A9094" s="59">
        <v>44326</v>
      </c>
      <c r="B9094" s="140">
        <v>44327</v>
      </c>
      <c r="C9094" s="60" t="s">
        <v>1081</v>
      </c>
      <c r="D9094" s="61">
        <f>VLOOKUP(Pag_Inicio_Corr_mas_casos[[#This Row],[Corregimiento]],Hoja3!$A$2:$D$676,4,0)</f>
        <v>91001</v>
      </c>
      <c r="E9094" s="60">
        <v>11</v>
      </c>
    </row>
    <row r="9095" spans="1:5" x14ac:dyDescent="0.2">
      <c r="A9095" s="59">
        <v>44326</v>
      </c>
      <c r="B9095" s="140">
        <v>44327</v>
      </c>
      <c r="C9095" s="60" t="s">
        <v>1129</v>
      </c>
      <c r="D9095" s="61">
        <f>VLOOKUP(Pag_Inicio_Corr_mas_casos[[#This Row],[Corregimiento]],Hoja3!$A$2:$D$676,4,0)</f>
        <v>91011</v>
      </c>
      <c r="E9095" s="60">
        <v>11</v>
      </c>
    </row>
    <row r="9096" spans="1:5" x14ac:dyDescent="0.2">
      <c r="A9096" s="59">
        <v>44326</v>
      </c>
      <c r="B9096" s="140">
        <v>44327</v>
      </c>
      <c r="C9096" s="60" t="s">
        <v>1117</v>
      </c>
      <c r="D9096" s="61">
        <f>VLOOKUP(Pag_Inicio_Corr_mas_casos[[#This Row],[Corregimiento]],Hoja3!$A$2:$D$676,4,0)</f>
        <v>40501</v>
      </c>
      <c r="E9096" s="60">
        <v>10</v>
      </c>
    </row>
    <row r="9097" spans="1:5" x14ac:dyDescent="0.2">
      <c r="A9097" s="59">
        <v>44326</v>
      </c>
      <c r="B9097" s="140">
        <v>44327</v>
      </c>
      <c r="C9097" s="60" t="s">
        <v>1157</v>
      </c>
      <c r="D9097" s="61">
        <f>VLOOKUP(Pag_Inicio_Corr_mas_casos[[#This Row],[Corregimiento]],Hoja3!$A$2:$D$676,4,0)</f>
        <v>40205</v>
      </c>
      <c r="E9097" s="60">
        <v>9</v>
      </c>
    </row>
    <row r="9098" spans="1:5" x14ac:dyDescent="0.2">
      <c r="A9098" s="59">
        <v>44326</v>
      </c>
      <c r="B9098" s="140">
        <v>44327</v>
      </c>
      <c r="C9098" s="60" t="s">
        <v>1071</v>
      </c>
      <c r="D9098" s="61">
        <f>VLOOKUP(Pag_Inicio_Corr_mas_casos[[#This Row],[Corregimiento]],Hoja3!$A$2:$D$676,4,0)</f>
        <v>80819</v>
      </c>
      <c r="E9098" s="60">
        <v>9</v>
      </c>
    </row>
    <row r="9099" spans="1:5" x14ac:dyDescent="0.2">
      <c r="A9099" s="59">
        <v>44326</v>
      </c>
      <c r="B9099" s="140">
        <v>44327</v>
      </c>
      <c r="C9099" s="60" t="s">
        <v>1062</v>
      </c>
      <c r="D9099" s="61">
        <f>VLOOKUP(Pag_Inicio_Corr_mas_casos[[#This Row],[Corregimiento]],Hoja3!$A$2:$D$676,4,0)</f>
        <v>40611</v>
      </c>
      <c r="E9099" s="60">
        <v>9</v>
      </c>
    </row>
    <row r="9100" spans="1:5" x14ac:dyDescent="0.2">
      <c r="A9100" s="59">
        <v>44326</v>
      </c>
      <c r="B9100" s="140">
        <v>44327</v>
      </c>
      <c r="C9100" s="60" t="s">
        <v>998</v>
      </c>
      <c r="D9100" s="61">
        <f>VLOOKUP(Pag_Inicio_Corr_mas_casos[[#This Row],[Corregimiento]],Hoja3!$A$2:$D$676,4,0)</f>
        <v>81009</v>
      </c>
      <c r="E9100" s="60">
        <v>9</v>
      </c>
    </row>
    <row r="9101" spans="1:5" x14ac:dyDescent="0.2">
      <c r="A9101" s="59">
        <v>44326</v>
      </c>
      <c r="B9101" s="140">
        <v>44327</v>
      </c>
      <c r="C9101" s="60" t="s">
        <v>1119</v>
      </c>
      <c r="D9101" s="61">
        <f>VLOOKUP(Pag_Inicio_Corr_mas_casos[[#This Row],[Corregimiento]],Hoja3!$A$2:$D$676,4,0)</f>
        <v>40601</v>
      </c>
      <c r="E9101" s="60">
        <v>5</v>
      </c>
    </row>
    <row r="9102" spans="1:5" x14ac:dyDescent="0.2">
      <c r="A9102" s="59">
        <v>44326</v>
      </c>
      <c r="B9102" s="140">
        <v>44327</v>
      </c>
      <c r="C9102" s="60" t="s">
        <v>1010</v>
      </c>
      <c r="D9102" s="61">
        <f>VLOOKUP(Pag_Inicio_Corr_mas_casos[[#This Row],[Corregimiento]],Hoja3!$A$2:$D$676,4,0)</f>
        <v>80813</v>
      </c>
      <c r="E9102" s="60">
        <v>5</v>
      </c>
    </row>
    <row r="9103" spans="1:5" x14ac:dyDescent="0.2">
      <c r="A9103" s="59">
        <v>44326</v>
      </c>
      <c r="B9103" s="140">
        <v>44327</v>
      </c>
      <c r="C9103" s="60" t="s">
        <v>1226</v>
      </c>
      <c r="D9103" s="61">
        <f>VLOOKUP(Pag_Inicio_Corr_mas_casos[[#This Row],[Corregimiento]],Hoja3!$A$2:$D$676,4,0)</f>
        <v>10201</v>
      </c>
      <c r="E9103" s="60">
        <v>5</v>
      </c>
    </row>
    <row r="9104" spans="1:5" x14ac:dyDescent="0.2">
      <c r="A9104" s="59">
        <v>44326</v>
      </c>
      <c r="B9104" s="140">
        <v>44327</v>
      </c>
      <c r="C9104" s="60" t="s">
        <v>999</v>
      </c>
      <c r="D9104" s="61">
        <f>VLOOKUP(Pag_Inicio_Corr_mas_casos[[#This Row],[Corregimiento]],Hoja3!$A$2:$D$676,4,0)</f>
        <v>80806</v>
      </c>
      <c r="E9104" s="60">
        <v>5</v>
      </c>
    </row>
    <row r="9105" spans="1:5" x14ac:dyDescent="0.2">
      <c r="A9105" s="59">
        <v>44326</v>
      </c>
      <c r="B9105" s="140">
        <v>44327</v>
      </c>
      <c r="C9105" s="60" t="s">
        <v>1066</v>
      </c>
      <c r="D9105" s="61">
        <f>VLOOKUP(Pag_Inicio_Corr_mas_casos[[#This Row],[Corregimiento]],Hoja3!$A$2:$D$676,4,0)</f>
        <v>40612</v>
      </c>
      <c r="E9105" s="60">
        <v>5</v>
      </c>
    </row>
    <row r="9106" spans="1:5" x14ac:dyDescent="0.2">
      <c r="A9106" s="59">
        <v>44326</v>
      </c>
      <c r="B9106" s="140">
        <v>44327</v>
      </c>
      <c r="C9106" s="60" t="s">
        <v>1105</v>
      </c>
      <c r="D9106" s="61">
        <f>VLOOKUP(Pag_Inicio_Corr_mas_casos[[#This Row],[Corregimiento]],Hoja3!$A$2:$D$676,4,0)</f>
        <v>80812</v>
      </c>
      <c r="E9106" s="60">
        <v>5</v>
      </c>
    </row>
    <row r="9107" spans="1:5" x14ac:dyDescent="0.2">
      <c r="A9107" s="59">
        <v>44326</v>
      </c>
      <c r="B9107" s="140">
        <v>44327</v>
      </c>
      <c r="C9107" s="60" t="s">
        <v>1263</v>
      </c>
      <c r="D9107" s="61">
        <f>VLOOKUP(Pag_Inicio_Corr_mas_casos[[#This Row],[Corregimiento]],Hoja3!$A$2:$D$676,4,0)</f>
        <v>120507</v>
      </c>
      <c r="E9107" s="60">
        <v>4</v>
      </c>
    </row>
    <row r="9108" spans="1:5" x14ac:dyDescent="0.2">
      <c r="A9108" s="59">
        <v>44326</v>
      </c>
      <c r="B9108" s="140">
        <v>44327</v>
      </c>
      <c r="C9108" s="60" t="s">
        <v>1068</v>
      </c>
      <c r="D9108" s="61">
        <f>VLOOKUP(Pag_Inicio_Corr_mas_casos[[#This Row],[Corregimiento]],Hoja3!$A$2:$D$676,4,0)</f>
        <v>40608</v>
      </c>
      <c r="E9108" s="60">
        <v>4</v>
      </c>
    </row>
    <row r="9109" spans="1:5" x14ac:dyDescent="0.2">
      <c r="A9109" s="59">
        <v>44326</v>
      </c>
      <c r="B9109" s="140">
        <v>44327</v>
      </c>
      <c r="C9109" s="60" t="s">
        <v>1050</v>
      </c>
      <c r="D9109" s="61">
        <f>VLOOKUP(Pag_Inicio_Corr_mas_casos[[#This Row],[Corregimiento]],Hoja3!$A$2:$D$676,4,0)</f>
        <v>130706</v>
      </c>
      <c r="E9109" s="60">
        <v>4</v>
      </c>
    </row>
    <row r="9110" spans="1:5" x14ac:dyDescent="0.2">
      <c r="A9110" s="59">
        <v>44326</v>
      </c>
      <c r="B9110" s="140">
        <v>44327</v>
      </c>
      <c r="C9110" s="60" t="s">
        <v>1230</v>
      </c>
      <c r="D9110" s="61">
        <f>VLOOKUP(Pag_Inicio_Corr_mas_casos[[#This Row],[Corregimiento]],Hoja3!$A$2:$D$676,4,0)</f>
        <v>10215</v>
      </c>
      <c r="E9110" s="60">
        <v>4</v>
      </c>
    </row>
    <row r="9111" spans="1:5" x14ac:dyDescent="0.2">
      <c r="A9111" s="59">
        <v>44326</v>
      </c>
      <c r="B9111" s="140">
        <v>44327</v>
      </c>
      <c r="C9111" s="60" t="s">
        <v>1070</v>
      </c>
      <c r="D9111" s="61">
        <f>VLOOKUP(Pag_Inicio_Corr_mas_casos[[#This Row],[Corregimiento]],Hoja3!$A$2:$D$676,4,0)</f>
        <v>80809</v>
      </c>
      <c r="E9111" s="60">
        <v>4</v>
      </c>
    </row>
    <row r="9112" spans="1:5" x14ac:dyDescent="0.2">
      <c r="A9112" s="59">
        <v>44326</v>
      </c>
      <c r="B9112" s="140">
        <v>44327</v>
      </c>
      <c r="C9112" s="60" t="s">
        <v>1350</v>
      </c>
      <c r="D9112" s="61">
        <f>VLOOKUP(Pag_Inicio_Corr_mas_casos[[#This Row],[Corregimiento]],Hoja3!$A$2:$D$676,4,0)</f>
        <v>90804</v>
      </c>
      <c r="E9112" s="60">
        <v>4</v>
      </c>
    </row>
    <row r="9113" spans="1:5" x14ac:dyDescent="0.2">
      <c r="A9113" s="59">
        <v>44326</v>
      </c>
      <c r="B9113" s="140">
        <v>44327</v>
      </c>
      <c r="C9113" s="60" t="s">
        <v>1029</v>
      </c>
      <c r="D9113" s="61">
        <f>VLOOKUP(Pag_Inicio_Corr_mas_casos[[#This Row],[Corregimiento]],Hoja3!$A$2:$D$676,4,0)</f>
        <v>40606</v>
      </c>
      <c r="E9113" s="60">
        <v>4</v>
      </c>
    </row>
    <row r="9114" spans="1:5" x14ac:dyDescent="0.2">
      <c r="A9114" s="74">
        <v>44327</v>
      </c>
      <c r="B9114" s="75">
        <v>44328</v>
      </c>
      <c r="C9114" s="75" t="s">
        <v>1119</v>
      </c>
      <c r="D9114" s="76">
        <f>VLOOKUP(Pag_Inicio_Corr_mas_casos[[#This Row],[Corregimiento]],Hoja3!$A$2:$D$676,4,0)</f>
        <v>40601</v>
      </c>
      <c r="E9114" s="75">
        <v>26</v>
      </c>
    </row>
    <row r="9115" spans="1:5" x14ac:dyDescent="0.2">
      <c r="A9115" s="74">
        <v>44327</v>
      </c>
      <c r="B9115" s="75">
        <v>44328</v>
      </c>
      <c r="C9115" s="75" t="s">
        <v>1105</v>
      </c>
      <c r="D9115" s="76">
        <f>VLOOKUP(Pag_Inicio_Corr_mas_casos[[#This Row],[Corregimiento]],Hoja3!$A$2:$D$676,4,0)</f>
        <v>80812</v>
      </c>
      <c r="E9115" s="75">
        <v>14</v>
      </c>
    </row>
    <row r="9116" spans="1:5" x14ac:dyDescent="0.2">
      <c r="A9116" s="74">
        <v>44327</v>
      </c>
      <c r="B9116" s="75">
        <v>44328</v>
      </c>
      <c r="C9116" s="75" t="s">
        <v>996</v>
      </c>
      <c r="D9116" s="76">
        <f>VLOOKUP(Pag_Inicio_Corr_mas_casos[[#This Row],[Corregimiento]],Hoja3!$A$2:$D$676,4,0)</f>
        <v>80810</v>
      </c>
      <c r="E9116" s="75">
        <v>13</v>
      </c>
    </row>
    <row r="9117" spans="1:5" x14ac:dyDescent="0.2">
      <c r="A9117" s="74">
        <v>44327</v>
      </c>
      <c r="B9117" s="75">
        <v>44328</v>
      </c>
      <c r="C9117" s="75" t="s">
        <v>999</v>
      </c>
      <c r="D9117" s="76">
        <f>VLOOKUP(Pag_Inicio_Corr_mas_casos[[#This Row],[Corregimiento]],Hoja3!$A$2:$D$676,4,0)</f>
        <v>80806</v>
      </c>
      <c r="E9117" s="75">
        <v>13</v>
      </c>
    </row>
    <row r="9118" spans="1:5" x14ac:dyDescent="0.2">
      <c r="A9118" s="74">
        <v>44327</v>
      </c>
      <c r="B9118" s="75">
        <v>44328</v>
      </c>
      <c r="C9118" s="75" t="s">
        <v>1070</v>
      </c>
      <c r="D9118" s="76">
        <f>VLOOKUP(Pag_Inicio_Corr_mas_casos[[#This Row],[Corregimiento]],Hoja3!$A$2:$D$676,4,0)</f>
        <v>80809</v>
      </c>
      <c r="E9118" s="75">
        <v>13</v>
      </c>
    </row>
    <row r="9119" spans="1:5" x14ac:dyDescent="0.2">
      <c r="A9119" s="74">
        <v>44327</v>
      </c>
      <c r="B9119" s="75">
        <v>44328</v>
      </c>
      <c r="C9119" s="75" t="s">
        <v>1092</v>
      </c>
      <c r="D9119" s="76">
        <f>VLOOKUP(Pag_Inicio_Corr_mas_casos[[#This Row],[Corregimiento]],Hoja3!$A$2:$D$676,4,0)</f>
        <v>91008</v>
      </c>
      <c r="E9119" s="75">
        <v>11</v>
      </c>
    </row>
    <row r="9120" spans="1:5" x14ac:dyDescent="0.2">
      <c r="A9120" s="74">
        <v>44327</v>
      </c>
      <c r="B9120" s="75">
        <v>44328</v>
      </c>
      <c r="C9120" s="75" t="s">
        <v>1001</v>
      </c>
      <c r="D9120" s="76">
        <f>VLOOKUP(Pag_Inicio_Corr_mas_casos[[#This Row],[Corregimiento]],Hoja3!$A$2:$D$676,4,0)</f>
        <v>80807</v>
      </c>
      <c r="E9120" s="75">
        <v>11</v>
      </c>
    </row>
    <row r="9121" spans="1:5" x14ac:dyDescent="0.2">
      <c r="A9121" s="74">
        <v>44327</v>
      </c>
      <c r="B9121" s="75">
        <v>44328</v>
      </c>
      <c r="C9121" s="75" t="s">
        <v>1129</v>
      </c>
      <c r="D9121" s="76">
        <f>VLOOKUP(Pag_Inicio_Corr_mas_casos[[#This Row],[Corregimiento]],Hoja3!$A$2:$D$676,4,0)</f>
        <v>91011</v>
      </c>
      <c r="E9121" s="75">
        <v>10</v>
      </c>
    </row>
    <row r="9122" spans="1:5" x14ac:dyDescent="0.2">
      <c r="A9122" s="74">
        <v>44327</v>
      </c>
      <c r="B9122" s="75">
        <v>44328</v>
      </c>
      <c r="C9122" s="75" t="s">
        <v>998</v>
      </c>
      <c r="D9122" s="76">
        <f>VLOOKUP(Pag_Inicio_Corr_mas_casos[[#This Row],[Corregimiento]],Hoja3!$A$2:$D$676,4,0)</f>
        <v>81009</v>
      </c>
      <c r="E9122" s="75">
        <v>9</v>
      </c>
    </row>
    <row r="9123" spans="1:5" x14ac:dyDescent="0.2">
      <c r="A9123" s="74">
        <v>44327</v>
      </c>
      <c r="B9123" s="75">
        <v>44328</v>
      </c>
      <c r="C9123" s="75" t="s">
        <v>1062</v>
      </c>
      <c r="D9123" s="76">
        <f>VLOOKUP(Pag_Inicio_Corr_mas_casos[[#This Row],[Corregimiento]],Hoja3!$A$2:$D$676,4,0)</f>
        <v>40611</v>
      </c>
      <c r="E9123" s="75">
        <v>9</v>
      </c>
    </row>
    <row r="9124" spans="1:5" x14ac:dyDescent="0.2">
      <c r="A9124" s="74">
        <v>44327</v>
      </c>
      <c r="B9124" s="75">
        <v>44328</v>
      </c>
      <c r="C9124" s="75" t="s">
        <v>1006</v>
      </c>
      <c r="D9124" s="76">
        <f>VLOOKUP(Pag_Inicio_Corr_mas_casos[[#This Row],[Corregimiento]],Hoja3!$A$2:$D$676,4,0)</f>
        <v>80826</v>
      </c>
      <c r="E9124" s="75">
        <v>9</v>
      </c>
    </row>
    <row r="9125" spans="1:5" x14ac:dyDescent="0.2">
      <c r="A9125" s="74">
        <v>44327</v>
      </c>
      <c r="B9125" s="75">
        <v>44328</v>
      </c>
      <c r="C9125" s="75" t="s">
        <v>1066</v>
      </c>
      <c r="D9125" s="76">
        <f>VLOOKUP(Pag_Inicio_Corr_mas_casos[[#This Row],[Corregimiento]],Hoja3!$A$2:$D$676,4,0)</f>
        <v>40612</v>
      </c>
      <c r="E9125" s="75">
        <v>8</v>
      </c>
    </row>
    <row r="9126" spans="1:5" x14ac:dyDescent="0.2">
      <c r="A9126" s="74">
        <v>44327</v>
      </c>
      <c r="B9126" s="75">
        <v>44328</v>
      </c>
      <c r="C9126" s="75" t="s">
        <v>1012</v>
      </c>
      <c r="D9126" s="76">
        <f>VLOOKUP(Pag_Inicio_Corr_mas_casos[[#This Row],[Corregimiento]],Hoja3!$A$2:$D$676,4,0)</f>
        <v>80817</v>
      </c>
      <c r="E9126" s="75">
        <v>8</v>
      </c>
    </row>
    <row r="9127" spans="1:5" x14ac:dyDescent="0.2">
      <c r="A9127" s="74">
        <v>44327</v>
      </c>
      <c r="B9127" s="75">
        <v>44328</v>
      </c>
      <c r="C9127" s="75" t="s">
        <v>1080</v>
      </c>
      <c r="D9127" s="76">
        <f>VLOOKUP(Pag_Inicio_Corr_mas_casos[[#This Row],[Corregimiento]],Hoja3!$A$2:$D$676,4,0)</f>
        <v>81003</v>
      </c>
      <c r="E9127" s="75">
        <v>8</v>
      </c>
    </row>
    <row r="9128" spans="1:5" x14ac:dyDescent="0.2">
      <c r="A9128" s="74">
        <v>44327</v>
      </c>
      <c r="B9128" s="75">
        <v>44328</v>
      </c>
      <c r="C9128" s="75" t="s">
        <v>1095</v>
      </c>
      <c r="D9128" s="76">
        <f>VLOOKUP(Pag_Inicio_Corr_mas_casos[[#This Row],[Corregimiento]],Hoja3!$A$2:$D$676,4,0)</f>
        <v>130106</v>
      </c>
      <c r="E9128" s="75">
        <v>8</v>
      </c>
    </row>
    <row r="9129" spans="1:5" x14ac:dyDescent="0.2">
      <c r="A9129" s="74">
        <v>44327</v>
      </c>
      <c r="B9129" s="75">
        <v>44328</v>
      </c>
      <c r="C9129" s="75" t="s">
        <v>1071</v>
      </c>
      <c r="D9129" s="76">
        <f>VLOOKUP(Pag_Inicio_Corr_mas_casos[[#This Row],[Corregimiento]],Hoja3!$A$2:$D$676,4,0)</f>
        <v>80819</v>
      </c>
      <c r="E9129" s="75">
        <v>7</v>
      </c>
    </row>
    <row r="9130" spans="1:5" x14ac:dyDescent="0.2">
      <c r="A9130" s="74">
        <v>44327</v>
      </c>
      <c r="B9130" s="75">
        <v>44328</v>
      </c>
      <c r="C9130" s="75" t="s">
        <v>1108</v>
      </c>
      <c r="D9130" s="76">
        <f>VLOOKUP(Pag_Inicio_Corr_mas_casos[[#This Row],[Corregimiento]],Hoja3!$A$2:$D$676,4,0)</f>
        <v>50316</v>
      </c>
      <c r="E9130" s="75">
        <v>7</v>
      </c>
    </row>
    <row r="9131" spans="1:5" x14ac:dyDescent="0.2">
      <c r="A9131" s="74">
        <v>44327</v>
      </c>
      <c r="B9131" s="75">
        <v>44328</v>
      </c>
      <c r="C9131" s="75" t="s">
        <v>1234</v>
      </c>
      <c r="D9131" s="76">
        <f>VLOOKUP(Pag_Inicio_Corr_mas_casos[[#This Row],[Corregimiento]],Hoja3!$A$2:$D$676,4,0)</f>
        <v>40701</v>
      </c>
      <c r="E9131" s="75">
        <v>7</v>
      </c>
    </row>
    <row r="9132" spans="1:5" x14ac:dyDescent="0.2">
      <c r="A9132" s="74">
        <v>44327</v>
      </c>
      <c r="B9132" s="75">
        <v>44328</v>
      </c>
      <c r="C9132" s="75" t="s">
        <v>1005</v>
      </c>
      <c r="D9132" s="76">
        <f>VLOOKUP(Pag_Inicio_Corr_mas_casos[[#This Row],[Corregimiento]],Hoja3!$A$2:$D$676,4,0)</f>
        <v>80814</v>
      </c>
      <c r="E9132" s="75">
        <v>7</v>
      </c>
    </row>
    <row r="9133" spans="1:5" x14ac:dyDescent="0.2">
      <c r="A9133" s="74">
        <v>44327</v>
      </c>
      <c r="B9133" s="75">
        <v>44328</v>
      </c>
      <c r="C9133" s="75" t="s">
        <v>1125</v>
      </c>
      <c r="D9133" s="76">
        <f>VLOOKUP(Pag_Inicio_Corr_mas_casos[[#This Row],[Corregimiento]],Hoja3!$A$2:$D$676,4,0)</f>
        <v>40610</v>
      </c>
      <c r="E9133" s="75">
        <v>6</v>
      </c>
    </row>
    <row r="9134" spans="1:5" x14ac:dyDescent="0.2">
      <c r="A9134" s="80">
        <v>44328</v>
      </c>
      <c r="B9134" s="81">
        <v>44329</v>
      </c>
      <c r="C9134" s="81" t="s">
        <v>1119</v>
      </c>
      <c r="D9134" s="82">
        <f>VLOOKUP(Pag_Inicio_Corr_mas_casos[[#This Row],[Corregimiento]],Hoja3!$A$2:$D$676,4,0)</f>
        <v>40601</v>
      </c>
      <c r="E9134" s="81">
        <v>22</v>
      </c>
    </row>
    <row r="9135" spans="1:5" x14ac:dyDescent="0.2">
      <c r="A9135" s="80">
        <v>44328</v>
      </c>
      <c r="B9135" s="81">
        <v>44329</v>
      </c>
      <c r="C9135" s="81" t="s">
        <v>1066</v>
      </c>
      <c r="D9135" s="82">
        <f>VLOOKUP(Pag_Inicio_Corr_mas_casos[[#This Row],[Corregimiento]],Hoja3!$A$2:$D$676,4,0)</f>
        <v>40612</v>
      </c>
      <c r="E9135" s="81">
        <v>17</v>
      </c>
    </row>
    <row r="9136" spans="1:5" x14ac:dyDescent="0.2">
      <c r="A9136" s="80">
        <v>44328</v>
      </c>
      <c r="B9136" s="81">
        <v>44329</v>
      </c>
      <c r="C9136" s="81" t="s">
        <v>1158</v>
      </c>
      <c r="D9136" s="82">
        <f>VLOOKUP(Pag_Inicio_Corr_mas_casos[[#This Row],[Corregimiento]],Hoja3!$A$2:$D$676,4,0)</f>
        <v>41401</v>
      </c>
      <c r="E9136" s="81">
        <v>15</v>
      </c>
    </row>
    <row r="9137" spans="1:5" x14ac:dyDescent="0.2">
      <c r="A9137" s="80">
        <v>44328</v>
      </c>
      <c r="B9137" s="81">
        <v>44329</v>
      </c>
      <c r="C9137" s="81" t="s">
        <v>1001</v>
      </c>
      <c r="D9137" s="82">
        <f>VLOOKUP(Pag_Inicio_Corr_mas_casos[[#This Row],[Corregimiento]],Hoja3!$A$2:$D$676,4,0)</f>
        <v>80807</v>
      </c>
      <c r="E9137" s="81">
        <v>14</v>
      </c>
    </row>
    <row r="9138" spans="1:5" x14ac:dyDescent="0.2">
      <c r="A9138" s="80">
        <v>44328</v>
      </c>
      <c r="B9138" s="81">
        <v>44329</v>
      </c>
      <c r="C9138" s="81" t="s">
        <v>1125</v>
      </c>
      <c r="D9138" s="82">
        <f>VLOOKUP(Pag_Inicio_Corr_mas_casos[[#This Row],[Corregimiento]],Hoja3!$A$2:$D$676,4,0)</f>
        <v>40610</v>
      </c>
      <c r="E9138" s="81">
        <v>13</v>
      </c>
    </row>
    <row r="9139" spans="1:5" x14ac:dyDescent="0.2">
      <c r="A9139" s="80">
        <v>44328</v>
      </c>
      <c r="B9139" s="81">
        <v>44329</v>
      </c>
      <c r="C9139" s="81" t="s">
        <v>1070</v>
      </c>
      <c r="D9139" s="82">
        <f>VLOOKUP(Pag_Inicio_Corr_mas_casos[[#This Row],[Corregimiento]],Hoja3!$A$2:$D$676,4,0)</f>
        <v>80809</v>
      </c>
      <c r="E9139" s="81">
        <v>13</v>
      </c>
    </row>
    <row r="9140" spans="1:5" x14ac:dyDescent="0.2">
      <c r="A9140" s="80">
        <v>44328</v>
      </c>
      <c r="B9140" s="81">
        <v>44329</v>
      </c>
      <c r="C9140" s="81" t="s">
        <v>1117</v>
      </c>
      <c r="D9140" s="82">
        <f>VLOOKUP(Pag_Inicio_Corr_mas_casos[[#This Row],[Corregimiento]],Hoja3!$A$2:$D$676,4,0)</f>
        <v>40501</v>
      </c>
      <c r="E9140" s="81">
        <v>13</v>
      </c>
    </row>
    <row r="9141" spans="1:5" x14ac:dyDescent="0.2">
      <c r="A9141" s="80">
        <v>44328</v>
      </c>
      <c r="B9141" s="81">
        <v>44329</v>
      </c>
      <c r="C9141" s="81" t="s">
        <v>999</v>
      </c>
      <c r="D9141" s="82">
        <f>VLOOKUP(Pag_Inicio_Corr_mas_casos[[#This Row],[Corregimiento]],Hoja3!$A$2:$D$676,4,0)</f>
        <v>80806</v>
      </c>
      <c r="E9141" s="81">
        <v>11</v>
      </c>
    </row>
    <row r="9142" spans="1:5" x14ac:dyDescent="0.2">
      <c r="A9142" s="80">
        <v>44328</v>
      </c>
      <c r="B9142" s="81">
        <v>44329</v>
      </c>
      <c r="C9142" s="81" t="s">
        <v>1351</v>
      </c>
      <c r="D9142" s="82">
        <f>VLOOKUP(Pag_Inicio_Corr_mas_casos[[#This Row],[Corregimiento]],Hoja3!$A$2:$D$676,4,0)</f>
        <v>20304</v>
      </c>
      <c r="E9142" s="81">
        <v>11</v>
      </c>
    </row>
    <row r="9143" spans="1:5" x14ac:dyDescent="0.2">
      <c r="A9143" s="80">
        <v>44328</v>
      </c>
      <c r="B9143" s="81">
        <v>44329</v>
      </c>
      <c r="C9143" s="81" t="s">
        <v>1062</v>
      </c>
      <c r="D9143" s="82">
        <f>VLOOKUP(Pag_Inicio_Corr_mas_casos[[#This Row],[Corregimiento]],Hoja3!$A$2:$D$676,4,0)</f>
        <v>40611</v>
      </c>
      <c r="E9143" s="81">
        <v>10</v>
      </c>
    </row>
    <row r="9144" spans="1:5" x14ac:dyDescent="0.2">
      <c r="A9144" s="80">
        <v>44328</v>
      </c>
      <c r="B9144" s="81">
        <v>44329</v>
      </c>
      <c r="C9144" s="81" t="s">
        <v>1012</v>
      </c>
      <c r="D9144" s="82">
        <f>VLOOKUP(Pag_Inicio_Corr_mas_casos[[#This Row],[Corregimiento]],Hoja3!$A$2:$D$676,4,0)</f>
        <v>80817</v>
      </c>
      <c r="E9144" s="81">
        <v>10</v>
      </c>
    </row>
    <row r="9145" spans="1:5" x14ac:dyDescent="0.2">
      <c r="A9145" s="80">
        <v>44328</v>
      </c>
      <c r="B9145" s="81">
        <v>44329</v>
      </c>
      <c r="C9145" s="81" t="s">
        <v>1105</v>
      </c>
      <c r="D9145" s="82">
        <f>VLOOKUP(Pag_Inicio_Corr_mas_casos[[#This Row],[Corregimiento]],Hoja3!$A$2:$D$676,4,0)</f>
        <v>80812</v>
      </c>
      <c r="E9145" s="81">
        <v>9</v>
      </c>
    </row>
    <row r="9146" spans="1:5" x14ac:dyDescent="0.2">
      <c r="A9146" s="80">
        <v>44328</v>
      </c>
      <c r="B9146" s="81">
        <v>44329</v>
      </c>
      <c r="C9146" s="81" t="s">
        <v>1306</v>
      </c>
      <c r="D9146" s="82">
        <f>VLOOKUP(Pag_Inicio_Corr_mas_casos[[#This Row],[Corregimiento]],Hoja3!$A$2:$D$676,4,0)</f>
        <v>10101</v>
      </c>
      <c r="E9146" s="81">
        <v>9</v>
      </c>
    </row>
    <row r="9147" spans="1:5" x14ac:dyDescent="0.2">
      <c r="A9147" s="80">
        <v>44328</v>
      </c>
      <c r="B9147" s="81">
        <v>44329</v>
      </c>
      <c r="C9147" s="81" t="s">
        <v>1260</v>
      </c>
      <c r="D9147" s="82">
        <f>VLOOKUP(Pag_Inicio_Corr_mas_casos[[#This Row],[Corregimiento]],Hoja3!$A$2:$D$676,4,0)</f>
        <v>10301</v>
      </c>
      <c r="E9147" s="81">
        <v>9</v>
      </c>
    </row>
    <row r="9148" spans="1:5" x14ac:dyDescent="0.2">
      <c r="A9148" s="80">
        <v>44328</v>
      </c>
      <c r="B9148" s="81">
        <v>44329</v>
      </c>
      <c r="C9148" s="81" t="s">
        <v>1209</v>
      </c>
      <c r="D9148" s="82">
        <f>VLOOKUP(Pag_Inicio_Corr_mas_casos[[#This Row],[Corregimiento]],Hoja3!$A$2:$D$676,4,0)</f>
        <v>10206</v>
      </c>
      <c r="E9148" s="81">
        <v>9</v>
      </c>
    </row>
    <row r="9149" spans="1:5" x14ac:dyDescent="0.2">
      <c r="A9149" s="80">
        <v>44328</v>
      </c>
      <c r="B9149" s="81">
        <v>44329</v>
      </c>
      <c r="C9149" s="81" t="s">
        <v>1352</v>
      </c>
      <c r="D9149" s="82">
        <f>VLOOKUP(Pag_Inicio_Corr_mas_casos[[#This Row],[Corregimiento]],Hoja3!$A$2:$D$676,4,0)</f>
        <v>100103</v>
      </c>
      <c r="E9149" s="81">
        <v>8</v>
      </c>
    </row>
    <row r="9150" spans="1:5" x14ac:dyDescent="0.2">
      <c r="A9150" s="80">
        <v>44328</v>
      </c>
      <c r="B9150" s="81">
        <v>44329</v>
      </c>
      <c r="C9150" s="81" t="s">
        <v>1020</v>
      </c>
      <c r="D9150" s="82">
        <f>VLOOKUP(Pag_Inicio_Corr_mas_casos[[#This Row],[Corregimiento]],Hoja3!$A$2:$D$676,4,0)</f>
        <v>20601</v>
      </c>
      <c r="E9150" s="81">
        <v>8</v>
      </c>
    </row>
    <row r="9151" spans="1:5" x14ac:dyDescent="0.2">
      <c r="A9151" s="80">
        <v>44328</v>
      </c>
      <c r="B9151" s="81">
        <v>44329</v>
      </c>
      <c r="C9151" s="81" t="s">
        <v>1010</v>
      </c>
      <c r="D9151" s="82">
        <f>VLOOKUP(Pag_Inicio_Corr_mas_casos[[#This Row],[Corregimiento]],Hoja3!$A$2:$D$676,4,0)</f>
        <v>80813</v>
      </c>
      <c r="E9151" s="81">
        <v>8</v>
      </c>
    </row>
    <row r="9152" spans="1:5" x14ac:dyDescent="0.2">
      <c r="A9152" s="80">
        <v>44328</v>
      </c>
      <c r="B9152" s="81">
        <v>44329</v>
      </c>
      <c r="C9152" s="81" t="s">
        <v>1126</v>
      </c>
      <c r="D9152" s="82">
        <f>VLOOKUP(Pag_Inicio_Corr_mas_casos[[#This Row],[Corregimiento]],Hoja3!$A$2:$D$676,4,0)</f>
        <v>20201</v>
      </c>
      <c r="E9152" s="81">
        <v>8</v>
      </c>
    </row>
    <row r="9153" spans="1:5" x14ac:dyDescent="0.2">
      <c r="A9153" s="80">
        <v>44328</v>
      </c>
      <c r="B9153" s="81">
        <v>44329</v>
      </c>
      <c r="C9153" s="81" t="s">
        <v>1113</v>
      </c>
      <c r="D9153" s="82">
        <f>VLOOKUP(Pag_Inicio_Corr_mas_casos[[#This Row],[Corregimiento]],Hoja3!$A$2:$D$676,4,0)</f>
        <v>130102</v>
      </c>
      <c r="E9153" s="81">
        <v>8</v>
      </c>
    </row>
    <row r="9154" spans="1:5" x14ac:dyDescent="0.2">
      <c r="A9154" s="32">
        <v>44329</v>
      </c>
      <c r="B9154" s="33">
        <v>44330</v>
      </c>
      <c r="C9154" s="33" t="s">
        <v>1126</v>
      </c>
      <c r="D9154" s="34">
        <f>VLOOKUP(Pag_Inicio_Corr_mas_casos[[#This Row],[Corregimiento]],Hoja3!$A$2:$D$676,4,0)</f>
        <v>20201</v>
      </c>
      <c r="E9154" s="33">
        <v>41</v>
      </c>
    </row>
    <row r="9155" spans="1:5" x14ac:dyDescent="0.2">
      <c r="A9155" s="32">
        <v>44329</v>
      </c>
      <c r="B9155" s="33">
        <v>44330</v>
      </c>
      <c r="C9155" s="33" t="s">
        <v>1277</v>
      </c>
      <c r="D9155" s="34">
        <f>VLOOKUP(Pag_Inicio_Corr_mas_casos[[#This Row],[Corregimiento]],Hoja3!$A$2:$D$676,4,0)</f>
        <v>30305</v>
      </c>
      <c r="E9155" s="33">
        <v>22</v>
      </c>
    </row>
    <row r="9156" spans="1:5" x14ac:dyDescent="0.2">
      <c r="A9156" s="32">
        <v>44329</v>
      </c>
      <c r="B9156" s="33">
        <v>44330</v>
      </c>
      <c r="C9156" s="33" t="s">
        <v>999</v>
      </c>
      <c r="D9156" s="34">
        <f>VLOOKUP(Pag_Inicio_Corr_mas_casos[[#This Row],[Corregimiento]],Hoja3!$A$2:$D$676,4,0)</f>
        <v>80806</v>
      </c>
      <c r="E9156" s="33">
        <v>12</v>
      </c>
    </row>
    <row r="9157" spans="1:5" x14ac:dyDescent="0.2">
      <c r="A9157" s="32">
        <v>44329</v>
      </c>
      <c r="B9157" s="33">
        <v>44330</v>
      </c>
      <c r="C9157" s="33" t="s">
        <v>1066</v>
      </c>
      <c r="D9157" s="34">
        <f>VLOOKUP(Pag_Inicio_Corr_mas_casos[[#This Row],[Corregimiento]],Hoja3!$A$2:$D$676,4,0)</f>
        <v>40612</v>
      </c>
      <c r="E9157" s="33">
        <v>12</v>
      </c>
    </row>
    <row r="9158" spans="1:5" x14ac:dyDescent="0.2">
      <c r="A9158" s="32">
        <v>44329</v>
      </c>
      <c r="B9158" s="33">
        <v>44330</v>
      </c>
      <c r="C9158" s="33" t="s">
        <v>1113</v>
      </c>
      <c r="D9158" s="34">
        <f>VLOOKUP(Pag_Inicio_Corr_mas_casos[[#This Row],[Corregimiento]],Hoja3!$A$2:$D$676,4,0)</f>
        <v>130102</v>
      </c>
      <c r="E9158" s="33">
        <v>10</v>
      </c>
    </row>
    <row r="9159" spans="1:5" x14ac:dyDescent="0.2">
      <c r="A9159" s="32">
        <v>44329</v>
      </c>
      <c r="B9159" s="33">
        <v>44330</v>
      </c>
      <c r="C9159" s="33" t="s">
        <v>1119</v>
      </c>
      <c r="D9159" s="34">
        <f>VLOOKUP(Pag_Inicio_Corr_mas_casos[[#This Row],[Corregimiento]],Hoja3!$A$2:$D$676,4,0)</f>
        <v>40601</v>
      </c>
      <c r="E9159" s="33">
        <v>10</v>
      </c>
    </row>
    <row r="9160" spans="1:5" x14ac:dyDescent="0.2">
      <c r="A9160" s="32">
        <v>44329</v>
      </c>
      <c r="B9160" s="33">
        <v>44330</v>
      </c>
      <c r="C9160" s="33" t="s">
        <v>1018</v>
      </c>
      <c r="D9160" s="34">
        <f>VLOOKUP(Pag_Inicio_Corr_mas_casos[[#This Row],[Corregimiento]],Hoja3!$A$2:$D$676,4,0)</f>
        <v>130701</v>
      </c>
      <c r="E9160" s="33">
        <v>9</v>
      </c>
    </row>
    <row r="9161" spans="1:5" x14ac:dyDescent="0.2">
      <c r="A9161" s="32">
        <v>44329</v>
      </c>
      <c r="B9161" s="33">
        <v>44330</v>
      </c>
      <c r="C9161" s="33" t="s">
        <v>1071</v>
      </c>
      <c r="D9161" s="34">
        <f>VLOOKUP(Pag_Inicio_Corr_mas_casos[[#This Row],[Corregimiento]],Hoja3!$A$2:$D$676,4,0)</f>
        <v>80819</v>
      </c>
      <c r="E9161" s="33">
        <v>9</v>
      </c>
    </row>
    <row r="9162" spans="1:5" x14ac:dyDescent="0.2">
      <c r="A9162" s="32">
        <v>44329</v>
      </c>
      <c r="B9162" s="33">
        <v>44330</v>
      </c>
      <c r="C9162" s="33" t="s">
        <v>1070</v>
      </c>
      <c r="D9162" s="34">
        <f>VLOOKUP(Pag_Inicio_Corr_mas_casos[[#This Row],[Corregimiento]],Hoja3!$A$2:$D$676,4,0)</f>
        <v>80809</v>
      </c>
      <c r="E9162" s="33">
        <v>9</v>
      </c>
    </row>
    <row r="9163" spans="1:5" x14ac:dyDescent="0.2">
      <c r="A9163" s="32">
        <v>44329</v>
      </c>
      <c r="B9163" s="33">
        <v>44330</v>
      </c>
      <c r="C9163" s="33" t="s">
        <v>1081</v>
      </c>
      <c r="D9163" s="34">
        <f>VLOOKUP(Pag_Inicio_Corr_mas_casos[[#This Row],[Corregimiento]],Hoja3!$A$2:$D$676,4,0)</f>
        <v>91001</v>
      </c>
      <c r="E9163" s="33">
        <v>9</v>
      </c>
    </row>
    <row r="9164" spans="1:5" x14ac:dyDescent="0.2">
      <c r="A9164" s="32">
        <v>44329</v>
      </c>
      <c r="B9164" s="33">
        <v>44330</v>
      </c>
      <c r="C9164" s="33" t="s">
        <v>1144</v>
      </c>
      <c r="D9164" s="34">
        <f>VLOOKUP(Pag_Inicio_Corr_mas_casos[[#This Row],[Corregimiento]],Hoja3!$A$2:$D$676,4,0)</f>
        <v>130407</v>
      </c>
      <c r="E9164" s="33">
        <v>9</v>
      </c>
    </row>
    <row r="9165" spans="1:5" x14ac:dyDescent="0.2">
      <c r="A9165" s="32">
        <v>44329</v>
      </c>
      <c r="B9165" s="33">
        <v>44330</v>
      </c>
      <c r="C9165" s="33" t="s">
        <v>1105</v>
      </c>
      <c r="D9165" s="34">
        <f>VLOOKUP(Pag_Inicio_Corr_mas_casos[[#This Row],[Corregimiento]],Hoja3!$A$2:$D$676,4,0)</f>
        <v>80812</v>
      </c>
      <c r="E9165" s="33">
        <v>9</v>
      </c>
    </row>
    <row r="9166" spans="1:5" x14ac:dyDescent="0.2">
      <c r="A9166" s="32">
        <v>44329</v>
      </c>
      <c r="B9166" s="33">
        <v>44330</v>
      </c>
      <c r="C9166" s="33" t="s">
        <v>1117</v>
      </c>
      <c r="D9166" s="34">
        <f>VLOOKUP(Pag_Inicio_Corr_mas_casos[[#This Row],[Corregimiento]],Hoja3!$A$2:$D$676,4,0)</f>
        <v>40501</v>
      </c>
      <c r="E9166" s="33">
        <v>9</v>
      </c>
    </row>
    <row r="9167" spans="1:5" x14ac:dyDescent="0.2">
      <c r="A9167" s="32">
        <v>44329</v>
      </c>
      <c r="B9167" s="33">
        <v>44330</v>
      </c>
      <c r="C9167" s="33" t="s">
        <v>996</v>
      </c>
      <c r="D9167" s="34">
        <f>VLOOKUP(Pag_Inicio_Corr_mas_casos[[#This Row],[Corregimiento]],Hoja3!$A$2:$D$676,4,0)</f>
        <v>80810</v>
      </c>
      <c r="E9167" s="33">
        <v>8</v>
      </c>
    </row>
    <row r="9168" spans="1:5" x14ac:dyDescent="0.2">
      <c r="A9168" s="32">
        <v>44329</v>
      </c>
      <c r="B9168" s="33">
        <v>44330</v>
      </c>
      <c r="C9168" s="33" t="s">
        <v>998</v>
      </c>
      <c r="D9168" s="34">
        <f>VLOOKUP(Pag_Inicio_Corr_mas_casos[[#This Row],[Corregimiento]],Hoja3!$A$2:$D$676,4,0)</f>
        <v>81009</v>
      </c>
      <c r="E9168" s="33">
        <v>8</v>
      </c>
    </row>
    <row r="9169" spans="1:5" x14ac:dyDescent="0.2">
      <c r="A9169" s="32">
        <v>44329</v>
      </c>
      <c r="B9169" s="33">
        <v>44330</v>
      </c>
      <c r="C9169" s="33" t="s">
        <v>1092</v>
      </c>
      <c r="D9169" s="34">
        <f>VLOOKUP(Pag_Inicio_Corr_mas_casos[[#This Row],[Corregimiento]],Hoja3!$A$2:$D$676,4,0)</f>
        <v>91008</v>
      </c>
      <c r="E9169" s="33">
        <v>8</v>
      </c>
    </row>
    <row r="9170" spans="1:5" x14ac:dyDescent="0.2">
      <c r="A9170" s="32">
        <v>44329</v>
      </c>
      <c r="B9170" s="33">
        <v>44330</v>
      </c>
      <c r="C9170" s="33" t="s">
        <v>997</v>
      </c>
      <c r="D9170" s="34">
        <f>VLOOKUP(Pag_Inicio_Corr_mas_casos[[#This Row],[Corregimiento]],Hoja3!$A$2:$D$676,4,0)</f>
        <v>130717</v>
      </c>
      <c r="E9170" s="33">
        <v>7</v>
      </c>
    </row>
    <row r="9171" spans="1:5" x14ac:dyDescent="0.2">
      <c r="A9171" s="32">
        <v>44329</v>
      </c>
      <c r="B9171" s="33">
        <v>44330</v>
      </c>
      <c r="C9171" s="33" t="s">
        <v>1306</v>
      </c>
      <c r="D9171" s="34">
        <f>VLOOKUP(Pag_Inicio_Corr_mas_casos[[#This Row],[Corregimiento]],Hoja3!$A$2:$D$676,4,0)</f>
        <v>10101</v>
      </c>
      <c r="E9171" s="33">
        <v>7</v>
      </c>
    </row>
    <row r="9172" spans="1:5" x14ac:dyDescent="0.2">
      <c r="A9172" s="32">
        <v>44329</v>
      </c>
      <c r="B9172" s="33">
        <v>44330</v>
      </c>
      <c r="C9172" s="33" t="s">
        <v>833</v>
      </c>
      <c r="D9172" s="34">
        <f>VLOOKUP(Pag_Inicio_Corr_mas_casos[[#This Row],[Corregimiento]],Hoja3!$A$2:$D$676,4,0)</f>
        <v>10403</v>
      </c>
      <c r="E9172" s="33">
        <v>7</v>
      </c>
    </row>
    <row r="9173" spans="1:5" x14ac:dyDescent="0.2">
      <c r="A9173" s="32">
        <v>44329</v>
      </c>
      <c r="B9173" s="33">
        <v>44330</v>
      </c>
      <c r="C9173" s="33" t="s">
        <v>1029</v>
      </c>
      <c r="D9173" s="34">
        <f>VLOOKUP(Pag_Inicio_Corr_mas_casos[[#This Row],[Corregimiento]],Hoja3!$A$2:$D$676,4,0)</f>
        <v>40606</v>
      </c>
      <c r="E9173" s="33">
        <v>7</v>
      </c>
    </row>
    <row r="9174" spans="1:5" x14ac:dyDescent="0.2">
      <c r="A9174" s="62">
        <v>44330</v>
      </c>
      <c r="B9174" s="63">
        <v>44331</v>
      </c>
      <c r="C9174" s="63" t="s">
        <v>1126</v>
      </c>
      <c r="D9174" s="64">
        <f>VLOOKUP(Pag_Inicio_Corr_mas_casos[[#This Row],[Corregimiento]],Hoja3!$A$2:$D$676,4,0)</f>
        <v>20201</v>
      </c>
      <c r="E9174" s="63">
        <v>31</v>
      </c>
    </row>
    <row r="9175" spans="1:5" x14ac:dyDescent="0.2">
      <c r="A9175" s="62">
        <v>44330</v>
      </c>
      <c r="B9175" s="63">
        <v>44331</v>
      </c>
      <c r="C9175" s="63" t="s">
        <v>1119</v>
      </c>
      <c r="D9175" s="64">
        <f>VLOOKUP(Pag_Inicio_Corr_mas_casos[[#This Row],[Corregimiento]],Hoja3!$A$2:$D$676,4,0)</f>
        <v>40601</v>
      </c>
      <c r="E9175" s="63">
        <v>19</v>
      </c>
    </row>
    <row r="9176" spans="1:5" x14ac:dyDescent="0.2">
      <c r="A9176" s="62">
        <v>44330</v>
      </c>
      <c r="B9176" s="63">
        <v>44331</v>
      </c>
      <c r="C9176" s="63" t="s">
        <v>1070</v>
      </c>
      <c r="D9176" s="64">
        <f>VLOOKUP(Pag_Inicio_Corr_mas_casos[[#This Row],[Corregimiento]],Hoja3!$A$2:$D$676,4,0)</f>
        <v>80809</v>
      </c>
      <c r="E9176" s="63">
        <v>18</v>
      </c>
    </row>
    <row r="9177" spans="1:5" x14ac:dyDescent="0.2">
      <c r="A9177" s="62">
        <v>44330</v>
      </c>
      <c r="B9177" s="63">
        <v>44331</v>
      </c>
      <c r="C9177" s="63" t="s">
        <v>1105</v>
      </c>
      <c r="D9177" s="64">
        <f>VLOOKUP(Pag_Inicio_Corr_mas_casos[[#This Row],[Corregimiento]],Hoja3!$A$2:$D$676,4,0)</f>
        <v>80812</v>
      </c>
      <c r="E9177" s="63">
        <v>16</v>
      </c>
    </row>
    <row r="9178" spans="1:5" x14ac:dyDescent="0.2">
      <c r="A9178" s="62">
        <v>44330</v>
      </c>
      <c r="B9178" s="63">
        <v>44331</v>
      </c>
      <c r="C9178" s="63" t="s">
        <v>1353</v>
      </c>
      <c r="D9178" s="64">
        <f>VLOOKUP(Pag_Inicio_Corr_mas_casos[[#This Row],[Corregimiento]],Hoja3!$A$2:$D$676,4,0)</f>
        <v>90101</v>
      </c>
      <c r="E9178" s="63">
        <v>15</v>
      </c>
    </row>
    <row r="9179" spans="1:5" x14ac:dyDescent="0.2">
      <c r="A9179" s="62">
        <v>44330</v>
      </c>
      <c r="B9179" s="63">
        <v>44331</v>
      </c>
      <c r="C9179" s="63" t="s">
        <v>998</v>
      </c>
      <c r="D9179" s="64">
        <f>VLOOKUP(Pag_Inicio_Corr_mas_casos[[#This Row],[Corregimiento]],Hoja3!$A$2:$D$676,4,0)</f>
        <v>81009</v>
      </c>
      <c r="E9179" s="63">
        <v>14</v>
      </c>
    </row>
    <row r="9180" spans="1:5" x14ac:dyDescent="0.2">
      <c r="A9180" s="62">
        <v>44330</v>
      </c>
      <c r="B9180" s="63">
        <v>44331</v>
      </c>
      <c r="C9180" s="63" t="s">
        <v>996</v>
      </c>
      <c r="D9180" s="64">
        <f>VLOOKUP(Pag_Inicio_Corr_mas_casos[[#This Row],[Corregimiento]],Hoja3!$A$2:$D$676,4,0)</f>
        <v>80810</v>
      </c>
      <c r="E9180" s="63">
        <v>13</v>
      </c>
    </row>
    <row r="9181" spans="1:5" x14ac:dyDescent="0.2">
      <c r="A9181" s="62">
        <v>44330</v>
      </c>
      <c r="B9181" s="63">
        <v>44331</v>
      </c>
      <c r="C9181" s="63" t="s">
        <v>1117</v>
      </c>
      <c r="D9181" s="64">
        <f>VLOOKUP(Pag_Inicio_Corr_mas_casos[[#This Row],[Corregimiento]],Hoja3!$A$2:$D$676,4,0)</f>
        <v>40501</v>
      </c>
      <c r="E9181" s="63">
        <v>12</v>
      </c>
    </row>
    <row r="9182" spans="1:5" x14ac:dyDescent="0.2">
      <c r="A9182" s="62">
        <v>44330</v>
      </c>
      <c r="B9182" s="63">
        <v>44331</v>
      </c>
      <c r="C9182" s="63" t="s">
        <v>1001</v>
      </c>
      <c r="D9182" s="64">
        <f>VLOOKUP(Pag_Inicio_Corr_mas_casos[[#This Row],[Corregimiento]],Hoja3!$A$2:$D$676,4,0)</f>
        <v>80807</v>
      </c>
      <c r="E9182" s="63">
        <v>12</v>
      </c>
    </row>
    <row r="9183" spans="1:5" x14ac:dyDescent="0.2">
      <c r="A9183" s="62">
        <v>44330</v>
      </c>
      <c r="B9183" s="63">
        <v>44331</v>
      </c>
      <c r="C9183" s="63" t="s">
        <v>1297</v>
      </c>
      <c r="D9183" s="64">
        <f>VLOOKUP(Pag_Inicio_Corr_mas_casos[[#This Row],[Corregimiento]],Hoja3!$A$2:$D$676,4,0)</f>
        <v>40405</v>
      </c>
      <c r="E9183" s="63">
        <v>11</v>
      </c>
    </row>
    <row r="9184" spans="1:5" x14ac:dyDescent="0.2">
      <c r="A9184" s="62">
        <v>44330</v>
      </c>
      <c r="B9184" s="63">
        <v>44331</v>
      </c>
      <c r="C9184" s="63" t="s">
        <v>1066</v>
      </c>
      <c r="D9184" s="64">
        <f>VLOOKUP(Pag_Inicio_Corr_mas_casos[[#This Row],[Corregimiento]],Hoja3!$A$2:$D$676,4,0)</f>
        <v>40612</v>
      </c>
      <c r="E9184" s="63">
        <v>10</v>
      </c>
    </row>
    <row r="9185" spans="1:5" x14ac:dyDescent="0.2">
      <c r="A9185" s="62">
        <v>44330</v>
      </c>
      <c r="B9185" s="63">
        <v>44331</v>
      </c>
      <c r="C9185" s="63" t="s">
        <v>1020</v>
      </c>
      <c r="D9185" s="64">
        <f>VLOOKUP(Pag_Inicio_Corr_mas_casos[[#This Row],[Corregimiento]],Hoja3!$A$2:$D$676,4,0)</f>
        <v>20601</v>
      </c>
      <c r="E9185" s="63">
        <v>9</v>
      </c>
    </row>
    <row r="9186" spans="1:5" x14ac:dyDescent="0.2">
      <c r="A9186" s="62">
        <v>44330</v>
      </c>
      <c r="B9186" s="63">
        <v>44331</v>
      </c>
      <c r="C9186" s="63" t="s">
        <v>777</v>
      </c>
      <c r="D9186" s="64">
        <f>VLOOKUP(Pag_Inicio_Corr_mas_casos[[#This Row],[Corregimiento]],Hoja3!$A$2:$D$676,4,0)</f>
        <v>20609</v>
      </c>
      <c r="E9186" s="63">
        <v>9</v>
      </c>
    </row>
    <row r="9187" spans="1:5" x14ac:dyDescent="0.2">
      <c r="A9187" s="62">
        <v>44330</v>
      </c>
      <c r="B9187" s="63">
        <v>44331</v>
      </c>
      <c r="C9187" s="63" t="s">
        <v>1062</v>
      </c>
      <c r="D9187" s="64">
        <f>VLOOKUP(Pag_Inicio_Corr_mas_casos[[#This Row],[Corregimiento]],Hoja3!$A$2:$D$676,4,0)</f>
        <v>40611</v>
      </c>
      <c r="E9187" s="63">
        <v>9</v>
      </c>
    </row>
    <row r="9188" spans="1:5" x14ac:dyDescent="0.2">
      <c r="A9188" s="62">
        <v>44330</v>
      </c>
      <c r="B9188" s="63">
        <v>44331</v>
      </c>
      <c r="C9188" s="63" t="s">
        <v>1080</v>
      </c>
      <c r="D9188" s="64">
        <f>VLOOKUP(Pag_Inicio_Corr_mas_casos[[#This Row],[Corregimiento]],Hoja3!$A$2:$D$676,4,0)</f>
        <v>81003</v>
      </c>
      <c r="E9188" s="63">
        <v>9</v>
      </c>
    </row>
    <row r="9189" spans="1:5" x14ac:dyDescent="0.2">
      <c r="A9189" s="62">
        <v>44330</v>
      </c>
      <c r="B9189" s="63">
        <v>44331</v>
      </c>
      <c r="C9189" s="63" t="s">
        <v>1071</v>
      </c>
      <c r="D9189" s="64">
        <f>VLOOKUP(Pag_Inicio_Corr_mas_casos[[#This Row],[Corregimiento]],Hoja3!$A$2:$D$676,4,0)</f>
        <v>80819</v>
      </c>
      <c r="E9189" s="63">
        <v>8</v>
      </c>
    </row>
    <row r="9190" spans="1:5" x14ac:dyDescent="0.2">
      <c r="A9190" s="62">
        <v>44330</v>
      </c>
      <c r="B9190" s="63">
        <v>44331</v>
      </c>
      <c r="C9190" s="63" t="s">
        <v>900</v>
      </c>
      <c r="D9190" s="64">
        <f>VLOOKUP(Pag_Inicio_Corr_mas_casos[[#This Row],[Corregimiento]],Hoja3!$A$2:$D$676,4,0)</f>
        <v>80811</v>
      </c>
      <c r="E9190" s="63">
        <v>8</v>
      </c>
    </row>
    <row r="9191" spans="1:5" x14ac:dyDescent="0.2">
      <c r="A9191" s="62">
        <v>44330</v>
      </c>
      <c r="B9191" s="63">
        <v>44331</v>
      </c>
      <c r="C9191" s="63" t="s">
        <v>1349</v>
      </c>
      <c r="D9191" s="64">
        <f>VLOOKUP(Pag_Inicio_Corr_mas_casos[[#This Row],[Corregimiento]],Hoja3!$A$2:$D$676,4,0)</f>
        <v>100103</v>
      </c>
      <c r="E9191" s="63">
        <v>8</v>
      </c>
    </row>
    <row r="9192" spans="1:5" x14ac:dyDescent="0.2">
      <c r="A9192" s="62">
        <v>44330</v>
      </c>
      <c r="B9192" s="63">
        <v>44331</v>
      </c>
      <c r="C9192" s="63" t="s">
        <v>1209</v>
      </c>
      <c r="D9192" s="64">
        <f>VLOOKUP(Pag_Inicio_Corr_mas_casos[[#This Row],[Corregimiento]],Hoja3!$A$2:$D$676,4,0)</f>
        <v>10206</v>
      </c>
      <c r="E9192" s="63">
        <v>8</v>
      </c>
    </row>
    <row r="9193" spans="1:5" x14ac:dyDescent="0.2">
      <c r="A9193" s="62">
        <v>44330</v>
      </c>
      <c r="B9193" s="63">
        <v>44331</v>
      </c>
      <c r="C9193" s="63" t="s">
        <v>1306</v>
      </c>
      <c r="D9193" s="64">
        <f>VLOOKUP(Pag_Inicio_Corr_mas_casos[[#This Row],[Corregimiento]],Hoja3!$A$2:$D$676,4,0)</f>
        <v>10101</v>
      </c>
      <c r="E9193" s="63">
        <v>8</v>
      </c>
    </row>
    <row r="9194" spans="1:5" x14ac:dyDescent="0.2">
      <c r="A9194" s="59">
        <v>44331</v>
      </c>
      <c r="B9194" s="60">
        <v>44332</v>
      </c>
      <c r="C9194" s="60" t="s">
        <v>1119</v>
      </c>
      <c r="D9194" s="61">
        <f>VLOOKUP(Pag_Inicio_Corr_mas_casos[[#This Row],[Corregimiento]],Hoja3!$A$2:$D$676,4,0)</f>
        <v>40601</v>
      </c>
      <c r="E9194" s="60">
        <v>20</v>
      </c>
    </row>
    <row r="9195" spans="1:5" x14ac:dyDescent="0.2">
      <c r="A9195" s="59">
        <v>44331</v>
      </c>
      <c r="B9195" s="60">
        <v>44332</v>
      </c>
      <c r="C9195" s="60" t="s">
        <v>1126</v>
      </c>
      <c r="D9195" s="61">
        <f>VLOOKUP(Pag_Inicio_Corr_mas_casos[[#This Row],[Corregimiento]],Hoja3!$A$2:$D$676,4,0)</f>
        <v>20201</v>
      </c>
      <c r="E9195" s="60">
        <v>16</v>
      </c>
    </row>
    <row r="9196" spans="1:5" x14ac:dyDescent="0.2">
      <c r="A9196" s="59">
        <v>44331</v>
      </c>
      <c r="B9196" s="60">
        <v>44332</v>
      </c>
      <c r="C9196" s="60" t="s">
        <v>998</v>
      </c>
      <c r="D9196" s="61">
        <f>VLOOKUP(Pag_Inicio_Corr_mas_casos[[#This Row],[Corregimiento]],Hoja3!$A$2:$D$676,4,0)</f>
        <v>81009</v>
      </c>
      <c r="E9196" s="60">
        <v>12</v>
      </c>
    </row>
    <row r="9197" spans="1:5" x14ac:dyDescent="0.2">
      <c r="A9197" s="59">
        <v>44331</v>
      </c>
      <c r="B9197" s="60">
        <v>44332</v>
      </c>
      <c r="C9197" s="60" t="s">
        <v>1105</v>
      </c>
      <c r="D9197" s="61">
        <f>VLOOKUP(Pag_Inicio_Corr_mas_casos[[#This Row],[Corregimiento]],Hoja3!$A$2:$D$676,4,0)</f>
        <v>80812</v>
      </c>
      <c r="E9197" s="60">
        <v>12</v>
      </c>
    </row>
    <row r="9198" spans="1:5" x14ac:dyDescent="0.2">
      <c r="A9198" s="59">
        <v>44331</v>
      </c>
      <c r="B9198" s="60">
        <v>44332</v>
      </c>
      <c r="C9198" s="60" t="s">
        <v>1070</v>
      </c>
      <c r="D9198" s="61">
        <f>VLOOKUP(Pag_Inicio_Corr_mas_casos[[#This Row],[Corregimiento]],Hoja3!$A$2:$D$676,4,0)</f>
        <v>80809</v>
      </c>
      <c r="E9198" s="60">
        <v>11</v>
      </c>
    </row>
    <row r="9199" spans="1:5" x14ac:dyDescent="0.2">
      <c r="A9199" s="59">
        <v>44331</v>
      </c>
      <c r="B9199" s="60">
        <v>44332</v>
      </c>
      <c r="C9199" s="60" t="s">
        <v>1068</v>
      </c>
      <c r="D9199" s="61">
        <f>VLOOKUP(Pag_Inicio_Corr_mas_casos[[#This Row],[Corregimiento]],Hoja3!$A$2:$D$676,4,0)</f>
        <v>40608</v>
      </c>
      <c r="E9199" s="60">
        <v>10</v>
      </c>
    </row>
    <row r="9200" spans="1:5" x14ac:dyDescent="0.2">
      <c r="A9200" s="59">
        <v>44331</v>
      </c>
      <c r="B9200" s="60">
        <v>44332</v>
      </c>
      <c r="C9200" s="60" t="s">
        <v>1066</v>
      </c>
      <c r="D9200" s="61">
        <f>VLOOKUP(Pag_Inicio_Corr_mas_casos[[#This Row],[Corregimiento]],Hoja3!$A$2:$D$676,4,0)</f>
        <v>40612</v>
      </c>
      <c r="E9200" s="60">
        <v>10</v>
      </c>
    </row>
    <row r="9201" spans="1:5" x14ac:dyDescent="0.2">
      <c r="A9201" s="59">
        <v>44331</v>
      </c>
      <c r="B9201" s="60">
        <v>44332</v>
      </c>
      <c r="C9201" s="60" t="s">
        <v>1081</v>
      </c>
      <c r="D9201" s="61">
        <f>VLOOKUP(Pag_Inicio_Corr_mas_casos[[#This Row],[Corregimiento]],Hoja3!$A$2:$D$676,4,0)</f>
        <v>91001</v>
      </c>
      <c r="E9201" s="60">
        <v>9</v>
      </c>
    </row>
    <row r="9202" spans="1:5" x14ac:dyDescent="0.2">
      <c r="A9202" s="59">
        <v>44331</v>
      </c>
      <c r="B9202" s="60">
        <v>44332</v>
      </c>
      <c r="C9202" s="60" t="s">
        <v>1020</v>
      </c>
      <c r="D9202" s="61">
        <f>VLOOKUP(Pag_Inicio_Corr_mas_casos[[#This Row],[Corregimiento]],Hoja3!$A$2:$D$676,4,0)</f>
        <v>20601</v>
      </c>
      <c r="E9202" s="60">
        <v>9</v>
      </c>
    </row>
    <row r="9203" spans="1:5" x14ac:dyDescent="0.2">
      <c r="A9203" s="59">
        <v>44331</v>
      </c>
      <c r="B9203" s="60">
        <v>44332</v>
      </c>
      <c r="C9203" s="60" t="s">
        <v>999</v>
      </c>
      <c r="D9203" s="61">
        <f>VLOOKUP(Pag_Inicio_Corr_mas_casos[[#This Row],[Corregimiento]],Hoja3!$A$2:$D$676,4,0)</f>
        <v>80806</v>
      </c>
      <c r="E9203" s="60">
        <v>8</v>
      </c>
    </row>
    <row r="9204" spans="1:5" x14ac:dyDescent="0.2">
      <c r="A9204" s="59">
        <v>44331</v>
      </c>
      <c r="B9204" s="60">
        <v>44332</v>
      </c>
      <c r="C9204" s="60" t="s">
        <v>1062</v>
      </c>
      <c r="D9204" s="61">
        <f>VLOOKUP(Pag_Inicio_Corr_mas_casos[[#This Row],[Corregimiento]],Hoja3!$A$2:$D$676,4,0)</f>
        <v>40611</v>
      </c>
      <c r="E9204" s="60">
        <v>8</v>
      </c>
    </row>
    <row r="9205" spans="1:5" x14ac:dyDescent="0.2">
      <c r="A9205" s="59">
        <v>44331</v>
      </c>
      <c r="B9205" s="60">
        <v>44332</v>
      </c>
      <c r="C9205" s="60" t="s">
        <v>1354</v>
      </c>
      <c r="D9205" s="61">
        <f>VLOOKUP(Pag_Inicio_Corr_mas_casos[[#This Row],[Corregimiento]],Hoja3!$A$2:$D$676,4,0)</f>
        <v>90505</v>
      </c>
      <c r="E9205" s="60">
        <v>8</v>
      </c>
    </row>
    <row r="9206" spans="1:5" x14ac:dyDescent="0.2">
      <c r="A9206" s="59">
        <v>44331</v>
      </c>
      <c r="B9206" s="60">
        <v>44332</v>
      </c>
      <c r="C9206" s="60" t="s">
        <v>1001</v>
      </c>
      <c r="D9206" s="61">
        <f>VLOOKUP(Pag_Inicio_Corr_mas_casos[[#This Row],[Corregimiento]],Hoja3!$A$2:$D$676,4,0)</f>
        <v>80807</v>
      </c>
      <c r="E9206" s="60">
        <v>8</v>
      </c>
    </row>
    <row r="9207" spans="1:5" x14ac:dyDescent="0.2">
      <c r="A9207" s="59">
        <v>44331</v>
      </c>
      <c r="B9207" s="60">
        <v>44332</v>
      </c>
      <c r="C9207" s="60" t="s">
        <v>1355</v>
      </c>
      <c r="D9207" s="61">
        <f>VLOOKUP(Pag_Inicio_Corr_mas_casos[[#This Row],[Corregimiento]],Hoja3!$A$2:$D$676,4,0)</f>
        <v>130710</v>
      </c>
      <c r="E9207" s="60">
        <v>8</v>
      </c>
    </row>
    <row r="9208" spans="1:5" x14ac:dyDescent="0.2">
      <c r="A9208" s="59">
        <v>44331</v>
      </c>
      <c r="B9208" s="60">
        <v>44332</v>
      </c>
      <c r="C9208" s="60" t="s">
        <v>1137</v>
      </c>
      <c r="D9208" s="61">
        <f>VLOOKUP(Pag_Inicio_Corr_mas_casos[[#This Row],[Corregimiento]],Hoja3!$A$2:$D$676,4,0)</f>
        <v>40503</v>
      </c>
      <c r="E9208" s="60">
        <v>7</v>
      </c>
    </row>
    <row r="9209" spans="1:5" x14ac:dyDescent="0.2">
      <c r="A9209" s="59">
        <v>44331</v>
      </c>
      <c r="B9209" s="60">
        <v>44332</v>
      </c>
      <c r="C9209" s="60" t="s">
        <v>1321</v>
      </c>
      <c r="D9209" s="61">
        <f>VLOOKUP(Pag_Inicio_Corr_mas_casos[[#This Row],[Corregimiento]],Hoja3!$A$2:$D$676,4,0)</f>
        <v>41401</v>
      </c>
      <c r="E9209" s="60">
        <v>7</v>
      </c>
    </row>
    <row r="9210" spans="1:5" x14ac:dyDescent="0.2">
      <c r="A9210" s="59">
        <v>44331</v>
      </c>
      <c r="B9210" s="60">
        <v>44332</v>
      </c>
      <c r="C9210" s="60" t="s">
        <v>1356</v>
      </c>
      <c r="D9210" s="61">
        <f>VLOOKUP(Pag_Inicio_Corr_mas_casos[[#This Row],[Corregimiento]],Hoja3!$A$2:$D$676,4,0)</f>
        <v>40304</v>
      </c>
      <c r="E9210" s="60">
        <v>7</v>
      </c>
    </row>
    <row r="9211" spans="1:5" x14ac:dyDescent="0.2">
      <c r="A9211" s="59">
        <v>44331</v>
      </c>
      <c r="B9211" s="60">
        <v>44332</v>
      </c>
      <c r="C9211" s="60" t="s">
        <v>1092</v>
      </c>
      <c r="D9211" s="61">
        <f>VLOOKUP(Pag_Inicio_Corr_mas_casos[[#This Row],[Corregimiento]],Hoja3!$A$2:$D$676,4,0)</f>
        <v>91008</v>
      </c>
      <c r="E9211" s="60">
        <v>7</v>
      </c>
    </row>
    <row r="9212" spans="1:5" x14ac:dyDescent="0.2">
      <c r="A9212" s="59">
        <v>44331</v>
      </c>
      <c r="B9212" s="60">
        <v>44332</v>
      </c>
      <c r="C9212" s="60" t="s">
        <v>1117</v>
      </c>
      <c r="D9212" s="61">
        <f>VLOOKUP(Pag_Inicio_Corr_mas_casos[[#This Row],[Corregimiento]],Hoja3!$A$2:$D$676,4,0)</f>
        <v>40501</v>
      </c>
      <c r="E9212" s="60">
        <v>6</v>
      </c>
    </row>
    <row r="9213" spans="1:5" x14ac:dyDescent="0.2">
      <c r="A9213" s="47">
        <v>44332</v>
      </c>
      <c r="B9213" s="48">
        <v>44333</v>
      </c>
      <c r="C9213" s="48" t="s">
        <v>1119</v>
      </c>
      <c r="D9213" s="49">
        <f>VLOOKUP(Pag_Inicio_Corr_mas_casos[[#This Row],[Corregimiento]],Hoja3!$A$2:$D$676,4,0)</f>
        <v>40601</v>
      </c>
      <c r="E9213" s="48">
        <v>13</v>
      </c>
    </row>
    <row r="9214" spans="1:5" x14ac:dyDescent="0.2">
      <c r="A9214" s="47">
        <v>44332</v>
      </c>
      <c r="B9214" s="48">
        <v>44333</v>
      </c>
      <c r="C9214" s="48" t="s">
        <v>1066</v>
      </c>
      <c r="D9214" s="49">
        <f>VLOOKUP(Pag_Inicio_Corr_mas_casos[[#This Row],[Corregimiento]],Hoja3!$A$2:$D$676,4,0)</f>
        <v>40612</v>
      </c>
      <c r="E9214" s="48">
        <v>11</v>
      </c>
    </row>
    <row r="9215" spans="1:5" x14ac:dyDescent="0.2">
      <c r="A9215" s="47">
        <v>44332</v>
      </c>
      <c r="B9215" s="48">
        <v>44333</v>
      </c>
      <c r="C9215" s="48" t="s">
        <v>1105</v>
      </c>
      <c r="D9215" s="49">
        <f>VLOOKUP(Pag_Inicio_Corr_mas_casos[[#This Row],[Corregimiento]],Hoja3!$A$2:$D$676,4,0)</f>
        <v>80812</v>
      </c>
      <c r="E9215" s="48">
        <v>11</v>
      </c>
    </row>
    <row r="9216" spans="1:5" x14ac:dyDescent="0.2">
      <c r="A9216" s="47">
        <v>44332</v>
      </c>
      <c r="B9216" s="48">
        <v>44333</v>
      </c>
      <c r="C9216" s="48" t="s">
        <v>1012</v>
      </c>
      <c r="D9216" s="49">
        <f>VLOOKUP(Pag_Inicio_Corr_mas_casos[[#This Row],[Corregimiento]],Hoja3!$A$2:$D$676,4,0)</f>
        <v>80817</v>
      </c>
      <c r="E9216" s="48">
        <v>10</v>
      </c>
    </row>
    <row r="9217" spans="1:6" x14ac:dyDescent="0.2">
      <c r="A9217" s="47">
        <v>44332</v>
      </c>
      <c r="B9217" s="48">
        <v>44333</v>
      </c>
      <c r="C9217" s="48" t="s">
        <v>999</v>
      </c>
      <c r="D9217" s="49">
        <f>VLOOKUP(Pag_Inicio_Corr_mas_casos[[#This Row],[Corregimiento]],Hoja3!$A$2:$D$676,4,0)</f>
        <v>80806</v>
      </c>
      <c r="E9217" s="48">
        <v>9</v>
      </c>
    </row>
    <row r="9218" spans="1:6" x14ac:dyDescent="0.2">
      <c r="A9218" s="47">
        <v>44332</v>
      </c>
      <c r="B9218" s="48">
        <v>44333</v>
      </c>
      <c r="C9218" s="48" t="s">
        <v>1010</v>
      </c>
      <c r="D9218" s="49">
        <f>VLOOKUP(Pag_Inicio_Corr_mas_casos[[#This Row],[Corregimiento]],Hoja3!$A$2:$D$676,4,0)</f>
        <v>80813</v>
      </c>
      <c r="E9218" s="48">
        <v>8</v>
      </c>
    </row>
    <row r="9219" spans="1:6" x14ac:dyDescent="0.2">
      <c r="A9219" s="47">
        <v>44332</v>
      </c>
      <c r="B9219" s="48">
        <v>44333</v>
      </c>
      <c r="C9219" s="48" t="s">
        <v>1074</v>
      </c>
      <c r="D9219" s="49">
        <f>VLOOKUP(Pag_Inicio_Corr_mas_casos[[#This Row],[Corregimiento]],Hoja3!$A$2:$D$676,4,0)</f>
        <v>130702</v>
      </c>
      <c r="E9219" s="48">
        <v>8</v>
      </c>
    </row>
    <row r="9220" spans="1:6" x14ac:dyDescent="0.2">
      <c r="A9220" s="47">
        <v>44332</v>
      </c>
      <c r="B9220" s="48">
        <v>44333</v>
      </c>
      <c r="C9220" s="48" t="s">
        <v>1321</v>
      </c>
      <c r="D9220" s="49">
        <f>VLOOKUP(Pag_Inicio_Corr_mas_casos[[#This Row],[Corregimiento]],Hoja3!$A$2:$D$676,4,0)</f>
        <v>41401</v>
      </c>
      <c r="E9220" s="48">
        <v>8</v>
      </c>
    </row>
    <row r="9221" spans="1:6" x14ac:dyDescent="0.2">
      <c r="A9221" s="47">
        <v>44332</v>
      </c>
      <c r="B9221" s="48">
        <v>44333</v>
      </c>
      <c r="C9221" s="48" t="s">
        <v>1071</v>
      </c>
      <c r="D9221" s="49">
        <f>VLOOKUP(Pag_Inicio_Corr_mas_casos[[#This Row],[Corregimiento]],Hoja3!$A$2:$D$676,4,0)</f>
        <v>80819</v>
      </c>
      <c r="E9221" s="48">
        <v>7</v>
      </c>
    </row>
    <row r="9222" spans="1:6" x14ac:dyDescent="0.2">
      <c r="A9222" s="47">
        <v>44332</v>
      </c>
      <c r="B9222" s="48">
        <v>44333</v>
      </c>
      <c r="C9222" s="48" t="s">
        <v>1095</v>
      </c>
      <c r="D9222" s="49">
        <f>VLOOKUP(Pag_Inicio_Corr_mas_casos[[#This Row],[Corregimiento]],Hoja3!$A$2:$D$676,4,0)</f>
        <v>130106</v>
      </c>
      <c r="E9222" s="48">
        <v>7</v>
      </c>
    </row>
    <row r="9223" spans="1:6" x14ac:dyDescent="0.2">
      <c r="A9223" s="47">
        <v>44332</v>
      </c>
      <c r="B9223" s="48">
        <v>44333</v>
      </c>
      <c r="C9223" s="48" t="s">
        <v>1126</v>
      </c>
      <c r="D9223" s="49">
        <f>VLOOKUP(Pag_Inicio_Corr_mas_casos[[#This Row],[Corregimiento]],Hoja3!$A$2:$D$676,4,0)</f>
        <v>20201</v>
      </c>
      <c r="E9223" s="48">
        <v>7</v>
      </c>
    </row>
    <row r="9224" spans="1:6" x14ac:dyDescent="0.2">
      <c r="A9224" s="47">
        <v>44332</v>
      </c>
      <c r="B9224" s="48">
        <v>44333</v>
      </c>
      <c r="C9224" s="48" t="s">
        <v>1062</v>
      </c>
      <c r="D9224" s="49">
        <f>VLOOKUP(Pag_Inicio_Corr_mas_casos[[#This Row],[Corregimiento]],Hoja3!$A$2:$D$676,4,0)</f>
        <v>40611</v>
      </c>
      <c r="E9224" s="48">
        <v>7</v>
      </c>
    </row>
    <row r="9225" spans="1:6" x14ac:dyDescent="0.2">
      <c r="A9225" s="47">
        <v>44332</v>
      </c>
      <c r="B9225" s="48">
        <v>44333</v>
      </c>
      <c r="C9225" s="48" t="s">
        <v>1009</v>
      </c>
      <c r="D9225" s="49">
        <f>VLOOKUP(Pag_Inicio_Corr_mas_casos[[#This Row],[Corregimiento]],Hoja3!$A$2:$D$676,4,0)</f>
        <v>130107</v>
      </c>
      <c r="E9225" s="48">
        <v>7</v>
      </c>
    </row>
    <row r="9226" spans="1:6" x14ac:dyDescent="0.2">
      <c r="A9226" s="47">
        <v>44332</v>
      </c>
      <c r="B9226" s="48">
        <v>44333</v>
      </c>
      <c r="C9226" s="48" t="s">
        <v>1010</v>
      </c>
      <c r="D9226">
        <v>40607</v>
      </c>
      <c r="E9226" s="48">
        <v>6</v>
      </c>
      <c r="F9226" s="3" t="s">
        <v>1107</v>
      </c>
    </row>
    <row r="9227" spans="1:6" x14ac:dyDescent="0.2">
      <c r="A9227" s="47">
        <v>44332</v>
      </c>
      <c r="B9227" s="48">
        <v>44333</v>
      </c>
      <c r="C9227" s="48" t="s">
        <v>996</v>
      </c>
      <c r="D9227" s="49">
        <f>VLOOKUP(Pag_Inicio_Corr_mas_casos[[#This Row],[Corregimiento]],Hoja3!$A$2:$D$676,4,0)</f>
        <v>80810</v>
      </c>
      <c r="E9227" s="48">
        <v>6</v>
      </c>
    </row>
    <row r="9228" spans="1:6" x14ac:dyDescent="0.2">
      <c r="A9228" s="47">
        <v>44332</v>
      </c>
      <c r="B9228" s="48">
        <v>44333</v>
      </c>
      <c r="C9228" s="48" t="s">
        <v>1092</v>
      </c>
      <c r="D9228" s="49">
        <f>VLOOKUP(Pag_Inicio_Corr_mas_casos[[#This Row],[Corregimiento]],Hoja3!$A$2:$D$676,4,0)</f>
        <v>91008</v>
      </c>
      <c r="E9228" s="48">
        <v>6</v>
      </c>
    </row>
    <row r="9229" spans="1:6" x14ac:dyDescent="0.2">
      <c r="A9229" s="47">
        <v>44332</v>
      </c>
      <c r="B9229" s="48">
        <v>44333</v>
      </c>
      <c r="C9229" s="48" t="s">
        <v>1001</v>
      </c>
      <c r="D9229" s="49">
        <f>VLOOKUP(Pag_Inicio_Corr_mas_casos[[#This Row],[Corregimiento]],Hoja3!$A$2:$D$676,4,0)</f>
        <v>80807</v>
      </c>
      <c r="E9229" s="48">
        <v>6</v>
      </c>
    </row>
    <row r="9230" spans="1:6" x14ac:dyDescent="0.2">
      <c r="A9230" s="47">
        <v>44332</v>
      </c>
      <c r="B9230" s="48">
        <v>44333</v>
      </c>
      <c r="C9230" s="48" t="s">
        <v>1081</v>
      </c>
      <c r="D9230" s="49">
        <f>VLOOKUP(Pag_Inicio_Corr_mas_casos[[#This Row],[Corregimiento]],Hoja3!$A$2:$D$676,4,0)</f>
        <v>91001</v>
      </c>
      <c r="E9230" s="48">
        <v>5</v>
      </c>
    </row>
    <row r="9231" spans="1:6" x14ac:dyDescent="0.2">
      <c r="A9231" s="47">
        <v>44332</v>
      </c>
      <c r="B9231" s="48">
        <v>44333</v>
      </c>
      <c r="C9231" s="48" t="s">
        <v>1357</v>
      </c>
      <c r="D9231" s="49">
        <f>VLOOKUP(Pag_Inicio_Corr_mas_casos[[#This Row],[Corregimiento]],Hoja3!$A$2:$D$676,4,0)</f>
        <v>130304</v>
      </c>
      <c r="E9231" s="48">
        <v>5</v>
      </c>
    </row>
    <row r="9232" spans="1:6" x14ac:dyDescent="0.2">
      <c r="A9232" s="47">
        <v>44332</v>
      </c>
      <c r="B9232" s="48">
        <v>44333</v>
      </c>
      <c r="C9232" s="48" t="s">
        <v>1091</v>
      </c>
      <c r="D9232" s="49">
        <f>VLOOKUP(Pag_Inicio_Corr_mas_casos[[#This Row],[Corregimiento]],Hoja3!$A$2:$D$676,4,0)</f>
        <v>30104</v>
      </c>
      <c r="E9232" s="48">
        <v>5</v>
      </c>
    </row>
    <row r="9233" spans="1:5" x14ac:dyDescent="0.2">
      <c r="A9233" s="50">
        <v>44333</v>
      </c>
      <c r="B9233" s="51">
        <v>44334</v>
      </c>
      <c r="C9233" s="51" t="s">
        <v>1126</v>
      </c>
      <c r="D9233" s="52">
        <f>VLOOKUP(Pag_Inicio_Corr_mas_casos[[#This Row],[Corregimiento]],Hoja3!$A$2:$D$676,4,0)</f>
        <v>20201</v>
      </c>
      <c r="E9233" s="51">
        <v>13</v>
      </c>
    </row>
    <row r="9234" spans="1:5" x14ac:dyDescent="0.2">
      <c r="A9234" s="50">
        <v>44333</v>
      </c>
      <c r="B9234" s="51">
        <v>44334</v>
      </c>
      <c r="C9234" s="51" t="s">
        <v>1029</v>
      </c>
      <c r="D9234" s="52">
        <f>VLOOKUP(Pag_Inicio_Corr_mas_casos[[#This Row],[Corregimiento]],Hoja3!$A$2:$D$676,4,0)</f>
        <v>40606</v>
      </c>
      <c r="E9234" s="51">
        <v>11</v>
      </c>
    </row>
    <row r="9235" spans="1:5" x14ac:dyDescent="0.2">
      <c r="A9235" s="50">
        <v>44333</v>
      </c>
      <c r="B9235" s="51">
        <v>44334</v>
      </c>
      <c r="C9235" s="51" t="s">
        <v>1070</v>
      </c>
      <c r="D9235" s="52">
        <f>VLOOKUP(Pag_Inicio_Corr_mas_casos[[#This Row],[Corregimiento]],Hoja3!$A$2:$D$676,4,0)</f>
        <v>80809</v>
      </c>
      <c r="E9235" s="51">
        <v>11</v>
      </c>
    </row>
    <row r="9236" spans="1:5" x14ac:dyDescent="0.2">
      <c r="A9236" s="50">
        <v>44333</v>
      </c>
      <c r="B9236" s="51">
        <v>44334</v>
      </c>
      <c r="C9236" s="51" t="s">
        <v>1117</v>
      </c>
      <c r="D9236" s="52">
        <f>VLOOKUP(Pag_Inicio_Corr_mas_casos[[#This Row],[Corregimiento]],Hoja3!$A$2:$D$676,4,0)</f>
        <v>40501</v>
      </c>
      <c r="E9236" s="51">
        <v>10</v>
      </c>
    </row>
    <row r="9237" spans="1:5" x14ac:dyDescent="0.2">
      <c r="A9237" s="50">
        <v>44333</v>
      </c>
      <c r="B9237" s="51">
        <v>44334</v>
      </c>
      <c r="C9237" s="51" t="s">
        <v>1081</v>
      </c>
      <c r="D9237" s="52">
        <f>VLOOKUP(Pag_Inicio_Corr_mas_casos[[#This Row],[Corregimiento]],Hoja3!$A$2:$D$676,4,0)</f>
        <v>91001</v>
      </c>
      <c r="E9237" s="51">
        <v>7</v>
      </c>
    </row>
    <row r="9238" spans="1:5" x14ac:dyDescent="0.2">
      <c r="A9238" s="50">
        <v>44333</v>
      </c>
      <c r="B9238" s="51">
        <v>44334</v>
      </c>
      <c r="C9238" s="51" t="s">
        <v>1201</v>
      </c>
      <c r="D9238" s="52">
        <f>VLOOKUP(Pag_Inicio_Corr_mas_casos[[#This Row],[Corregimiento]],Hoja3!$A$2:$D$676,4,0)</f>
        <v>40104</v>
      </c>
      <c r="E9238" s="51">
        <v>6</v>
      </c>
    </row>
    <row r="9239" spans="1:5" x14ac:dyDescent="0.2">
      <c r="A9239" s="50">
        <v>44333</v>
      </c>
      <c r="B9239" s="51">
        <v>44334</v>
      </c>
      <c r="C9239" s="51" t="s">
        <v>1305</v>
      </c>
      <c r="D9239" s="52">
        <f>VLOOKUP(Pag_Inicio_Corr_mas_casos[[#This Row],[Corregimiento]],Hoja3!$A$2:$D$676,4,0)</f>
        <v>30601</v>
      </c>
      <c r="E9239" s="51">
        <v>6</v>
      </c>
    </row>
    <row r="9240" spans="1:5" x14ac:dyDescent="0.2">
      <c r="A9240" s="50">
        <v>44333</v>
      </c>
      <c r="B9240" s="51">
        <v>44334</v>
      </c>
      <c r="C9240" s="51" t="s">
        <v>1062</v>
      </c>
      <c r="D9240" s="52">
        <f>VLOOKUP(Pag_Inicio_Corr_mas_casos[[#This Row],[Corregimiento]],Hoja3!$A$2:$D$676,4,0)</f>
        <v>40611</v>
      </c>
      <c r="E9240" s="51">
        <v>6</v>
      </c>
    </row>
    <row r="9241" spans="1:5" x14ac:dyDescent="0.2">
      <c r="A9241" s="50">
        <v>44333</v>
      </c>
      <c r="B9241" s="51">
        <v>44334</v>
      </c>
      <c r="C9241" s="51" t="s">
        <v>1032</v>
      </c>
      <c r="D9241" s="52">
        <f>VLOOKUP(Pag_Inicio_Corr_mas_casos[[#This Row],[Corregimiento]],Hoja3!$A$2:$D$676,4,0)</f>
        <v>20606</v>
      </c>
      <c r="E9241" s="51">
        <v>6</v>
      </c>
    </row>
    <row r="9242" spans="1:5" x14ac:dyDescent="0.2">
      <c r="A9242" s="50">
        <v>44333</v>
      </c>
      <c r="B9242" s="51">
        <v>44334</v>
      </c>
      <c r="C9242" s="51" t="s">
        <v>1234</v>
      </c>
      <c r="D9242" s="52">
        <f>VLOOKUP(Pag_Inicio_Corr_mas_casos[[#This Row],[Corregimiento]],Hoja3!$A$2:$D$676,4,0)</f>
        <v>40701</v>
      </c>
      <c r="E9242" s="51">
        <v>6</v>
      </c>
    </row>
    <row r="9243" spans="1:5" x14ac:dyDescent="0.2">
      <c r="A9243" s="50">
        <v>44333</v>
      </c>
      <c r="B9243" s="51">
        <v>44334</v>
      </c>
      <c r="C9243" s="51" t="s">
        <v>1001</v>
      </c>
      <c r="D9243" s="52">
        <f>VLOOKUP(Pag_Inicio_Corr_mas_casos[[#This Row],[Corregimiento]],Hoja3!$A$2:$D$676,4,0)</f>
        <v>80807</v>
      </c>
      <c r="E9243" s="51">
        <v>5</v>
      </c>
    </row>
    <row r="9244" spans="1:5" x14ac:dyDescent="0.2">
      <c r="A9244" s="50">
        <v>44333</v>
      </c>
      <c r="B9244" s="51">
        <v>44334</v>
      </c>
      <c r="C9244" s="51" t="s">
        <v>1020</v>
      </c>
      <c r="D9244" s="52">
        <f>VLOOKUP(Pag_Inicio_Corr_mas_casos[[#This Row],[Corregimiento]],Hoja3!$A$2:$D$676,4,0)</f>
        <v>20601</v>
      </c>
      <c r="E9244" s="51">
        <v>5</v>
      </c>
    </row>
    <row r="9245" spans="1:5" x14ac:dyDescent="0.2">
      <c r="A9245" s="50">
        <v>44333</v>
      </c>
      <c r="B9245" s="51">
        <v>44334</v>
      </c>
      <c r="C9245" s="51" t="s">
        <v>1071</v>
      </c>
      <c r="D9245" s="52">
        <f>VLOOKUP(Pag_Inicio_Corr_mas_casos[[#This Row],[Corregimiento]],Hoja3!$A$2:$D$676,4,0)</f>
        <v>80819</v>
      </c>
      <c r="E9245" s="51">
        <v>5</v>
      </c>
    </row>
    <row r="9246" spans="1:5" x14ac:dyDescent="0.2">
      <c r="A9246" s="50">
        <v>44333</v>
      </c>
      <c r="B9246" s="51">
        <v>44334</v>
      </c>
      <c r="C9246" s="51" t="s">
        <v>1265</v>
      </c>
      <c r="D9246" s="52">
        <f>VLOOKUP(Pag_Inicio_Corr_mas_casos[[#This Row],[Corregimiento]],Hoja3!$A$2:$D$676,4,0)</f>
        <v>10101</v>
      </c>
      <c r="E9246" s="51">
        <v>5</v>
      </c>
    </row>
    <row r="9247" spans="1:5" x14ac:dyDescent="0.2">
      <c r="A9247" s="50">
        <v>44333</v>
      </c>
      <c r="B9247" s="51">
        <v>44334</v>
      </c>
      <c r="C9247" s="51" t="s">
        <v>1193</v>
      </c>
      <c r="D9247" s="52">
        <f>VLOOKUP(Pag_Inicio_Corr_mas_casos[[#This Row],[Corregimiento]],Hoja3!$A$2:$D$676,4,0)</f>
        <v>40603</v>
      </c>
      <c r="E9247" s="51">
        <v>5</v>
      </c>
    </row>
    <row r="9248" spans="1:5" x14ac:dyDescent="0.2">
      <c r="A9248" s="50">
        <v>44333</v>
      </c>
      <c r="B9248" s="51">
        <v>44334</v>
      </c>
      <c r="C9248" s="51" t="s">
        <v>1066</v>
      </c>
      <c r="D9248" s="52">
        <f>VLOOKUP(Pag_Inicio_Corr_mas_casos[[#This Row],[Corregimiento]],Hoja3!$A$2:$D$676,4,0)</f>
        <v>40612</v>
      </c>
      <c r="E9248" s="51">
        <v>4</v>
      </c>
    </row>
    <row r="9249" spans="1:5" x14ac:dyDescent="0.2">
      <c r="A9249" s="50">
        <v>44333</v>
      </c>
      <c r="B9249" s="51">
        <v>44334</v>
      </c>
      <c r="C9249" s="51" t="s">
        <v>1119</v>
      </c>
      <c r="D9249" s="52">
        <f>VLOOKUP(Pag_Inicio_Corr_mas_casos[[#This Row],[Corregimiento]],Hoja3!$A$2:$D$676,4,0)</f>
        <v>40601</v>
      </c>
      <c r="E9249" s="51">
        <v>4</v>
      </c>
    </row>
    <row r="9250" spans="1:5" x14ac:dyDescent="0.2">
      <c r="A9250" s="50">
        <v>44333</v>
      </c>
      <c r="B9250" s="51">
        <v>44334</v>
      </c>
      <c r="C9250" s="51" t="s">
        <v>1263</v>
      </c>
      <c r="D9250" s="52">
        <f>VLOOKUP(Pag_Inicio_Corr_mas_casos[[#This Row],[Corregimiento]],Hoja3!$A$2:$D$676,4,0)</f>
        <v>120507</v>
      </c>
      <c r="E9250" s="51">
        <v>4</v>
      </c>
    </row>
    <row r="9251" spans="1:5" x14ac:dyDescent="0.2">
      <c r="A9251" s="50">
        <v>44333</v>
      </c>
      <c r="B9251" s="51">
        <v>44334</v>
      </c>
      <c r="C9251" s="51" t="s">
        <v>1105</v>
      </c>
      <c r="D9251" s="52">
        <f>VLOOKUP(Pag_Inicio_Corr_mas_casos[[#This Row],[Corregimiento]],Hoja3!$A$2:$D$676,4,0)</f>
        <v>80812</v>
      </c>
      <c r="E9251" s="51">
        <v>4</v>
      </c>
    </row>
    <row r="9252" spans="1:5" x14ac:dyDescent="0.2">
      <c r="A9252" s="50">
        <v>44333</v>
      </c>
      <c r="B9252" s="51">
        <v>44334</v>
      </c>
      <c r="C9252" s="51" t="s">
        <v>1137</v>
      </c>
      <c r="D9252" s="52">
        <f>VLOOKUP(Pag_Inicio_Corr_mas_casos[[#This Row],[Corregimiento]],Hoja3!$A$2:$D$676,4,0)</f>
        <v>40503</v>
      </c>
      <c r="E9252" s="51">
        <v>4</v>
      </c>
    </row>
    <row r="9253" spans="1:5" x14ac:dyDescent="0.2">
      <c r="A9253" s="32">
        <v>44334</v>
      </c>
      <c r="B9253" s="33">
        <v>44335</v>
      </c>
      <c r="C9253" s="33" t="s">
        <v>1105</v>
      </c>
      <c r="D9253" s="34">
        <f>VLOOKUP(Pag_Inicio_Corr_mas_casos[[#This Row],[Corregimiento]],Hoja3!$A$2:$D$676,4,0)</f>
        <v>80812</v>
      </c>
      <c r="E9253" s="33">
        <v>28</v>
      </c>
    </row>
    <row r="9254" spans="1:5" x14ac:dyDescent="0.2">
      <c r="A9254" s="32">
        <v>44334</v>
      </c>
      <c r="B9254" s="33">
        <v>44335</v>
      </c>
      <c r="C9254" s="33" t="s">
        <v>1006</v>
      </c>
      <c r="D9254" s="34">
        <f>VLOOKUP(Pag_Inicio_Corr_mas_casos[[#This Row],[Corregimiento]],Hoja3!$A$2:$D$676,4,0)</f>
        <v>80826</v>
      </c>
      <c r="E9254" s="33">
        <v>17</v>
      </c>
    </row>
    <row r="9255" spans="1:5" x14ac:dyDescent="0.2">
      <c r="A9255" s="32">
        <v>44334</v>
      </c>
      <c r="B9255" s="33">
        <v>44335</v>
      </c>
      <c r="C9255" s="33" t="s">
        <v>1119</v>
      </c>
      <c r="D9255" s="34">
        <f>VLOOKUP(Pag_Inicio_Corr_mas_casos[[#This Row],[Corregimiento]],Hoja3!$A$2:$D$676,4,0)</f>
        <v>40601</v>
      </c>
      <c r="E9255" s="33">
        <v>16</v>
      </c>
    </row>
    <row r="9256" spans="1:5" x14ac:dyDescent="0.2">
      <c r="A9256" s="32">
        <v>44334</v>
      </c>
      <c r="B9256" s="33">
        <v>44335</v>
      </c>
      <c r="C9256" s="33" t="s">
        <v>1070</v>
      </c>
      <c r="D9256" s="34">
        <f>VLOOKUP(Pag_Inicio_Corr_mas_casos[[#This Row],[Corregimiento]],Hoja3!$A$2:$D$676,4,0)</f>
        <v>80809</v>
      </c>
      <c r="E9256" s="33">
        <v>15</v>
      </c>
    </row>
    <row r="9257" spans="1:5" x14ac:dyDescent="0.2">
      <c r="A9257" s="32">
        <v>44334</v>
      </c>
      <c r="B9257" s="33">
        <v>44335</v>
      </c>
      <c r="C9257" s="33" t="s">
        <v>1001</v>
      </c>
      <c r="D9257" s="34">
        <f>VLOOKUP(Pag_Inicio_Corr_mas_casos[[#This Row],[Corregimiento]],Hoja3!$A$2:$D$676,4,0)</f>
        <v>80807</v>
      </c>
      <c r="E9257" s="33">
        <v>14</v>
      </c>
    </row>
    <row r="9258" spans="1:5" x14ac:dyDescent="0.2">
      <c r="A9258" s="32">
        <v>44334</v>
      </c>
      <c r="B9258" s="33">
        <v>44335</v>
      </c>
      <c r="C9258" s="33" t="s">
        <v>1066</v>
      </c>
      <c r="D9258" s="34">
        <f>VLOOKUP(Pag_Inicio_Corr_mas_casos[[#This Row],[Corregimiento]],Hoja3!$A$2:$D$676,4,0)</f>
        <v>40612</v>
      </c>
      <c r="E9258" s="33">
        <v>13</v>
      </c>
    </row>
    <row r="9259" spans="1:5" x14ac:dyDescent="0.2">
      <c r="A9259" s="32">
        <v>44334</v>
      </c>
      <c r="B9259" s="33">
        <v>44335</v>
      </c>
      <c r="C9259" s="33" t="s">
        <v>1071</v>
      </c>
      <c r="D9259" s="34">
        <f>VLOOKUP(Pag_Inicio_Corr_mas_casos[[#This Row],[Corregimiento]],Hoja3!$A$2:$D$676,4,0)</f>
        <v>80819</v>
      </c>
      <c r="E9259" s="33">
        <v>12</v>
      </c>
    </row>
    <row r="9260" spans="1:5" x14ac:dyDescent="0.2">
      <c r="A9260" s="32">
        <v>44334</v>
      </c>
      <c r="B9260" s="33">
        <v>44335</v>
      </c>
      <c r="C9260" s="33" t="s">
        <v>1000</v>
      </c>
      <c r="D9260" s="34">
        <f>VLOOKUP(Pag_Inicio_Corr_mas_casos[[#This Row],[Corregimiento]],Hoja3!$A$2:$D$676,4,0)</f>
        <v>80823</v>
      </c>
      <c r="E9260" s="33">
        <v>12</v>
      </c>
    </row>
    <row r="9261" spans="1:5" x14ac:dyDescent="0.2">
      <c r="A9261" s="32">
        <v>44334</v>
      </c>
      <c r="B9261" s="33">
        <v>44335</v>
      </c>
      <c r="C9261" s="33" t="s">
        <v>1081</v>
      </c>
      <c r="D9261" s="34">
        <f>VLOOKUP(Pag_Inicio_Corr_mas_casos[[#This Row],[Corregimiento]],Hoja3!$A$2:$D$676,4,0)</f>
        <v>91001</v>
      </c>
      <c r="E9261" s="33">
        <v>11</v>
      </c>
    </row>
    <row r="9262" spans="1:5" x14ac:dyDescent="0.2">
      <c r="A9262" s="32">
        <v>44334</v>
      </c>
      <c r="B9262" s="33">
        <v>44335</v>
      </c>
      <c r="C9262" s="33" t="s">
        <v>1009</v>
      </c>
      <c r="D9262" s="34">
        <f>VLOOKUP(Pag_Inicio_Corr_mas_casos[[#This Row],[Corregimiento]],Hoja3!$A$2:$D$676,4,0)</f>
        <v>130107</v>
      </c>
      <c r="E9262" s="33">
        <v>10</v>
      </c>
    </row>
    <row r="9263" spans="1:5" x14ac:dyDescent="0.2">
      <c r="A9263" s="32">
        <v>44334</v>
      </c>
      <c r="B9263" s="33">
        <v>44335</v>
      </c>
      <c r="C9263" s="33" t="s">
        <v>1108</v>
      </c>
      <c r="D9263" s="34">
        <f>VLOOKUP(Pag_Inicio_Corr_mas_casos[[#This Row],[Corregimiento]],Hoja3!$A$2:$D$676,4,0)</f>
        <v>50316</v>
      </c>
      <c r="E9263" s="33">
        <v>10</v>
      </c>
    </row>
    <row r="9264" spans="1:5" x14ac:dyDescent="0.2">
      <c r="A9264" s="32">
        <v>44334</v>
      </c>
      <c r="B9264" s="33">
        <v>44335</v>
      </c>
      <c r="C9264" s="33" t="s">
        <v>1029</v>
      </c>
      <c r="D9264" s="34">
        <f>VLOOKUP(Pag_Inicio_Corr_mas_casos[[#This Row],[Corregimiento]],Hoja3!$A$2:$D$676,4,0)</f>
        <v>40606</v>
      </c>
      <c r="E9264" s="33">
        <v>10</v>
      </c>
    </row>
    <row r="9265" spans="1:5" x14ac:dyDescent="0.2">
      <c r="A9265" s="32">
        <v>44334</v>
      </c>
      <c r="B9265" s="33">
        <v>44335</v>
      </c>
      <c r="C9265" s="33" t="s">
        <v>999</v>
      </c>
      <c r="D9265" s="34">
        <f>VLOOKUP(Pag_Inicio_Corr_mas_casos[[#This Row],[Corregimiento]],Hoja3!$A$2:$D$676,4,0)</f>
        <v>80806</v>
      </c>
      <c r="E9265" s="33">
        <v>10</v>
      </c>
    </row>
    <row r="9266" spans="1:5" x14ac:dyDescent="0.2">
      <c r="A9266" s="32">
        <v>44334</v>
      </c>
      <c r="B9266" s="33">
        <v>44335</v>
      </c>
      <c r="C9266" s="33" t="s">
        <v>1080</v>
      </c>
      <c r="D9266" s="34">
        <f>VLOOKUP(Pag_Inicio_Corr_mas_casos[[#This Row],[Corregimiento]],Hoja3!$A$2:$D$676,4,0)</f>
        <v>81003</v>
      </c>
      <c r="E9266" s="33">
        <v>10</v>
      </c>
    </row>
    <row r="9267" spans="1:5" x14ac:dyDescent="0.2">
      <c r="A9267" s="32">
        <v>44334</v>
      </c>
      <c r="B9267" s="33">
        <v>44335</v>
      </c>
      <c r="C9267" s="33" t="s">
        <v>1126</v>
      </c>
      <c r="D9267" s="34">
        <f>VLOOKUP(Pag_Inicio_Corr_mas_casos[[#This Row],[Corregimiento]],Hoja3!$A$2:$D$676,4,0)</f>
        <v>20201</v>
      </c>
      <c r="E9267" s="33">
        <v>9</v>
      </c>
    </row>
    <row r="9268" spans="1:5" x14ac:dyDescent="0.2">
      <c r="A9268" s="32">
        <v>44334</v>
      </c>
      <c r="B9268" s="33">
        <v>44335</v>
      </c>
      <c r="C9268" s="33" t="s">
        <v>1051</v>
      </c>
      <c r="D9268" s="34">
        <f>VLOOKUP(Pag_Inicio_Corr_mas_casos[[#This Row],[Corregimiento]],Hoja3!$A$2:$D$676,4,0)</f>
        <v>80808</v>
      </c>
      <c r="E9268" s="33">
        <v>8</v>
      </c>
    </row>
    <row r="9269" spans="1:5" x14ac:dyDescent="0.2">
      <c r="A9269" s="32">
        <v>44334</v>
      </c>
      <c r="B9269" s="33">
        <v>44335</v>
      </c>
      <c r="C9269" s="33" t="s">
        <v>996</v>
      </c>
      <c r="D9269" s="34">
        <f>VLOOKUP(Pag_Inicio_Corr_mas_casos[[#This Row],[Corregimiento]],Hoja3!$A$2:$D$676,4,0)</f>
        <v>80810</v>
      </c>
      <c r="E9269" s="33">
        <v>7</v>
      </c>
    </row>
    <row r="9270" spans="1:5" x14ac:dyDescent="0.2">
      <c r="A9270" s="32">
        <v>44334</v>
      </c>
      <c r="B9270" s="33">
        <v>44335</v>
      </c>
      <c r="C9270" s="33" t="s">
        <v>1137</v>
      </c>
      <c r="D9270" s="34">
        <f>VLOOKUP(Pag_Inicio_Corr_mas_casos[[#This Row],[Corregimiento]],Hoja3!$A$2:$D$676,4,0)</f>
        <v>40503</v>
      </c>
      <c r="E9270" s="33">
        <v>7</v>
      </c>
    </row>
    <row r="9271" spans="1:5" x14ac:dyDescent="0.2">
      <c r="A9271" s="32">
        <v>44334</v>
      </c>
      <c r="B9271" s="33">
        <v>44335</v>
      </c>
      <c r="C9271" s="33" t="s">
        <v>1129</v>
      </c>
      <c r="D9271" s="34">
        <f>VLOOKUP(Pag_Inicio_Corr_mas_casos[[#This Row],[Corregimiento]],Hoja3!$A$2:$D$676,4,0)</f>
        <v>91011</v>
      </c>
      <c r="E9271" s="33">
        <v>7</v>
      </c>
    </row>
    <row r="9272" spans="1:5" x14ac:dyDescent="0.2">
      <c r="A9272" s="32">
        <v>44334</v>
      </c>
      <c r="B9272" s="33">
        <v>44335</v>
      </c>
      <c r="C9272" s="33" t="s">
        <v>1110</v>
      </c>
      <c r="D9272" s="34">
        <f>VLOOKUP(Pag_Inicio_Corr_mas_casos[[#This Row],[Corregimiento]],Hoja3!$A$2:$D$676,4,0)</f>
        <v>20105</v>
      </c>
      <c r="E9272" s="33">
        <v>7</v>
      </c>
    </row>
    <row r="9273" spans="1:5" x14ac:dyDescent="0.2">
      <c r="A9273" s="35">
        <v>44335</v>
      </c>
      <c r="B9273" s="36">
        <v>44336</v>
      </c>
      <c r="C9273" s="36" t="s">
        <v>1119</v>
      </c>
      <c r="D9273" s="37">
        <f>VLOOKUP(Pag_Inicio_Corr_mas_casos[[#This Row],[Corregimiento]],Hoja3!$A$2:$D$676,4,0)</f>
        <v>40601</v>
      </c>
      <c r="E9273" s="36">
        <v>24</v>
      </c>
    </row>
    <row r="9274" spans="1:5" x14ac:dyDescent="0.2">
      <c r="A9274" s="35">
        <v>44335</v>
      </c>
      <c r="B9274" s="36">
        <v>44336</v>
      </c>
      <c r="C9274" s="36" t="s">
        <v>1105</v>
      </c>
      <c r="D9274" s="37">
        <f>VLOOKUP(Pag_Inicio_Corr_mas_casos[[#This Row],[Corregimiento]],Hoja3!$A$2:$D$676,4,0)</f>
        <v>80812</v>
      </c>
      <c r="E9274" s="36">
        <v>23</v>
      </c>
    </row>
    <row r="9275" spans="1:5" x14ac:dyDescent="0.2">
      <c r="A9275" s="35">
        <v>44335</v>
      </c>
      <c r="B9275" s="36">
        <v>44336</v>
      </c>
      <c r="C9275" s="36" t="s">
        <v>1070</v>
      </c>
      <c r="D9275" s="37">
        <f>VLOOKUP(Pag_Inicio_Corr_mas_casos[[#This Row],[Corregimiento]],Hoja3!$A$2:$D$676,4,0)</f>
        <v>80809</v>
      </c>
      <c r="E9275" s="36">
        <v>14</v>
      </c>
    </row>
    <row r="9276" spans="1:5" x14ac:dyDescent="0.2">
      <c r="A9276" s="35">
        <v>44335</v>
      </c>
      <c r="B9276" s="36">
        <v>44336</v>
      </c>
      <c r="C9276" s="36" t="s">
        <v>1095</v>
      </c>
      <c r="D9276" s="37">
        <f>VLOOKUP(Pag_Inicio_Corr_mas_casos[[#This Row],[Corregimiento]],Hoja3!$A$2:$D$676,4,0)</f>
        <v>130106</v>
      </c>
      <c r="E9276" s="36">
        <v>14</v>
      </c>
    </row>
    <row r="9277" spans="1:5" x14ac:dyDescent="0.2">
      <c r="A9277" s="35">
        <v>44335</v>
      </c>
      <c r="B9277" s="36">
        <v>44336</v>
      </c>
      <c r="C9277" s="36" t="s">
        <v>998</v>
      </c>
      <c r="D9277" s="37">
        <f>VLOOKUP(Pag_Inicio_Corr_mas_casos[[#This Row],[Corregimiento]],Hoja3!$A$2:$D$676,4,0)</f>
        <v>81009</v>
      </c>
      <c r="E9277" s="36">
        <v>13</v>
      </c>
    </row>
    <row r="9278" spans="1:5" x14ac:dyDescent="0.2">
      <c r="A9278" s="35">
        <v>44335</v>
      </c>
      <c r="B9278" s="36">
        <v>44336</v>
      </c>
      <c r="C9278" s="36" t="s">
        <v>999</v>
      </c>
      <c r="D9278" s="37">
        <f>VLOOKUP(Pag_Inicio_Corr_mas_casos[[#This Row],[Corregimiento]],Hoja3!$A$2:$D$676,4,0)</f>
        <v>80806</v>
      </c>
      <c r="E9278" s="36">
        <v>10</v>
      </c>
    </row>
    <row r="9279" spans="1:5" x14ac:dyDescent="0.2">
      <c r="A9279" s="35">
        <v>44335</v>
      </c>
      <c r="B9279" s="36">
        <v>44336</v>
      </c>
      <c r="C9279" s="36" t="s">
        <v>1001</v>
      </c>
      <c r="D9279" s="37">
        <f>VLOOKUP(Pag_Inicio_Corr_mas_casos[[#This Row],[Corregimiento]],Hoja3!$A$2:$D$676,4,0)</f>
        <v>80807</v>
      </c>
      <c r="E9279" s="36">
        <v>9</v>
      </c>
    </row>
    <row r="9280" spans="1:5" x14ac:dyDescent="0.2">
      <c r="A9280" s="35">
        <v>44335</v>
      </c>
      <c r="B9280" s="36">
        <v>44336</v>
      </c>
      <c r="C9280" s="36" t="s">
        <v>1007</v>
      </c>
      <c r="D9280" s="37">
        <f>VLOOKUP(Pag_Inicio_Corr_mas_casos[[#This Row],[Corregimiento]],Hoja3!$A$2:$D$676,4,0)</f>
        <v>80811</v>
      </c>
      <c r="E9280" s="36">
        <v>9</v>
      </c>
    </row>
    <row r="9281" spans="1:5" x14ac:dyDescent="0.2">
      <c r="A9281" s="35">
        <v>44335</v>
      </c>
      <c r="B9281" s="36">
        <v>44336</v>
      </c>
      <c r="C9281" s="36" t="s">
        <v>1358</v>
      </c>
      <c r="D9281" s="37">
        <f>VLOOKUP(Pag_Inicio_Corr_mas_casos[[#This Row],[Corregimiento]],Hoja3!$A$2:$D$676,4,0)</f>
        <v>41403</v>
      </c>
      <c r="E9281" s="36">
        <v>8</v>
      </c>
    </row>
    <row r="9282" spans="1:5" x14ac:dyDescent="0.2">
      <c r="A9282" s="35">
        <v>44335</v>
      </c>
      <c r="B9282" s="36">
        <v>44336</v>
      </c>
      <c r="C9282" s="36" t="s">
        <v>831</v>
      </c>
      <c r="D9282" s="37">
        <f>VLOOKUP(Pag_Inicio_Corr_mas_casos[[#This Row],[Corregimiento]],Hoja3!$A$2:$D$676,4,0)</f>
        <v>80821</v>
      </c>
      <c r="E9282" s="36">
        <v>8</v>
      </c>
    </row>
    <row r="9283" spans="1:5" x14ac:dyDescent="0.2">
      <c r="A9283" s="35">
        <v>44335</v>
      </c>
      <c r="B9283" s="36">
        <v>44336</v>
      </c>
      <c r="C9283" s="36" t="s">
        <v>996</v>
      </c>
      <c r="D9283" s="37">
        <f>VLOOKUP(Pag_Inicio_Corr_mas_casos[[#This Row],[Corregimiento]],Hoja3!$A$2:$D$676,4,0)</f>
        <v>80810</v>
      </c>
      <c r="E9283" s="36">
        <v>8</v>
      </c>
    </row>
    <row r="9284" spans="1:5" x14ac:dyDescent="0.2">
      <c r="A9284" s="35">
        <v>44335</v>
      </c>
      <c r="B9284" s="36">
        <v>44336</v>
      </c>
      <c r="C9284" s="36" t="s">
        <v>1265</v>
      </c>
      <c r="D9284" s="37">
        <f>VLOOKUP(Pag_Inicio_Corr_mas_casos[[#This Row],[Corregimiento]],Hoja3!$A$2:$D$676,4,0)</f>
        <v>10101</v>
      </c>
      <c r="E9284" s="36">
        <v>8</v>
      </c>
    </row>
    <row r="9285" spans="1:5" x14ac:dyDescent="0.2">
      <c r="A9285" s="35">
        <v>44335</v>
      </c>
      <c r="B9285" s="36">
        <v>44336</v>
      </c>
      <c r="C9285" s="36" t="s">
        <v>1074</v>
      </c>
      <c r="D9285" s="37">
        <f>VLOOKUP(Pag_Inicio_Corr_mas_casos[[#This Row],[Corregimiento]],Hoja3!$A$2:$D$676,4,0)</f>
        <v>130702</v>
      </c>
      <c r="E9285" s="36">
        <v>8</v>
      </c>
    </row>
    <row r="9286" spans="1:5" x14ac:dyDescent="0.2">
      <c r="A9286" s="35">
        <v>44335</v>
      </c>
      <c r="B9286" s="36">
        <v>44336</v>
      </c>
      <c r="C9286" s="36" t="s">
        <v>1077</v>
      </c>
      <c r="D9286" s="37">
        <f>VLOOKUP(Pag_Inicio_Corr_mas_casos[[#This Row],[Corregimiento]],Hoja3!$A$2:$D$676,4,0)</f>
        <v>81008</v>
      </c>
      <c r="E9286" s="36">
        <v>7</v>
      </c>
    </row>
    <row r="9287" spans="1:5" x14ac:dyDescent="0.2">
      <c r="A9287" s="35">
        <v>44335</v>
      </c>
      <c r="B9287" s="36">
        <v>44336</v>
      </c>
      <c r="C9287" s="36" t="s">
        <v>1010</v>
      </c>
      <c r="D9287" s="37">
        <f>VLOOKUP(Pag_Inicio_Corr_mas_casos[[#This Row],[Corregimiento]],Hoja3!$A$2:$D$676,4,0)</f>
        <v>80813</v>
      </c>
      <c r="E9287" s="36">
        <v>7</v>
      </c>
    </row>
    <row r="9288" spans="1:5" x14ac:dyDescent="0.2">
      <c r="A9288" s="35">
        <v>44335</v>
      </c>
      <c r="B9288" s="36">
        <v>44336</v>
      </c>
      <c r="C9288" s="36" t="s">
        <v>1110</v>
      </c>
      <c r="D9288" s="37">
        <f>VLOOKUP(Pag_Inicio_Corr_mas_casos[[#This Row],[Corregimiento]],Hoja3!$A$2:$D$676,4,0)</f>
        <v>20105</v>
      </c>
      <c r="E9288" s="36">
        <v>7</v>
      </c>
    </row>
    <row r="9289" spans="1:5" x14ac:dyDescent="0.2">
      <c r="A9289" s="35">
        <v>44335</v>
      </c>
      <c r="B9289" s="36">
        <v>44336</v>
      </c>
      <c r="C9289" s="36" t="s">
        <v>1140</v>
      </c>
      <c r="D9289" s="37">
        <f>VLOOKUP(Pag_Inicio_Corr_mas_casos[[#This Row],[Corregimiento]],Hoja3!$A$2:$D$676,4,0)</f>
        <v>40604</v>
      </c>
      <c r="E9289" s="36">
        <v>7</v>
      </c>
    </row>
    <row r="9290" spans="1:5" x14ac:dyDescent="0.2">
      <c r="A9290" s="35">
        <v>44335</v>
      </c>
      <c r="B9290" s="36">
        <v>44336</v>
      </c>
      <c r="C9290" s="36" t="s">
        <v>1080</v>
      </c>
      <c r="D9290" s="37">
        <f>VLOOKUP(Pag_Inicio_Corr_mas_casos[[#This Row],[Corregimiento]],Hoja3!$A$2:$D$676,4,0)</f>
        <v>81003</v>
      </c>
      <c r="E9290" s="36">
        <v>7</v>
      </c>
    </row>
    <row r="9291" spans="1:5" x14ac:dyDescent="0.2">
      <c r="A9291" s="35">
        <v>44335</v>
      </c>
      <c r="B9291" s="36">
        <v>44336</v>
      </c>
      <c r="C9291" s="36" t="s">
        <v>1092</v>
      </c>
      <c r="D9291" s="37">
        <f>VLOOKUP(Pag_Inicio_Corr_mas_casos[[#This Row],[Corregimiento]],Hoja3!$A$2:$D$676,4,0)</f>
        <v>91008</v>
      </c>
      <c r="E9291" s="36">
        <v>7</v>
      </c>
    </row>
    <row r="9292" spans="1:5" x14ac:dyDescent="0.2">
      <c r="A9292" s="35">
        <v>44335</v>
      </c>
      <c r="B9292" s="36">
        <v>44336</v>
      </c>
      <c r="C9292" s="36" t="s">
        <v>1138</v>
      </c>
      <c r="D9292" s="37">
        <f>VLOOKUP(Pag_Inicio_Corr_mas_casos[[#This Row],[Corregimiento]],Hoja3!$A$2:$D$676,4,0)</f>
        <v>91101</v>
      </c>
      <c r="E9292" s="36">
        <v>7</v>
      </c>
    </row>
    <row r="9293" spans="1:5" x14ac:dyDescent="0.2">
      <c r="A9293" s="47">
        <v>44336</v>
      </c>
      <c r="B9293" s="48">
        <v>44337</v>
      </c>
      <c r="C9293" s="48" t="s">
        <v>1070</v>
      </c>
      <c r="D9293" s="49">
        <f>VLOOKUP(Pag_Inicio_Corr_mas_casos[[#This Row],[Corregimiento]],Hoja3!$A$2:$D$676,4,0)</f>
        <v>80809</v>
      </c>
      <c r="E9293" s="48">
        <v>27</v>
      </c>
    </row>
    <row r="9294" spans="1:5" x14ac:dyDescent="0.2">
      <c r="A9294" s="47">
        <v>44336</v>
      </c>
      <c r="B9294" s="48">
        <v>44337</v>
      </c>
      <c r="C9294" s="48" t="s">
        <v>998</v>
      </c>
      <c r="D9294" s="49">
        <f>VLOOKUP(Pag_Inicio_Corr_mas_casos[[#This Row],[Corregimiento]],Hoja3!$A$2:$D$676,4,0)</f>
        <v>81009</v>
      </c>
      <c r="E9294" s="48">
        <v>20</v>
      </c>
    </row>
    <row r="9295" spans="1:5" x14ac:dyDescent="0.2">
      <c r="A9295" s="47">
        <v>44336</v>
      </c>
      <c r="B9295" s="48">
        <v>44337</v>
      </c>
      <c r="C9295" s="48" t="s">
        <v>1119</v>
      </c>
      <c r="D9295" s="49">
        <f>VLOOKUP(Pag_Inicio_Corr_mas_casos[[#This Row],[Corregimiento]],Hoja3!$A$2:$D$676,4,0)</f>
        <v>40601</v>
      </c>
      <c r="E9295" s="48">
        <v>18</v>
      </c>
    </row>
    <row r="9296" spans="1:5" x14ac:dyDescent="0.2">
      <c r="A9296" s="47">
        <v>44336</v>
      </c>
      <c r="B9296" s="48">
        <v>44337</v>
      </c>
      <c r="C9296" s="48" t="s">
        <v>1071</v>
      </c>
      <c r="D9296" s="49">
        <f>VLOOKUP(Pag_Inicio_Corr_mas_casos[[#This Row],[Corregimiento]],Hoja3!$A$2:$D$676,4,0)</f>
        <v>80819</v>
      </c>
      <c r="E9296" s="48">
        <v>16</v>
      </c>
    </row>
    <row r="9297" spans="1:5" x14ac:dyDescent="0.2">
      <c r="A9297" s="47">
        <v>44336</v>
      </c>
      <c r="B9297" s="48">
        <v>44337</v>
      </c>
      <c r="C9297" s="48" t="s">
        <v>1001</v>
      </c>
      <c r="D9297" s="49">
        <f>VLOOKUP(Pag_Inicio_Corr_mas_casos[[#This Row],[Corregimiento]],Hoja3!$A$2:$D$676,4,0)</f>
        <v>80807</v>
      </c>
      <c r="E9297" s="48">
        <v>16</v>
      </c>
    </row>
    <row r="9298" spans="1:5" x14ac:dyDescent="0.2">
      <c r="A9298" s="47">
        <v>44336</v>
      </c>
      <c r="B9298" s="48">
        <v>44337</v>
      </c>
      <c r="C9298" s="48" t="s">
        <v>1105</v>
      </c>
      <c r="D9298" s="49">
        <f>VLOOKUP(Pag_Inicio_Corr_mas_casos[[#This Row],[Corregimiento]],Hoja3!$A$2:$D$676,4,0)</f>
        <v>80812</v>
      </c>
      <c r="E9298" s="48">
        <v>15</v>
      </c>
    </row>
    <row r="9299" spans="1:5" x14ac:dyDescent="0.2">
      <c r="A9299" s="47">
        <v>44336</v>
      </c>
      <c r="B9299" s="48">
        <v>44337</v>
      </c>
      <c r="C9299" s="48" t="s">
        <v>867</v>
      </c>
      <c r="D9299" s="49">
        <f>VLOOKUP(Pag_Inicio_Corr_mas_casos[[#This Row],[Corregimiento]],Hoja3!$A$2:$D$676,4,0)</f>
        <v>90804</v>
      </c>
      <c r="E9299" s="48">
        <v>12</v>
      </c>
    </row>
    <row r="9300" spans="1:5" x14ac:dyDescent="0.2">
      <c r="A9300" s="47">
        <v>44336</v>
      </c>
      <c r="B9300" s="48">
        <v>44337</v>
      </c>
      <c r="C9300" s="48" t="s">
        <v>1081</v>
      </c>
      <c r="D9300" s="49">
        <f>VLOOKUP(Pag_Inicio_Corr_mas_casos[[#This Row],[Corregimiento]],Hoja3!$A$2:$D$676,4,0)</f>
        <v>91001</v>
      </c>
      <c r="E9300" s="48">
        <v>11</v>
      </c>
    </row>
    <row r="9301" spans="1:5" x14ac:dyDescent="0.2">
      <c r="A9301" s="47">
        <v>44336</v>
      </c>
      <c r="B9301" s="48">
        <v>44337</v>
      </c>
      <c r="C9301" s="48" t="s">
        <v>1029</v>
      </c>
      <c r="D9301" s="49">
        <f>VLOOKUP(Pag_Inicio_Corr_mas_casos[[#This Row],[Corregimiento]],Hoja3!$A$2:$D$676,4,0)</f>
        <v>40606</v>
      </c>
      <c r="E9301" s="48">
        <v>11</v>
      </c>
    </row>
    <row r="9302" spans="1:5" x14ac:dyDescent="0.2">
      <c r="A9302" s="47">
        <v>44336</v>
      </c>
      <c r="B9302" s="48">
        <v>44337</v>
      </c>
      <c r="C9302" s="48" t="s">
        <v>1066</v>
      </c>
      <c r="D9302" s="49">
        <f>VLOOKUP(Pag_Inicio_Corr_mas_casos[[#This Row],[Corregimiento]],Hoja3!$A$2:$D$676,4,0)</f>
        <v>40612</v>
      </c>
      <c r="E9302" s="48">
        <v>11</v>
      </c>
    </row>
    <row r="9303" spans="1:5" x14ac:dyDescent="0.2">
      <c r="A9303" s="47">
        <v>44336</v>
      </c>
      <c r="B9303" s="48">
        <v>44337</v>
      </c>
      <c r="C9303" s="48" t="s">
        <v>1006</v>
      </c>
      <c r="D9303" s="49">
        <f>VLOOKUP(Pag_Inicio_Corr_mas_casos[[#This Row],[Corregimiento]],Hoja3!$A$2:$D$676,4,0)</f>
        <v>80826</v>
      </c>
      <c r="E9303" s="48">
        <v>11</v>
      </c>
    </row>
    <row r="9304" spans="1:5" x14ac:dyDescent="0.2">
      <c r="A9304" s="47">
        <v>44336</v>
      </c>
      <c r="B9304" s="48">
        <v>44337</v>
      </c>
      <c r="C9304" s="48" t="s">
        <v>1117</v>
      </c>
      <c r="D9304" s="49">
        <f>VLOOKUP(Pag_Inicio_Corr_mas_casos[[#This Row],[Corregimiento]],Hoja3!$A$2:$D$676,4,0)</f>
        <v>40501</v>
      </c>
      <c r="E9304" s="48">
        <v>10</v>
      </c>
    </row>
    <row r="9305" spans="1:5" x14ac:dyDescent="0.2">
      <c r="A9305" s="47">
        <v>44336</v>
      </c>
      <c r="B9305" s="48">
        <v>44337</v>
      </c>
      <c r="C9305" s="48" t="s">
        <v>1137</v>
      </c>
      <c r="D9305" s="49">
        <f>VLOOKUP(Pag_Inicio_Corr_mas_casos[[#This Row],[Corregimiento]],Hoja3!$A$2:$D$676,4,0)</f>
        <v>40503</v>
      </c>
      <c r="E9305" s="48">
        <v>10</v>
      </c>
    </row>
    <row r="9306" spans="1:5" x14ac:dyDescent="0.2">
      <c r="A9306" s="47">
        <v>44336</v>
      </c>
      <c r="B9306" s="48">
        <v>44337</v>
      </c>
      <c r="C9306" s="48" t="s">
        <v>756</v>
      </c>
      <c r="D9306" s="49">
        <f>VLOOKUP(Pag_Inicio_Corr_mas_casos[[#This Row],[Corregimiento]],Hoja3!$A$2:$D$676,4,0)</f>
        <v>80806</v>
      </c>
      <c r="E9306" s="48">
        <v>10</v>
      </c>
    </row>
    <row r="9307" spans="1:5" x14ac:dyDescent="0.2">
      <c r="A9307" s="47">
        <v>44336</v>
      </c>
      <c r="B9307" s="48">
        <v>44337</v>
      </c>
      <c r="C9307" s="48" t="s">
        <v>1217</v>
      </c>
      <c r="D9307" s="49">
        <f>VLOOKUP(Pag_Inicio_Corr_mas_casos[[#This Row],[Corregimiento]],Hoja3!$A$2:$D$676,4,0)</f>
        <v>10201</v>
      </c>
      <c r="E9307" s="48">
        <v>10</v>
      </c>
    </row>
    <row r="9308" spans="1:5" x14ac:dyDescent="0.2">
      <c r="A9308" s="47">
        <v>44336</v>
      </c>
      <c r="B9308" s="48">
        <v>44337</v>
      </c>
      <c r="C9308" s="48" t="s">
        <v>1127</v>
      </c>
      <c r="D9308" s="49">
        <f>VLOOKUP(Pag_Inicio_Corr_mas_casos[[#This Row],[Corregimiento]],Hoja3!$A$2:$D$676,4,0)</f>
        <v>130101</v>
      </c>
      <c r="E9308" s="48">
        <v>10</v>
      </c>
    </row>
    <row r="9309" spans="1:5" x14ac:dyDescent="0.2">
      <c r="A9309" s="47">
        <v>44336</v>
      </c>
      <c r="B9309" s="48">
        <v>44337</v>
      </c>
      <c r="C9309" s="48" t="s">
        <v>997</v>
      </c>
      <c r="D9309" s="49">
        <f>VLOOKUP(Pag_Inicio_Corr_mas_casos[[#This Row],[Corregimiento]],Hoja3!$A$2:$D$676,4,0)</f>
        <v>130717</v>
      </c>
      <c r="E9309" s="48">
        <v>9</v>
      </c>
    </row>
    <row r="9310" spans="1:5" x14ac:dyDescent="0.2">
      <c r="A9310" s="47">
        <v>44336</v>
      </c>
      <c r="B9310" s="48">
        <v>44337</v>
      </c>
      <c r="C9310" s="48" t="s">
        <v>1080</v>
      </c>
      <c r="D9310" s="49">
        <f>VLOOKUP(Pag_Inicio_Corr_mas_casos[[#This Row],[Corregimiento]],Hoja3!$A$2:$D$676,4,0)</f>
        <v>81003</v>
      </c>
      <c r="E9310" s="48">
        <v>9</v>
      </c>
    </row>
    <row r="9311" spans="1:5" x14ac:dyDescent="0.2">
      <c r="A9311" s="47">
        <v>44336</v>
      </c>
      <c r="B9311" s="48">
        <v>44337</v>
      </c>
      <c r="C9311" s="48" t="s">
        <v>996</v>
      </c>
      <c r="D9311" s="49">
        <f>VLOOKUP(Pag_Inicio_Corr_mas_casos[[#This Row],[Corregimiento]],Hoja3!$A$2:$D$676,4,0)</f>
        <v>80810</v>
      </c>
      <c r="E9311" s="48">
        <v>8</v>
      </c>
    </row>
    <row r="9312" spans="1:5" x14ac:dyDescent="0.2">
      <c r="A9312" s="47">
        <v>44336</v>
      </c>
      <c r="B9312" s="48">
        <v>44337</v>
      </c>
      <c r="C9312" s="48" t="s">
        <v>1330</v>
      </c>
      <c r="D9312" s="49">
        <f>VLOOKUP(Pag_Inicio_Corr_mas_casos[[#This Row],[Corregimiento]],Hoja3!$A$2:$D$676,4,0)</f>
        <v>90304</v>
      </c>
      <c r="E9312" s="48">
        <v>8</v>
      </c>
    </row>
    <row r="9313" spans="1:5" x14ac:dyDescent="0.2">
      <c r="A9313" s="59">
        <v>44337</v>
      </c>
      <c r="B9313" s="60">
        <v>44338</v>
      </c>
      <c r="C9313" s="60" t="s">
        <v>1119</v>
      </c>
      <c r="D9313" s="61">
        <f>VLOOKUP(Pag_Inicio_Corr_mas_casos[[#This Row],[Corregimiento]],Hoja3!$A$2:$D$676,4,0)</f>
        <v>40601</v>
      </c>
      <c r="E9313" s="60">
        <v>27</v>
      </c>
    </row>
    <row r="9314" spans="1:5" x14ac:dyDescent="0.2">
      <c r="A9314" s="59">
        <v>44337</v>
      </c>
      <c r="B9314" s="60">
        <v>44338</v>
      </c>
      <c r="C9314" s="60" t="s">
        <v>1070</v>
      </c>
      <c r="D9314" s="61">
        <f>VLOOKUP(Pag_Inicio_Corr_mas_casos[[#This Row],[Corregimiento]],Hoja3!$A$2:$D$676,4,0)</f>
        <v>80809</v>
      </c>
      <c r="E9314" s="60">
        <v>20</v>
      </c>
    </row>
    <row r="9315" spans="1:5" x14ac:dyDescent="0.2">
      <c r="A9315" s="59">
        <v>44337</v>
      </c>
      <c r="B9315" s="60">
        <v>44338</v>
      </c>
      <c r="C9315" s="60" t="s">
        <v>1105</v>
      </c>
      <c r="D9315" s="61">
        <f>VLOOKUP(Pag_Inicio_Corr_mas_casos[[#This Row],[Corregimiento]],Hoja3!$A$2:$D$676,4,0)</f>
        <v>80812</v>
      </c>
      <c r="E9315" s="60">
        <v>18</v>
      </c>
    </row>
    <row r="9316" spans="1:5" x14ac:dyDescent="0.2">
      <c r="A9316" s="59">
        <v>44337</v>
      </c>
      <c r="B9316" s="60">
        <v>44338</v>
      </c>
      <c r="C9316" s="60" t="s">
        <v>1001</v>
      </c>
      <c r="D9316" s="61">
        <f>VLOOKUP(Pag_Inicio_Corr_mas_casos[[#This Row],[Corregimiento]],Hoja3!$A$2:$D$676,4,0)</f>
        <v>80807</v>
      </c>
      <c r="E9316" s="60">
        <v>16</v>
      </c>
    </row>
    <row r="9317" spans="1:5" x14ac:dyDescent="0.2">
      <c r="A9317" s="59">
        <v>44337</v>
      </c>
      <c r="B9317" s="60">
        <v>44338</v>
      </c>
      <c r="C9317" s="60" t="s">
        <v>999</v>
      </c>
      <c r="D9317" s="61">
        <f>VLOOKUP(Pag_Inicio_Corr_mas_casos[[#This Row],[Corregimiento]],Hoja3!$A$2:$D$676,4,0)</f>
        <v>80806</v>
      </c>
      <c r="E9317" s="60">
        <v>16</v>
      </c>
    </row>
    <row r="9318" spans="1:5" x14ac:dyDescent="0.2">
      <c r="A9318" s="59">
        <v>44337</v>
      </c>
      <c r="B9318" s="60">
        <v>44338</v>
      </c>
      <c r="C9318" s="60" t="s">
        <v>1071</v>
      </c>
      <c r="D9318" s="61">
        <f>VLOOKUP(Pag_Inicio_Corr_mas_casos[[#This Row],[Corregimiento]],Hoja3!$A$2:$D$676,4,0)</f>
        <v>80819</v>
      </c>
      <c r="E9318" s="60">
        <v>15</v>
      </c>
    </row>
    <row r="9319" spans="1:5" x14ac:dyDescent="0.2">
      <c r="A9319" s="59">
        <v>44337</v>
      </c>
      <c r="B9319" s="60">
        <v>44338</v>
      </c>
      <c r="C9319" s="60" t="s">
        <v>1005</v>
      </c>
      <c r="D9319" s="61">
        <f>VLOOKUP(Pag_Inicio_Corr_mas_casos[[#This Row],[Corregimiento]],Hoja3!$A$2:$D$676,4,0)</f>
        <v>80814</v>
      </c>
      <c r="E9319" s="60">
        <v>12</v>
      </c>
    </row>
    <row r="9320" spans="1:5" x14ac:dyDescent="0.2">
      <c r="A9320" s="59">
        <v>44337</v>
      </c>
      <c r="B9320" s="60">
        <v>44338</v>
      </c>
      <c r="C9320" s="60" t="s">
        <v>1012</v>
      </c>
      <c r="D9320" s="61">
        <f>VLOOKUP(Pag_Inicio_Corr_mas_casos[[#This Row],[Corregimiento]],Hoja3!$A$2:$D$676,4,0)</f>
        <v>80817</v>
      </c>
      <c r="E9320" s="60">
        <v>11</v>
      </c>
    </row>
    <row r="9321" spans="1:5" x14ac:dyDescent="0.2">
      <c r="A9321" s="59">
        <v>44337</v>
      </c>
      <c r="B9321" s="60">
        <v>44338</v>
      </c>
      <c r="C9321" s="60" t="s">
        <v>1137</v>
      </c>
      <c r="D9321" s="61">
        <f>VLOOKUP(Pag_Inicio_Corr_mas_casos[[#This Row],[Corregimiento]],Hoja3!$A$2:$D$676,4,0)</f>
        <v>40503</v>
      </c>
      <c r="E9321" s="60">
        <v>11</v>
      </c>
    </row>
    <row r="9322" spans="1:5" x14ac:dyDescent="0.2">
      <c r="A9322" s="59">
        <v>44337</v>
      </c>
      <c r="B9322" s="60">
        <v>44338</v>
      </c>
      <c r="C9322" s="60" t="s">
        <v>1095</v>
      </c>
      <c r="D9322" s="61">
        <f>VLOOKUP(Pag_Inicio_Corr_mas_casos[[#This Row],[Corregimiento]],Hoja3!$A$2:$D$676,4,0)</f>
        <v>130106</v>
      </c>
      <c r="E9322" s="60">
        <v>11</v>
      </c>
    </row>
    <row r="9323" spans="1:5" x14ac:dyDescent="0.2">
      <c r="A9323" s="59">
        <v>44337</v>
      </c>
      <c r="B9323" s="60">
        <v>44338</v>
      </c>
      <c r="C9323" s="60" t="s">
        <v>1265</v>
      </c>
      <c r="D9323" s="61">
        <f>VLOOKUP(Pag_Inicio_Corr_mas_casos[[#This Row],[Corregimiento]],Hoja3!$A$2:$D$676,4,0)</f>
        <v>10101</v>
      </c>
      <c r="E9323" s="60">
        <v>11</v>
      </c>
    </row>
    <row r="9324" spans="1:5" x14ac:dyDescent="0.2">
      <c r="A9324" s="59">
        <v>44337</v>
      </c>
      <c r="B9324" s="60">
        <v>44338</v>
      </c>
      <c r="C9324" s="60" t="s">
        <v>998</v>
      </c>
      <c r="D9324" s="61">
        <f>VLOOKUP(Pag_Inicio_Corr_mas_casos[[#This Row],[Corregimiento]],Hoja3!$A$2:$D$676,4,0)</f>
        <v>81009</v>
      </c>
      <c r="E9324" s="60">
        <v>10</v>
      </c>
    </row>
    <row r="9325" spans="1:5" x14ac:dyDescent="0.2">
      <c r="A9325" s="59">
        <v>44337</v>
      </c>
      <c r="B9325" s="60">
        <v>44338</v>
      </c>
      <c r="C9325" s="60" t="s">
        <v>996</v>
      </c>
      <c r="D9325" s="61">
        <f>VLOOKUP(Pag_Inicio_Corr_mas_casos[[#This Row],[Corregimiento]],Hoja3!$A$2:$D$676,4,0)</f>
        <v>80810</v>
      </c>
      <c r="E9325" s="60">
        <v>10</v>
      </c>
    </row>
    <row r="9326" spans="1:5" x14ac:dyDescent="0.2">
      <c r="A9326" s="59">
        <v>44337</v>
      </c>
      <c r="B9326" s="60">
        <v>44338</v>
      </c>
      <c r="C9326" s="60" t="s">
        <v>1066</v>
      </c>
      <c r="D9326" s="61">
        <f>VLOOKUP(Pag_Inicio_Corr_mas_casos[[#This Row],[Corregimiento]],Hoja3!$A$2:$D$676,4,0)</f>
        <v>40612</v>
      </c>
      <c r="E9326" s="60">
        <v>10</v>
      </c>
    </row>
    <row r="9327" spans="1:5" x14ac:dyDescent="0.2">
      <c r="A9327" s="59">
        <v>44337</v>
      </c>
      <c r="B9327" s="60">
        <v>44338</v>
      </c>
      <c r="C9327" s="60" t="s">
        <v>1132</v>
      </c>
      <c r="D9327" s="61">
        <f>VLOOKUP(Pag_Inicio_Corr_mas_casos[[#This Row],[Corregimiento]],Hoja3!$A$2:$D$676,4,0)</f>
        <v>30101</v>
      </c>
      <c r="E9327" s="60">
        <v>10</v>
      </c>
    </row>
    <row r="9328" spans="1:5" x14ac:dyDescent="0.2">
      <c r="A9328" s="59">
        <v>44337</v>
      </c>
      <c r="B9328" s="60">
        <v>44338</v>
      </c>
      <c r="C9328" s="60" t="s">
        <v>1015</v>
      </c>
      <c r="D9328" s="61">
        <f>VLOOKUP(Pag_Inicio_Corr_mas_casos[[#This Row],[Corregimiento]],Hoja3!$A$2:$D$676,4,0)</f>
        <v>80815</v>
      </c>
      <c r="E9328" s="60">
        <v>10</v>
      </c>
    </row>
    <row r="9329" spans="1:5" x14ac:dyDescent="0.2">
      <c r="A9329" s="59">
        <v>44337</v>
      </c>
      <c r="B9329" s="60">
        <v>44338</v>
      </c>
      <c r="C9329" s="60" t="s">
        <v>1125</v>
      </c>
      <c r="D9329" s="61">
        <f>VLOOKUP(Pag_Inicio_Corr_mas_casos[[#This Row],[Corregimiento]],Hoja3!$A$2:$D$676,4,0)</f>
        <v>40610</v>
      </c>
      <c r="E9329" s="60">
        <v>9</v>
      </c>
    </row>
    <row r="9330" spans="1:5" x14ac:dyDescent="0.2">
      <c r="A9330" s="59">
        <v>44337</v>
      </c>
      <c r="B9330" s="60">
        <v>44338</v>
      </c>
      <c r="C9330" s="60" t="s">
        <v>1029</v>
      </c>
      <c r="D9330" s="61">
        <f>VLOOKUP(Pag_Inicio_Corr_mas_casos[[#This Row],[Corregimiento]],Hoja3!$A$2:$D$676,4,0)</f>
        <v>40606</v>
      </c>
      <c r="E9330" s="60">
        <v>9</v>
      </c>
    </row>
    <row r="9331" spans="1:5" x14ac:dyDescent="0.2">
      <c r="A9331" s="59">
        <v>44337</v>
      </c>
      <c r="B9331" s="60">
        <v>44338</v>
      </c>
      <c r="C9331" s="60" t="s">
        <v>1127</v>
      </c>
      <c r="D9331" s="61">
        <f>VLOOKUP(Pag_Inicio_Corr_mas_casos[[#This Row],[Corregimiento]],Hoja3!$A$2:$D$676,4,0)</f>
        <v>130101</v>
      </c>
      <c r="E9331" s="60">
        <v>8</v>
      </c>
    </row>
    <row r="9332" spans="1:5" x14ac:dyDescent="0.2">
      <c r="A9332" s="59">
        <v>44337</v>
      </c>
      <c r="B9332" s="60">
        <v>44338</v>
      </c>
      <c r="C9332" s="60" t="s">
        <v>1111</v>
      </c>
      <c r="D9332" s="61">
        <f>VLOOKUP(Pag_Inicio_Corr_mas_casos[[#This Row],[Corregimiento]],Hoja3!$A$2:$D$676,4,0)</f>
        <v>40201</v>
      </c>
      <c r="E9332" s="60">
        <v>8</v>
      </c>
    </row>
    <row r="9333" spans="1:5" x14ac:dyDescent="0.2">
      <c r="A9333" s="105">
        <v>44338</v>
      </c>
      <c r="B9333" s="106">
        <v>44339</v>
      </c>
      <c r="C9333" s="106" t="s">
        <v>1001</v>
      </c>
      <c r="D9333" s="107">
        <f>VLOOKUP(Pag_Inicio_Corr_mas_casos[[#This Row],[Corregimiento]],Hoja3!$A$2:$D$676,4,0)</f>
        <v>80807</v>
      </c>
      <c r="E9333" s="106">
        <v>23</v>
      </c>
    </row>
    <row r="9334" spans="1:5" x14ac:dyDescent="0.2">
      <c r="A9334" s="105">
        <v>44338</v>
      </c>
      <c r="B9334" s="106">
        <v>44339</v>
      </c>
      <c r="C9334" s="106" t="s">
        <v>1070</v>
      </c>
      <c r="D9334" s="107">
        <f>VLOOKUP(Pag_Inicio_Corr_mas_casos[[#This Row],[Corregimiento]],Hoja3!$A$2:$D$676,4,0)</f>
        <v>80809</v>
      </c>
      <c r="E9334" s="106">
        <v>22</v>
      </c>
    </row>
    <row r="9335" spans="1:5" x14ac:dyDescent="0.2">
      <c r="A9335" s="105">
        <v>44338</v>
      </c>
      <c r="B9335" s="106">
        <v>44339</v>
      </c>
      <c r="C9335" s="106" t="s">
        <v>1071</v>
      </c>
      <c r="D9335" s="107">
        <f>VLOOKUP(Pag_Inicio_Corr_mas_casos[[#This Row],[Corregimiento]],Hoja3!$A$2:$D$676,4,0)</f>
        <v>80819</v>
      </c>
      <c r="E9335" s="106">
        <v>17</v>
      </c>
    </row>
    <row r="9336" spans="1:5" x14ac:dyDescent="0.2">
      <c r="A9336" s="105">
        <v>44338</v>
      </c>
      <c r="B9336" s="106">
        <v>44339</v>
      </c>
      <c r="C9336" s="106" t="s">
        <v>1105</v>
      </c>
      <c r="D9336" s="107">
        <f>VLOOKUP(Pag_Inicio_Corr_mas_casos[[#This Row],[Corregimiento]],Hoja3!$A$2:$D$676,4,0)</f>
        <v>80812</v>
      </c>
      <c r="E9336" s="106">
        <v>16</v>
      </c>
    </row>
    <row r="9337" spans="1:5" x14ac:dyDescent="0.2">
      <c r="A9337" s="105">
        <v>44338</v>
      </c>
      <c r="B9337" s="106">
        <v>44339</v>
      </c>
      <c r="C9337" s="106" t="s">
        <v>998</v>
      </c>
      <c r="D9337" s="107">
        <f>VLOOKUP(Pag_Inicio_Corr_mas_casos[[#This Row],[Corregimiento]],Hoja3!$A$2:$D$676,4,0)</f>
        <v>81009</v>
      </c>
      <c r="E9337" s="106">
        <v>15</v>
      </c>
    </row>
    <row r="9338" spans="1:5" x14ac:dyDescent="0.2">
      <c r="A9338" s="105">
        <v>44338</v>
      </c>
      <c r="B9338" s="106">
        <v>44339</v>
      </c>
      <c r="C9338" s="106" t="s">
        <v>999</v>
      </c>
      <c r="D9338" s="107">
        <f>VLOOKUP(Pag_Inicio_Corr_mas_casos[[#This Row],[Corregimiento]],Hoja3!$A$2:$D$676,4,0)</f>
        <v>80806</v>
      </c>
      <c r="E9338" s="106">
        <v>12</v>
      </c>
    </row>
    <row r="9339" spans="1:5" x14ac:dyDescent="0.2">
      <c r="A9339" s="105">
        <v>44338</v>
      </c>
      <c r="B9339" s="106">
        <v>44339</v>
      </c>
      <c r="C9339" s="106" t="s">
        <v>1005</v>
      </c>
      <c r="D9339" s="107">
        <f>VLOOKUP(Pag_Inicio_Corr_mas_casos[[#This Row],[Corregimiento]],Hoja3!$A$2:$D$676,4,0)</f>
        <v>80814</v>
      </c>
      <c r="E9339" s="106">
        <v>10</v>
      </c>
    </row>
    <row r="9340" spans="1:5" x14ac:dyDescent="0.2">
      <c r="A9340" s="105">
        <v>44338</v>
      </c>
      <c r="B9340" s="106">
        <v>44339</v>
      </c>
      <c r="C9340" s="106" t="s">
        <v>1127</v>
      </c>
      <c r="D9340" s="107">
        <f>VLOOKUP(Pag_Inicio_Corr_mas_casos[[#This Row],[Corregimiento]],Hoja3!$A$2:$D$676,4,0)</f>
        <v>130101</v>
      </c>
      <c r="E9340" s="106">
        <v>10</v>
      </c>
    </row>
    <row r="9341" spans="1:5" x14ac:dyDescent="0.2">
      <c r="A9341" s="105">
        <v>44338</v>
      </c>
      <c r="B9341" s="106">
        <v>44339</v>
      </c>
      <c r="C9341" s="106" t="s">
        <v>1081</v>
      </c>
      <c r="D9341" s="107">
        <f>VLOOKUP(Pag_Inicio_Corr_mas_casos[[#This Row],[Corregimiento]],Hoja3!$A$2:$D$676,4,0)</f>
        <v>91001</v>
      </c>
      <c r="E9341" s="106">
        <v>8</v>
      </c>
    </row>
    <row r="9342" spans="1:5" x14ac:dyDescent="0.2">
      <c r="A9342" s="105">
        <v>44338</v>
      </c>
      <c r="B9342" s="106">
        <v>44339</v>
      </c>
      <c r="C9342" s="106" t="s">
        <v>1057</v>
      </c>
      <c r="D9342" s="107">
        <f>VLOOKUP(Pag_Inicio_Corr_mas_casos[[#This Row],[Corregimiento]],Hoja3!$A$2:$D$676,4,0)</f>
        <v>81004</v>
      </c>
      <c r="E9342" s="106">
        <v>8</v>
      </c>
    </row>
    <row r="9343" spans="1:5" x14ac:dyDescent="0.2">
      <c r="A9343" s="105">
        <v>44338</v>
      </c>
      <c r="B9343" s="106">
        <v>44339</v>
      </c>
      <c r="C9343" s="106" t="s">
        <v>1078</v>
      </c>
      <c r="D9343" s="107">
        <f>VLOOKUP(Pag_Inicio_Corr_mas_casos[[#This Row],[Corregimiento]],Hoja3!$A$2:$D$676,4,0)</f>
        <v>81001</v>
      </c>
      <c r="E9343" s="106">
        <v>8</v>
      </c>
    </row>
    <row r="9344" spans="1:5" x14ac:dyDescent="0.2">
      <c r="A9344" s="105">
        <v>44338</v>
      </c>
      <c r="B9344" s="106">
        <v>44339</v>
      </c>
      <c r="C9344" s="106" t="s">
        <v>1012</v>
      </c>
      <c r="D9344" s="107">
        <f>VLOOKUP(Pag_Inicio_Corr_mas_casos[[#This Row],[Corregimiento]],Hoja3!$A$2:$D$676,4,0)</f>
        <v>80817</v>
      </c>
      <c r="E9344" s="106">
        <v>7</v>
      </c>
    </row>
    <row r="9345" spans="1:5" x14ac:dyDescent="0.2">
      <c r="A9345" s="105">
        <v>44338</v>
      </c>
      <c r="B9345" s="106">
        <v>44339</v>
      </c>
      <c r="C9345" s="106" t="s">
        <v>1119</v>
      </c>
      <c r="D9345" s="107">
        <f>VLOOKUP(Pag_Inicio_Corr_mas_casos[[#This Row],[Corregimiento]],Hoja3!$A$2:$D$676,4,0)</f>
        <v>40601</v>
      </c>
      <c r="E9345" s="106">
        <v>7</v>
      </c>
    </row>
    <row r="9346" spans="1:5" x14ac:dyDescent="0.2">
      <c r="A9346" s="105">
        <v>44338</v>
      </c>
      <c r="B9346" s="106">
        <v>44339</v>
      </c>
      <c r="C9346" s="106" t="s">
        <v>1080</v>
      </c>
      <c r="D9346" s="107">
        <f>VLOOKUP(Pag_Inicio_Corr_mas_casos[[#This Row],[Corregimiento]],Hoja3!$A$2:$D$676,4,0)</f>
        <v>81003</v>
      </c>
      <c r="E9346" s="106">
        <v>7</v>
      </c>
    </row>
    <row r="9347" spans="1:5" x14ac:dyDescent="0.2">
      <c r="A9347" s="105">
        <v>44338</v>
      </c>
      <c r="B9347" s="106">
        <v>44339</v>
      </c>
      <c r="C9347" s="106" t="s">
        <v>1138</v>
      </c>
      <c r="D9347" s="107">
        <f>VLOOKUP(Pag_Inicio_Corr_mas_casos[[#This Row],[Corregimiento]],Hoja3!$A$2:$D$676,4,0)</f>
        <v>91101</v>
      </c>
      <c r="E9347" s="106">
        <v>7</v>
      </c>
    </row>
    <row r="9348" spans="1:5" x14ac:dyDescent="0.2">
      <c r="A9348" s="105">
        <v>44338</v>
      </c>
      <c r="B9348" s="106">
        <v>44339</v>
      </c>
      <c r="C9348" s="106" t="s">
        <v>831</v>
      </c>
      <c r="D9348" s="107">
        <f>VLOOKUP(Pag_Inicio_Corr_mas_casos[[#This Row],[Corregimiento]],Hoja3!$A$2:$D$676,4,0)</f>
        <v>80821</v>
      </c>
      <c r="E9348" s="106">
        <v>7</v>
      </c>
    </row>
    <row r="9349" spans="1:5" x14ac:dyDescent="0.2">
      <c r="A9349" s="105">
        <v>44338</v>
      </c>
      <c r="B9349" s="106">
        <v>44339</v>
      </c>
      <c r="C9349" s="106" t="s">
        <v>1092</v>
      </c>
      <c r="D9349" s="107">
        <f>VLOOKUP(Pag_Inicio_Corr_mas_casos[[#This Row],[Corregimiento]],Hoja3!$A$2:$D$676,4,0)</f>
        <v>91008</v>
      </c>
      <c r="E9349" s="106">
        <v>7</v>
      </c>
    </row>
    <row r="9350" spans="1:5" x14ac:dyDescent="0.2">
      <c r="A9350" s="105">
        <v>44338</v>
      </c>
      <c r="B9350" s="106">
        <v>44339</v>
      </c>
      <c r="C9350" s="106" t="s">
        <v>1053</v>
      </c>
      <c r="D9350" s="107">
        <f>VLOOKUP(Pag_Inicio_Corr_mas_casos[[#This Row],[Corregimiento]],Hoja3!$A$2:$D$676,4,0)</f>
        <v>130105</v>
      </c>
      <c r="E9350" s="106">
        <v>6</v>
      </c>
    </row>
    <row r="9351" spans="1:5" x14ac:dyDescent="0.2">
      <c r="A9351" s="105">
        <v>44338</v>
      </c>
      <c r="B9351" s="106">
        <v>44339</v>
      </c>
      <c r="C9351" s="106" t="s">
        <v>1229</v>
      </c>
      <c r="D9351" s="107">
        <f>VLOOKUP(Pag_Inicio_Corr_mas_casos[[#This Row],[Corregimiento]],Hoja3!$A$2:$D$676,4,0)</f>
        <v>90405</v>
      </c>
      <c r="E9351" s="106">
        <v>6</v>
      </c>
    </row>
    <row r="9352" spans="1:5" x14ac:dyDescent="0.2">
      <c r="A9352" s="105">
        <v>44338</v>
      </c>
      <c r="B9352" s="106">
        <v>44339</v>
      </c>
      <c r="C9352" s="106" t="s">
        <v>1009</v>
      </c>
      <c r="D9352" s="107">
        <f>VLOOKUP(Pag_Inicio_Corr_mas_casos[[#This Row],[Corregimiento]],Hoja3!$A$2:$D$676,4,0)</f>
        <v>130107</v>
      </c>
      <c r="E9352" s="106">
        <v>6</v>
      </c>
    </row>
    <row r="9353" spans="1:5" x14ac:dyDescent="0.2">
      <c r="A9353" s="56">
        <v>44339</v>
      </c>
      <c r="B9353" s="57">
        <v>44340</v>
      </c>
      <c r="C9353" s="57" t="s">
        <v>1070</v>
      </c>
      <c r="D9353" s="58">
        <f>VLOOKUP(Pag_Inicio_Corr_mas_casos[[#This Row],[Corregimiento]],Hoja3!$A$2:$D$676,4,0)</f>
        <v>80809</v>
      </c>
      <c r="E9353" s="57">
        <v>21</v>
      </c>
    </row>
    <row r="9354" spans="1:5" x14ac:dyDescent="0.2">
      <c r="A9354" s="56">
        <v>44339</v>
      </c>
      <c r="B9354" s="57">
        <v>44340</v>
      </c>
      <c r="C9354" s="57" t="s">
        <v>1119</v>
      </c>
      <c r="D9354" s="58">
        <f>VLOOKUP(Pag_Inicio_Corr_mas_casos[[#This Row],[Corregimiento]],Hoja3!$A$2:$D$676,4,0)</f>
        <v>40601</v>
      </c>
      <c r="E9354" s="57">
        <v>16</v>
      </c>
    </row>
    <row r="9355" spans="1:5" x14ac:dyDescent="0.2">
      <c r="A9355" s="56">
        <v>44339</v>
      </c>
      <c r="B9355" s="57">
        <v>44340</v>
      </c>
      <c r="C9355" s="57" t="s">
        <v>999</v>
      </c>
      <c r="D9355" s="58">
        <f>VLOOKUP(Pag_Inicio_Corr_mas_casos[[#This Row],[Corregimiento]],Hoja3!$A$2:$D$676,4,0)</f>
        <v>80806</v>
      </c>
      <c r="E9355" s="57">
        <v>15</v>
      </c>
    </row>
    <row r="9356" spans="1:5" x14ac:dyDescent="0.2">
      <c r="A9356" s="56">
        <v>44339</v>
      </c>
      <c r="B9356" s="57">
        <v>44340</v>
      </c>
      <c r="C9356" s="57" t="s">
        <v>1105</v>
      </c>
      <c r="D9356" s="58">
        <f>VLOOKUP(Pag_Inicio_Corr_mas_casos[[#This Row],[Corregimiento]],Hoja3!$A$2:$D$676,4,0)</f>
        <v>80812</v>
      </c>
      <c r="E9356" s="57">
        <v>13</v>
      </c>
    </row>
    <row r="9357" spans="1:5" x14ac:dyDescent="0.2">
      <c r="A9357" s="56">
        <v>44339</v>
      </c>
      <c r="B9357" s="57">
        <v>44340</v>
      </c>
      <c r="C9357" s="57" t="s">
        <v>1066</v>
      </c>
      <c r="D9357" s="58">
        <f>VLOOKUP(Pag_Inicio_Corr_mas_casos[[#This Row],[Corregimiento]],Hoja3!$A$2:$D$676,4,0)</f>
        <v>40612</v>
      </c>
      <c r="E9357" s="57">
        <v>11</v>
      </c>
    </row>
    <row r="9358" spans="1:5" x14ac:dyDescent="0.2">
      <c r="A9358" s="56">
        <v>44339</v>
      </c>
      <c r="B9358" s="57">
        <v>44340</v>
      </c>
      <c r="C9358" s="57" t="s">
        <v>1000</v>
      </c>
      <c r="D9358" s="58">
        <f>VLOOKUP(Pag_Inicio_Corr_mas_casos[[#This Row],[Corregimiento]],Hoja3!$A$2:$D$676,4,0)</f>
        <v>80823</v>
      </c>
      <c r="E9358" s="57">
        <v>10</v>
      </c>
    </row>
    <row r="9359" spans="1:5" x14ac:dyDescent="0.2">
      <c r="A9359" s="56">
        <v>44339</v>
      </c>
      <c r="B9359" s="57">
        <v>44340</v>
      </c>
      <c r="C9359" s="57" t="s">
        <v>1001</v>
      </c>
      <c r="D9359" s="58">
        <f>VLOOKUP(Pag_Inicio_Corr_mas_casos[[#This Row],[Corregimiento]],Hoja3!$A$2:$D$676,4,0)</f>
        <v>80807</v>
      </c>
      <c r="E9359" s="57">
        <v>9</v>
      </c>
    </row>
    <row r="9360" spans="1:5" x14ac:dyDescent="0.2">
      <c r="A9360" s="56">
        <v>44339</v>
      </c>
      <c r="B9360" s="57">
        <v>44340</v>
      </c>
      <c r="C9360" s="57" t="s">
        <v>1071</v>
      </c>
      <c r="D9360" s="58">
        <f>VLOOKUP(Pag_Inicio_Corr_mas_casos[[#This Row],[Corregimiento]],Hoja3!$A$2:$D$676,4,0)</f>
        <v>80819</v>
      </c>
      <c r="E9360" s="57">
        <v>9</v>
      </c>
    </row>
    <row r="9361" spans="1:5" x14ac:dyDescent="0.2">
      <c r="A9361" s="56">
        <v>44339</v>
      </c>
      <c r="B9361" s="57">
        <v>44340</v>
      </c>
      <c r="C9361" s="57" t="s">
        <v>1263</v>
      </c>
      <c r="D9361" s="58">
        <f>VLOOKUP(Pag_Inicio_Corr_mas_casos[[#This Row],[Corregimiento]],Hoja3!$A$2:$D$676,4,0)</f>
        <v>120507</v>
      </c>
      <c r="E9361" s="57">
        <v>9</v>
      </c>
    </row>
    <row r="9362" spans="1:5" x14ac:dyDescent="0.2">
      <c r="A9362" s="56">
        <v>44339</v>
      </c>
      <c r="B9362" s="57">
        <v>44340</v>
      </c>
      <c r="C9362" s="57" t="s">
        <v>1321</v>
      </c>
      <c r="D9362" s="58">
        <f>VLOOKUP(Pag_Inicio_Corr_mas_casos[[#This Row],[Corregimiento]],Hoja3!$A$2:$D$676,4,0)</f>
        <v>41401</v>
      </c>
      <c r="E9362" s="57">
        <v>9</v>
      </c>
    </row>
    <row r="9363" spans="1:5" x14ac:dyDescent="0.2">
      <c r="A9363" s="56">
        <v>44339</v>
      </c>
      <c r="B9363" s="57">
        <v>44340</v>
      </c>
      <c r="C9363" s="57" t="s">
        <v>1078</v>
      </c>
      <c r="D9363" s="58">
        <f>VLOOKUP(Pag_Inicio_Corr_mas_casos[[#This Row],[Corregimiento]],Hoja3!$A$2:$D$676,4,0)</f>
        <v>81001</v>
      </c>
      <c r="E9363" s="57">
        <v>8</v>
      </c>
    </row>
    <row r="9364" spans="1:5" x14ac:dyDescent="0.2">
      <c r="A9364" s="56">
        <v>44339</v>
      </c>
      <c r="B9364" s="57">
        <v>44340</v>
      </c>
      <c r="C9364" s="57" t="s">
        <v>998</v>
      </c>
      <c r="D9364" s="58">
        <f>VLOOKUP(Pag_Inicio_Corr_mas_casos[[#This Row],[Corregimiento]],Hoja3!$A$2:$D$676,4,0)</f>
        <v>81009</v>
      </c>
      <c r="E9364" s="57">
        <v>7</v>
      </c>
    </row>
    <row r="9365" spans="1:5" x14ac:dyDescent="0.2">
      <c r="A9365" s="56">
        <v>44339</v>
      </c>
      <c r="B9365" s="57">
        <v>44340</v>
      </c>
      <c r="C9365" s="57" t="s">
        <v>1062</v>
      </c>
      <c r="D9365" s="58">
        <f>VLOOKUP(Pag_Inicio_Corr_mas_casos[[#This Row],[Corregimiento]],Hoja3!$A$2:$D$676,4,0)</f>
        <v>40611</v>
      </c>
      <c r="E9365" s="57">
        <v>7</v>
      </c>
    </row>
    <row r="9366" spans="1:5" x14ac:dyDescent="0.2">
      <c r="A9366" s="56">
        <v>44339</v>
      </c>
      <c r="B9366" s="57">
        <v>44340</v>
      </c>
      <c r="C9366" s="57" t="s">
        <v>1092</v>
      </c>
      <c r="D9366" s="58">
        <f>VLOOKUP(Pag_Inicio_Corr_mas_casos[[#This Row],[Corregimiento]],Hoja3!$A$2:$D$676,4,0)</f>
        <v>91008</v>
      </c>
      <c r="E9366" s="57">
        <v>7</v>
      </c>
    </row>
    <row r="9367" spans="1:5" x14ac:dyDescent="0.2">
      <c r="A9367" s="56">
        <v>44339</v>
      </c>
      <c r="B9367" s="57">
        <v>44340</v>
      </c>
      <c r="C9367" s="57" t="s">
        <v>1012</v>
      </c>
      <c r="D9367" s="58">
        <f>VLOOKUP(Pag_Inicio_Corr_mas_casos[[#This Row],[Corregimiento]],Hoja3!$A$2:$D$676,4,0)</f>
        <v>80817</v>
      </c>
      <c r="E9367" s="57">
        <v>6</v>
      </c>
    </row>
    <row r="9368" spans="1:5" x14ac:dyDescent="0.2">
      <c r="A9368" s="56">
        <v>44339</v>
      </c>
      <c r="B9368" s="57">
        <v>44340</v>
      </c>
      <c r="C9368" s="57" t="s">
        <v>1081</v>
      </c>
      <c r="D9368" s="58">
        <f>VLOOKUP(Pag_Inicio_Corr_mas_casos[[#This Row],[Corregimiento]],Hoja3!$A$2:$D$676,4,0)</f>
        <v>91001</v>
      </c>
      <c r="E9368" s="57">
        <v>6</v>
      </c>
    </row>
    <row r="9369" spans="1:5" x14ac:dyDescent="0.2">
      <c r="A9369" s="56">
        <v>44339</v>
      </c>
      <c r="B9369" s="57">
        <v>44340</v>
      </c>
      <c r="C9369" s="57" t="s">
        <v>1002</v>
      </c>
      <c r="D9369" s="58">
        <f>VLOOKUP(Pag_Inicio_Corr_mas_casos[[#This Row],[Corregimiento]],Hoja3!$A$2:$D$676,4,0)</f>
        <v>80816</v>
      </c>
      <c r="E9369" s="57">
        <v>6</v>
      </c>
    </row>
    <row r="9370" spans="1:5" x14ac:dyDescent="0.2">
      <c r="A9370" s="56">
        <v>44339</v>
      </c>
      <c r="B9370" s="57">
        <v>44340</v>
      </c>
      <c r="C9370" s="57" t="s">
        <v>1117</v>
      </c>
      <c r="D9370" s="58">
        <f>VLOOKUP(Pag_Inicio_Corr_mas_casos[[#This Row],[Corregimiento]],Hoja3!$A$2:$D$676,4,0)</f>
        <v>40501</v>
      </c>
      <c r="E9370" s="57">
        <v>6</v>
      </c>
    </row>
    <row r="9371" spans="1:5" x14ac:dyDescent="0.2">
      <c r="A9371" s="56">
        <v>44339</v>
      </c>
      <c r="B9371" s="57">
        <v>44340</v>
      </c>
      <c r="C9371" s="57" t="s">
        <v>996</v>
      </c>
      <c r="D9371" s="58">
        <f>VLOOKUP(Pag_Inicio_Corr_mas_casos[[#This Row],[Corregimiento]],Hoja3!$A$2:$D$676,4,0)</f>
        <v>80810</v>
      </c>
      <c r="E9371" s="57">
        <v>5</v>
      </c>
    </row>
    <row r="9372" spans="1:5" x14ac:dyDescent="0.2">
      <c r="A9372" s="56">
        <v>44339</v>
      </c>
      <c r="B9372" s="57">
        <v>44340</v>
      </c>
      <c r="C9372" s="57" t="s">
        <v>1127</v>
      </c>
      <c r="D9372" s="58">
        <f>VLOOKUP(Pag_Inicio_Corr_mas_casos[[#This Row],[Corregimiento]],Hoja3!$A$2:$D$676,4,0)</f>
        <v>130101</v>
      </c>
      <c r="E9372" s="57">
        <v>5</v>
      </c>
    </row>
    <row r="9373" spans="1:5" x14ac:dyDescent="0.2">
      <c r="A9373" s="32">
        <v>44340</v>
      </c>
      <c r="B9373" s="33">
        <v>44341</v>
      </c>
      <c r="C9373" s="33" t="s">
        <v>1070</v>
      </c>
      <c r="D9373" s="34">
        <f>VLOOKUP(Pag_Inicio_Corr_mas_casos[[#This Row],[Corregimiento]],Hoja3!$A$2:$D$676,4,0)</f>
        <v>80809</v>
      </c>
      <c r="E9373" s="33">
        <v>13</v>
      </c>
    </row>
    <row r="9374" spans="1:5" x14ac:dyDescent="0.2">
      <c r="A9374" s="32">
        <v>44340</v>
      </c>
      <c r="B9374" s="33">
        <v>44341</v>
      </c>
      <c r="C9374" s="33" t="s">
        <v>1001</v>
      </c>
      <c r="D9374" s="34">
        <f>VLOOKUP(Pag_Inicio_Corr_mas_casos[[#This Row],[Corregimiento]],Hoja3!$A$2:$D$676,4,0)</f>
        <v>80807</v>
      </c>
      <c r="E9374" s="33">
        <v>9</v>
      </c>
    </row>
    <row r="9375" spans="1:5" x14ac:dyDescent="0.2">
      <c r="A9375" s="32">
        <v>44340</v>
      </c>
      <c r="B9375" s="33">
        <v>44341</v>
      </c>
      <c r="C9375" s="33" t="s">
        <v>1029</v>
      </c>
      <c r="D9375" s="34">
        <f>VLOOKUP(Pag_Inicio_Corr_mas_casos[[#This Row],[Corregimiento]],Hoja3!$A$2:$D$676,4,0)</f>
        <v>40606</v>
      </c>
      <c r="E9375" s="33">
        <v>7</v>
      </c>
    </row>
    <row r="9376" spans="1:5" x14ac:dyDescent="0.2">
      <c r="A9376" s="32">
        <v>44340</v>
      </c>
      <c r="B9376" s="33">
        <v>44341</v>
      </c>
      <c r="C9376" s="33" t="s">
        <v>1308</v>
      </c>
      <c r="D9376" s="34">
        <f>VLOOKUP(Pag_Inicio_Corr_mas_casos[[#This Row],[Corregimiento]],Hoja3!$A$2:$D$676,4,0)</f>
        <v>40103</v>
      </c>
      <c r="E9376" s="33">
        <v>5</v>
      </c>
    </row>
    <row r="9377" spans="1:5" x14ac:dyDescent="0.2">
      <c r="A9377" s="32">
        <v>44340</v>
      </c>
      <c r="B9377" s="33">
        <v>44341</v>
      </c>
      <c r="C9377" s="33" t="s">
        <v>1322</v>
      </c>
      <c r="D9377" s="34">
        <f>VLOOKUP(Pag_Inicio_Corr_mas_casos[[#This Row],[Corregimiento]],Hoja3!$A$2:$D$676,4,0)</f>
        <v>40406</v>
      </c>
      <c r="E9377" s="33">
        <v>5</v>
      </c>
    </row>
    <row r="9378" spans="1:5" x14ac:dyDescent="0.2">
      <c r="A9378" s="32">
        <v>44340</v>
      </c>
      <c r="B9378" s="33">
        <v>44341</v>
      </c>
      <c r="C9378" s="33" t="s">
        <v>1137</v>
      </c>
      <c r="D9378" s="34">
        <f>VLOOKUP(Pag_Inicio_Corr_mas_casos[[#This Row],[Corregimiento]],Hoja3!$A$2:$D$676,4,0)</f>
        <v>40503</v>
      </c>
      <c r="E9378" s="33">
        <v>5</v>
      </c>
    </row>
    <row r="9379" spans="1:5" x14ac:dyDescent="0.2">
      <c r="A9379" s="32">
        <v>44340</v>
      </c>
      <c r="B9379" s="33">
        <v>44341</v>
      </c>
      <c r="C9379" s="33" t="s">
        <v>1334</v>
      </c>
      <c r="D9379" s="34">
        <f>VLOOKUP(Pag_Inicio_Corr_mas_casos[[#This Row],[Corregimiento]],Hoja3!$A$2:$D$676,4,0)</f>
        <v>41404</v>
      </c>
      <c r="E9379" s="33">
        <v>5</v>
      </c>
    </row>
    <row r="9380" spans="1:5" x14ac:dyDescent="0.2">
      <c r="A9380" s="32">
        <v>44340</v>
      </c>
      <c r="B9380" s="33">
        <v>44341</v>
      </c>
      <c r="C9380" s="33" t="s">
        <v>1062</v>
      </c>
      <c r="D9380" s="34">
        <f>VLOOKUP(Pag_Inicio_Corr_mas_casos[[#This Row],[Corregimiento]],Hoja3!$A$2:$D$676,4,0)</f>
        <v>40611</v>
      </c>
      <c r="E9380" s="33">
        <v>5</v>
      </c>
    </row>
    <row r="9381" spans="1:5" x14ac:dyDescent="0.2">
      <c r="A9381" s="32">
        <v>44340</v>
      </c>
      <c r="B9381" s="33">
        <v>44341</v>
      </c>
      <c r="C9381" s="33" t="s">
        <v>1209</v>
      </c>
      <c r="D9381" s="34">
        <f>VLOOKUP(Pag_Inicio_Corr_mas_casos[[#This Row],[Corregimiento]],Hoja3!$A$2:$D$676,4,0)</f>
        <v>10206</v>
      </c>
      <c r="E9381" s="33">
        <v>5</v>
      </c>
    </row>
    <row r="9382" spans="1:5" x14ac:dyDescent="0.2">
      <c r="A9382" s="32">
        <v>44340</v>
      </c>
      <c r="B9382" s="33">
        <v>44341</v>
      </c>
      <c r="C9382" s="33" t="s">
        <v>1359</v>
      </c>
      <c r="D9382" s="34">
        <f>VLOOKUP(Pag_Inicio_Corr_mas_casos[[#This Row],[Corregimiento]],Hoja3!$A$2:$D$676,4,0)</f>
        <v>120803</v>
      </c>
      <c r="E9382" s="33">
        <v>5</v>
      </c>
    </row>
    <row r="9383" spans="1:5" x14ac:dyDescent="0.2">
      <c r="A9383" s="32">
        <v>44340</v>
      </c>
      <c r="B9383" s="33">
        <v>44341</v>
      </c>
      <c r="C9383" s="33" t="s">
        <v>998</v>
      </c>
      <c r="D9383" s="34">
        <f>VLOOKUP(Pag_Inicio_Corr_mas_casos[[#This Row],[Corregimiento]],Hoja3!$A$2:$D$676,4,0)</f>
        <v>81009</v>
      </c>
      <c r="E9383" s="33">
        <v>4</v>
      </c>
    </row>
    <row r="9384" spans="1:5" x14ac:dyDescent="0.2">
      <c r="A9384" s="32">
        <v>44340</v>
      </c>
      <c r="B9384" s="33">
        <v>44341</v>
      </c>
      <c r="C9384" s="33" t="s">
        <v>1323</v>
      </c>
      <c r="D9384" s="34">
        <f>VLOOKUP(Pag_Inicio_Corr_mas_casos[[#This Row],[Corregimiento]],Hoja3!$A$2:$D$676,4,0)</f>
        <v>40101</v>
      </c>
      <c r="E9384" s="33">
        <v>4</v>
      </c>
    </row>
    <row r="9385" spans="1:5" x14ac:dyDescent="0.2">
      <c r="A9385" s="32">
        <v>44340</v>
      </c>
      <c r="B9385" s="33">
        <v>44341</v>
      </c>
      <c r="C9385" s="33" t="s">
        <v>1126</v>
      </c>
      <c r="D9385" s="34">
        <f>VLOOKUP(Pag_Inicio_Corr_mas_casos[[#This Row],[Corregimiento]],Hoja3!$A$2:$D$676,4,0)</f>
        <v>20201</v>
      </c>
      <c r="E9385" s="33">
        <v>4</v>
      </c>
    </row>
    <row r="9386" spans="1:5" x14ac:dyDescent="0.2">
      <c r="A9386" s="32">
        <v>44340</v>
      </c>
      <c r="B9386" s="33">
        <v>44341</v>
      </c>
      <c r="C9386" s="33" t="s">
        <v>1127</v>
      </c>
      <c r="D9386" s="34">
        <f>VLOOKUP(Pag_Inicio_Corr_mas_casos[[#This Row],[Corregimiento]],Hoja3!$A$2:$D$676,4,0)</f>
        <v>130101</v>
      </c>
      <c r="E9386" s="33">
        <v>4</v>
      </c>
    </row>
    <row r="9387" spans="1:5" x14ac:dyDescent="0.2">
      <c r="A9387" s="32">
        <v>44340</v>
      </c>
      <c r="B9387" s="33">
        <v>44341</v>
      </c>
      <c r="C9387" s="33" t="s">
        <v>1105</v>
      </c>
      <c r="D9387" s="34">
        <f>VLOOKUP(Pag_Inicio_Corr_mas_casos[[#This Row],[Corregimiento]],Hoja3!$A$2:$D$676,4,0)</f>
        <v>80812</v>
      </c>
      <c r="E9387" s="33">
        <v>4</v>
      </c>
    </row>
    <row r="9388" spans="1:5" x14ac:dyDescent="0.2">
      <c r="A9388" s="32">
        <v>44340</v>
      </c>
      <c r="B9388" s="33">
        <v>44341</v>
      </c>
      <c r="C9388" s="33" t="s">
        <v>1066</v>
      </c>
      <c r="D9388" s="34">
        <f>VLOOKUP(Pag_Inicio_Corr_mas_casos[[#This Row],[Corregimiento]],Hoja3!$A$2:$D$676,4,0)</f>
        <v>40612</v>
      </c>
      <c r="E9388" s="33">
        <v>4</v>
      </c>
    </row>
    <row r="9389" spans="1:5" x14ac:dyDescent="0.2">
      <c r="A9389" s="32">
        <v>44340</v>
      </c>
      <c r="B9389" s="33">
        <v>44341</v>
      </c>
      <c r="C9389" s="33" t="s">
        <v>1064</v>
      </c>
      <c r="D9389" s="34">
        <f>VLOOKUP(Pag_Inicio_Corr_mas_casos[[#This Row],[Corregimiento]],Hoja3!$A$2:$D$676,4,0)</f>
        <v>60103</v>
      </c>
      <c r="E9389" s="33">
        <v>4</v>
      </c>
    </row>
    <row r="9390" spans="1:5" x14ac:dyDescent="0.2">
      <c r="A9390" s="32">
        <v>44340</v>
      </c>
      <c r="B9390" s="33">
        <v>44341</v>
      </c>
      <c r="C9390" s="33" t="s">
        <v>1360</v>
      </c>
      <c r="D9390" s="34">
        <f>VLOOKUP(Pag_Inicio_Corr_mas_casos[[#This Row],[Corregimiento]],Hoja3!$A$2:$D$676,4,0)</f>
        <v>90102</v>
      </c>
      <c r="E9390" s="33">
        <v>4</v>
      </c>
    </row>
    <row r="9391" spans="1:5" x14ac:dyDescent="0.2">
      <c r="A9391" s="32">
        <v>44340</v>
      </c>
      <c r="B9391" s="33">
        <v>44341</v>
      </c>
      <c r="C9391" s="33" t="s">
        <v>1032</v>
      </c>
      <c r="D9391" s="34">
        <f>VLOOKUP(Pag_Inicio_Corr_mas_casos[[#This Row],[Corregimiento]],Hoja3!$A$2:$D$676,4,0)</f>
        <v>20606</v>
      </c>
      <c r="E9391" s="33">
        <v>4</v>
      </c>
    </row>
    <row r="9392" spans="1:5" x14ac:dyDescent="0.2">
      <c r="A9392" s="32">
        <v>44340</v>
      </c>
      <c r="B9392" s="33">
        <v>44341</v>
      </c>
      <c r="C9392" s="33" t="s">
        <v>906</v>
      </c>
      <c r="D9392" s="34">
        <f>VLOOKUP(Pag_Inicio_Corr_mas_casos[[#This Row],[Corregimiento]],Hoja3!$A$2:$D$676,4,0)</f>
        <v>90101</v>
      </c>
      <c r="E9392" s="33">
        <v>4</v>
      </c>
    </row>
    <row r="9393" spans="1:5" x14ac:dyDescent="0.2">
      <c r="A9393" s="35">
        <v>44341</v>
      </c>
      <c r="B9393" s="36">
        <v>44342</v>
      </c>
      <c r="C9393" s="36" t="s">
        <v>1010</v>
      </c>
      <c r="D9393" s="37">
        <f>VLOOKUP(Pag_Inicio_Corr_mas_casos[[#This Row],[Corregimiento]],Hoja3!$A$2:$D$676,4,0)</f>
        <v>80813</v>
      </c>
      <c r="E9393" s="36">
        <v>37</v>
      </c>
    </row>
    <row r="9394" spans="1:5" x14ac:dyDescent="0.2">
      <c r="A9394" s="35">
        <v>44341</v>
      </c>
      <c r="B9394" s="36">
        <v>44342</v>
      </c>
      <c r="C9394" s="36" t="s">
        <v>1070</v>
      </c>
      <c r="D9394" s="37">
        <f>VLOOKUP(Pag_Inicio_Corr_mas_casos[[#This Row],[Corregimiento]],Hoja3!$A$2:$D$676,4,0)</f>
        <v>80809</v>
      </c>
      <c r="E9394" s="36">
        <v>25</v>
      </c>
    </row>
    <row r="9395" spans="1:5" x14ac:dyDescent="0.2">
      <c r="A9395" s="35">
        <v>44341</v>
      </c>
      <c r="B9395" s="36">
        <v>44342</v>
      </c>
      <c r="C9395" s="36" t="s">
        <v>1001</v>
      </c>
      <c r="D9395" s="37">
        <f>VLOOKUP(Pag_Inicio_Corr_mas_casos[[#This Row],[Corregimiento]],Hoja3!$A$2:$D$676,4,0)</f>
        <v>80807</v>
      </c>
      <c r="E9395" s="36">
        <v>23</v>
      </c>
    </row>
    <row r="9396" spans="1:5" x14ac:dyDescent="0.2">
      <c r="A9396" s="35">
        <v>44341</v>
      </c>
      <c r="B9396" s="36">
        <v>44342</v>
      </c>
      <c r="C9396" s="36" t="s">
        <v>1105</v>
      </c>
      <c r="D9396" s="37">
        <f>VLOOKUP(Pag_Inicio_Corr_mas_casos[[#This Row],[Corregimiento]],Hoja3!$A$2:$D$676,4,0)</f>
        <v>80812</v>
      </c>
      <c r="E9396" s="36">
        <v>23</v>
      </c>
    </row>
    <row r="9397" spans="1:5" x14ac:dyDescent="0.2">
      <c r="A9397" s="35">
        <v>44341</v>
      </c>
      <c r="B9397" s="36">
        <v>44342</v>
      </c>
      <c r="C9397" s="36" t="s">
        <v>996</v>
      </c>
      <c r="D9397" s="37">
        <f>VLOOKUP(Pag_Inicio_Corr_mas_casos[[#This Row],[Corregimiento]],Hoja3!$A$2:$D$676,4,0)</f>
        <v>80810</v>
      </c>
      <c r="E9397" s="36">
        <v>18</v>
      </c>
    </row>
    <row r="9398" spans="1:5" x14ac:dyDescent="0.2">
      <c r="A9398" s="35">
        <v>44341</v>
      </c>
      <c r="B9398" s="36">
        <v>44342</v>
      </c>
      <c r="C9398" s="36" t="s">
        <v>998</v>
      </c>
      <c r="D9398" s="37">
        <f>VLOOKUP(Pag_Inicio_Corr_mas_casos[[#This Row],[Corregimiento]],Hoja3!$A$2:$D$676,4,0)</f>
        <v>81009</v>
      </c>
      <c r="E9398" s="36">
        <v>17</v>
      </c>
    </row>
    <row r="9399" spans="1:5" x14ac:dyDescent="0.2">
      <c r="A9399" s="35">
        <v>44341</v>
      </c>
      <c r="B9399" s="36">
        <v>44342</v>
      </c>
      <c r="C9399" s="36" t="s">
        <v>1012</v>
      </c>
      <c r="D9399" s="37">
        <f>VLOOKUP(Pag_Inicio_Corr_mas_casos[[#This Row],[Corregimiento]],Hoja3!$A$2:$D$676,4,0)</f>
        <v>80817</v>
      </c>
      <c r="E9399" s="36">
        <v>15</v>
      </c>
    </row>
    <row r="9400" spans="1:5" x14ac:dyDescent="0.2">
      <c r="A9400" s="35">
        <v>44341</v>
      </c>
      <c r="B9400" s="36">
        <v>44342</v>
      </c>
      <c r="C9400" s="36" t="s">
        <v>1020</v>
      </c>
      <c r="D9400" s="37">
        <f>VLOOKUP(Pag_Inicio_Corr_mas_casos[[#This Row],[Corregimiento]],Hoja3!$A$2:$D$676,4,0)</f>
        <v>20601</v>
      </c>
      <c r="E9400" s="36">
        <v>14</v>
      </c>
    </row>
    <row r="9401" spans="1:5" x14ac:dyDescent="0.2">
      <c r="A9401" s="35">
        <v>44341</v>
      </c>
      <c r="B9401" s="36">
        <v>44342</v>
      </c>
      <c r="C9401" s="36" t="s">
        <v>831</v>
      </c>
      <c r="D9401" s="37">
        <f>VLOOKUP(Pag_Inicio_Corr_mas_casos[[#This Row],[Corregimiento]],Hoja3!$A$2:$D$676,4,0)</f>
        <v>80821</v>
      </c>
      <c r="E9401" s="36">
        <v>14</v>
      </c>
    </row>
    <row r="9402" spans="1:5" x14ac:dyDescent="0.2">
      <c r="A9402" s="35">
        <v>44341</v>
      </c>
      <c r="B9402" s="36">
        <v>44342</v>
      </c>
      <c r="C9402" s="36" t="s">
        <v>1000</v>
      </c>
      <c r="D9402" s="37">
        <f>VLOOKUP(Pag_Inicio_Corr_mas_casos[[#This Row],[Corregimiento]],Hoja3!$A$2:$D$676,4,0)</f>
        <v>80823</v>
      </c>
      <c r="E9402" s="36">
        <v>13</v>
      </c>
    </row>
    <row r="9403" spans="1:5" x14ac:dyDescent="0.2">
      <c r="A9403" s="35">
        <v>44341</v>
      </c>
      <c r="B9403" s="36">
        <v>44342</v>
      </c>
      <c r="C9403" s="36" t="s">
        <v>999</v>
      </c>
      <c r="D9403" s="37">
        <f>VLOOKUP(Pag_Inicio_Corr_mas_casos[[#This Row],[Corregimiento]],Hoja3!$A$2:$D$676,4,0)</f>
        <v>80806</v>
      </c>
      <c r="E9403" s="36">
        <v>12</v>
      </c>
    </row>
    <row r="9404" spans="1:5" x14ac:dyDescent="0.2">
      <c r="A9404" s="35">
        <v>44341</v>
      </c>
      <c r="B9404" s="36">
        <v>44342</v>
      </c>
      <c r="C9404" s="36" t="s">
        <v>1119</v>
      </c>
      <c r="D9404" s="37">
        <f>VLOOKUP(Pag_Inicio_Corr_mas_casos[[#This Row],[Corregimiento]],Hoja3!$A$2:$D$676,4,0)</f>
        <v>40601</v>
      </c>
      <c r="E9404" s="36">
        <v>11</v>
      </c>
    </row>
    <row r="9405" spans="1:5" x14ac:dyDescent="0.2">
      <c r="A9405" s="35">
        <v>44341</v>
      </c>
      <c r="B9405" s="36">
        <v>44342</v>
      </c>
      <c r="C9405" s="36" t="s">
        <v>1137</v>
      </c>
      <c r="D9405" s="37">
        <f>VLOOKUP(Pag_Inicio_Corr_mas_casos[[#This Row],[Corregimiento]],Hoja3!$A$2:$D$676,4,0)</f>
        <v>40503</v>
      </c>
      <c r="E9405" s="36">
        <v>10</v>
      </c>
    </row>
    <row r="9406" spans="1:5" x14ac:dyDescent="0.2">
      <c r="A9406" s="35">
        <v>44341</v>
      </c>
      <c r="B9406" s="36">
        <v>44342</v>
      </c>
      <c r="C9406" s="36" t="s">
        <v>1354</v>
      </c>
      <c r="D9406" s="37">
        <f>VLOOKUP(Pag_Inicio_Corr_mas_casos[[#This Row],[Corregimiento]],Hoja3!$A$2:$D$676,4,0)</f>
        <v>90505</v>
      </c>
      <c r="E9406" s="36">
        <v>9</v>
      </c>
    </row>
    <row r="9407" spans="1:5" x14ac:dyDescent="0.2">
      <c r="A9407" s="35">
        <v>44341</v>
      </c>
      <c r="B9407" s="36">
        <v>44342</v>
      </c>
      <c r="C9407" s="36" t="s">
        <v>1132</v>
      </c>
      <c r="D9407" s="37">
        <f>VLOOKUP(Pag_Inicio_Corr_mas_casos[[#This Row],[Corregimiento]],Hoja3!$A$2:$D$676,4,0)</f>
        <v>30101</v>
      </c>
      <c r="E9407" s="36">
        <v>9</v>
      </c>
    </row>
    <row r="9408" spans="1:5" x14ac:dyDescent="0.2">
      <c r="A9408" s="35">
        <v>44341</v>
      </c>
      <c r="B9408" s="36">
        <v>44342</v>
      </c>
      <c r="C9408" s="36" t="s">
        <v>1062</v>
      </c>
      <c r="D9408" s="37">
        <f>VLOOKUP(Pag_Inicio_Corr_mas_casos[[#This Row],[Corregimiento]],Hoja3!$A$2:$D$676,4,0)</f>
        <v>40611</v>
      </c>
      <c r="E9408" s="36">
        <v>9</v>
      </c>
    </row>
    <row r="9409" spans="1:5" x14ac:dyDescent="0.2">
      <c r="A9409" s="35">
        <v>44341</v>
      </c>
      <c r="B9409" s="36">
        <v>44342</v>
      </c>
      <c r="C9409" s="36" t="s">
        <v>1071</v>
      </c>
      <c r="D9409" s="37">
        <f>VLOOKUP(Pag_Inicio_Corr_mas_casos[[#This Row],[Corregimiento]],Hoja3!$A$2:$D$676,4,0)</f>
        <v>80819</v>
      </c>
      <c r="E9409" s="36">
        <v>7</v>
      </c>
    </row>
    <row r="9410" spans="1:5" x14ac:dyDescent="0.2">
      <c r="A9410" s="35">
        <v>44341</v>
      </c>
      <c r="B9410" s="36">
        <v>44342</v>
      </c>
      <c r="C9410" s="36" t="s">
        <v>1126</v>
      </c>
      <c r="D9410" s="37">
        <f>VLOOKUP(Pag_Inicio_Corr_mas_casos[[#This Row],[Corregimiento]],Hoja3!$A$2:$D$676,4,0)</f>
        <v>20201</v>
      </c>
      <c r="E9410" s="36">
        <v>6</v>
      </c>
    </row>
    <row r="9411" spans="1:5" x14ac:dyDescent="0.2">
      <c r="A9411" s="35">
        <v>44341</v>
      </c>
      <c r="B9411" s="36">
        <v>44342</v>
      </c>
      <c r="C9411" s="36" t="s">
        <v>1311</v>
      </c>
      <c r="D9411" s="37">
        <f>VLOOKUP(Pag_Inicio_Corr_mas_casos[[#This Row],[Corregimiento]],Hoja3!$A$2:$D$676,4,0)</f>
        <v>70409</v>
      </c>
      <c r="E9411" s="36">
        <v>6</v>
      </c>
    </row>
    <row r="9412" spans="1:5" x14ac:dyDescent="0.2">
      <c r="A9412" s="35">
        <v>44341</v>
      </c>
      <c r="B9412" s="36">
        <v>44342</v>
      </c>
      <c r="C9412" s="36" t="s">
        <v>1313</v>
      </c>
      <c r="D9412" s="37">
        <f>VLOOKUP(Pag_Inicio_Corr_mas_casos[[#This Row],[Corregimiento]],Hoja3!$A$2:$D$676,4,0)</f>
        <v>41005</v>
      </c>
      <c r="E9412" s="36">
        <v>6</v>
      </c>
    </row>
    <row r="9413" spans="1:5" x14ac:dyDescent="0.2">
      <c r="A9413" s="43">
        <v>44342</v>
      </c>
      <c r="B9413" s="41">
        <v>44343</v>
      </c>
      <c r="C9413" s="41" t="s">
        <v>1361</v>
      </c>
      <c r="D9413" s="42">
        <f>VLOOKUP(Pag_Inicio_Corr_mas_casos[[#This Row],[Corregimiento]],Hoja3!$A$2:$D$676,4,0)</f>
        <v>100102</v>
      </c>
      <c r="E9413" s="41">
        <v>29</v>
      </c>
    </row>
    <row r="9414" spans="1:5" x14ac:dyDescent="0.2">
      <c r="A9414" s="43">
        <v>44342</v>
      </c>
      <c r="B9414" s="41">
        <v>44343</v>
      </c>
      <c r="C9414" s="41" t="s">
        <v>1070</v>
      </c>
      <c r="D9414" s="42">
        <f>VLOOKUP(Pag_Inicio_Corr_mas_casos[[#This Row],[Corregimiento]],Hoja3!$A$2:$D$676,4,0)</f>
        <v>80809</v>
      </c>
      <c r="E9414" s="41">
        <v>28</v>
      </c>
    </row>
    <row r="9415" spans="1:5" x14ac:dyDescent="0.2">
      <c r="A9415" s="43">
        <v>44342</v>
      </c>
      <c r="B9415" s="41">
        <v>44343</v>
      </c>
      <c r="C9415" s="41" t="s">
        <v>999</v>
      </c>
      <c r="D9415" s="42">
        <f>VLOOKUP(Pag_Inicio_Corr_mas_casos[[#This Row],[Corregimiento]],Hoja3!$A$2:$D$676,4,0)</f>
        <v>80806</v>
      </c>
      <c r="E9415" s="41">
        <v>26</v>
      </c>
    </row>
    <row r="9416" spans="1:5" x14ac:dyDescent="0.2">
      <c r="A9416" s="43">
        <v>44342</v>
      </c>
      <c r="B9416" s="41">
        <v>44343</v>
      </c>
      <c r="C9416" s="41" t="s">
        <v>998</v>
      </c>
      <c r="D9416" s="42">
        <f>VLOOKUP(Pag_Inicio_Corr_mas_casos[[#This Row],[Corregimiento]],Hoja3!$A$2:$D$676,4,0)</f>
        <v>81009</v>
      </c>
      <c r="E9416" s="41">
        <v>21</v>
      </c>
    </row>
    <row r="9417" spans="1:5" x14ac:dyDescent="0.2">
      <c r="A9417" s="43">
        <v>44342</v>
      </c>
      <c r="B9417" s="41">
        <v>44343</v>
      </c>
      <c r="C9417" s="41" t="s">
        <v>1001</v>
      </c>
      <c r="D9417" s="42">
        <f>VLOOKUP(Pag_Inicio_Corr_mas_casos[[#This Row],[Corregimiento]],Hoja3!$A$2:$D$676,4,0)</f>
        <v>80807</v>
      </c>
      <c r="E9417" s="41">
        <v>19</v>
      </c>
    </row>
    <row r="9418" spans="1:5" x14ac:dyDescent="0.2">
      <c r="A9418" s="43">
        <v>44342</v>
      </c>
      <c r="B9418" s="41">
        <v>44343</v>
      </c>
      <c r="C9418" s="41" t="s">
        <v>1105</v>
      </c>
      <c r="D9418" s="42">
        <f>VLOOKUP(Pag_Inicio_Corr_mas_casos[[#This Row],[Corregimiento]],Hoja3!$A$2:$D$676,4,0)</f>
        <v>80812</v>
      </c>
      <c r="E9418" s="41">
        <v>18</v>
      </c>
    </row>
    <row r="9419" spans="1:5" x14ac:dyDescent="0.2">
      <c r="A9419" s="43">
        <v>44342</v>
      </c>
      <c r="B9419" s="41">
        <v>44343</v>
      </c>
      <c r="C9419" s="41" t="s">
        <v>1005</v>
      </c>
      <c r="D9419" s="42">
        <f>VLOOKUP(Pag_Inicio_Corr_mas_casos[[#This Row],[Corregimiento]],Hoja3!$A$2:$D$676,4,0)</f>
        <v>80814</v>
      </c>
      <c r="E9419" s="41">
        <v>17</v>
      </c>
    </row>
    <row r="9420" spans="1:5" x14ac:dyDescent="0.2">
      <c r="A9420" s="43">
        <v>44342</v>
      </c>
      <c r="B9420" s="41">
        <v>44343</v>
      </c>
      <c r="C9420" s="41" t="s">
        <v>1354</v>
      </c>
      <c r="D9420" s="42">
        <f>VLOOKUP(Pag_Inicio_Corr_mas_casos[[#This Row],[Corregimiento]],Hoja3!$A$2:$D$676,4,0)</f>
        <v>90505</v>
      </c>
      <c r="E9420" s="41">
        <v>14</v>
      </c>
    </row>
    <row r="9421" spans="1:5" x14ac:dyDescent="0.2">
      <c r="A9421" s="43">
        <v>44342</v>
      </c>
      <c r="B9421" s="41">
        <v>44343</v>
      </c>
      <c r="C9421" s="41" t="s">
        <v>1078</v>
      </c>
      <c r="D9421" s="42">
        <f>VLOOKUP(Pag_Inicio_Corr_mas_casos[[#This Row],[Corregimiento]],Hoja3!$A$2:$D$676,4,0)</f>
        <v>81001</v>
      </c>
      <c r="E9421" s="41">
        <v>13</v>
      </c>
    </row>
    <row r="9422" spans="1:5" x14ac:dyDescent="0.2">
      <c r="A9422" s="43">
        <v>44342</v>
      </c>
      <c r="B9422" s="41">
        <v>44343</v>
      </c>
      <c r="C9422" s="41" t="s">
        <v>1071</v>
      </c>
      <c r="D9422" s="42">
        <f>VLOOKUP(Pag_Inicio_Corr_mas_casos[[#This Row],[Corregimiento]],Hoja3!$A$2:$D$676,4,0)</f>
        <v>80819</v>
      </c>
      <c r="E9422" s="41">
        <v>13</v>
      </c>
    </row>
    <row r="9423" spans="1:5" x14ac:dyDescent="0.2">
      <c r="A9423" s="43">
        <v>44342</v>
      </c>
      <c r="B9423" s="41">
        <v>44343</v>
      </c>
      <c r="C9423" s="41" t="s">
        <v>1113</v>
      </c>
      <c r="D9423" s="42">
        <f>VLOOKUP(Pag_Inicio_Corr_mas_casos[[#This Row],[Corregimiento]],Hoja3!$A$2:$D$676,4,0)</f>
        <v>130102</v>
      </c>
      <c r="E9423" s="41">
        <v>12</v>
      </c>
    </row>
    <row r="9424" spans="1:5" x14ac:dyDescent="0.2">
      <c r="A9424" s="43">
        <v>44342</v>
      </c>
      <c r="B9424" s="41">
        <v>44343</v>
      </c>
      <c r="C9424" s="41" t="s">
        <v>1091</v>
      </c>
      <c r="D9424" s="42">
        <f>VLOOKUP(Pag_Inicio_Corr_mas_casos[[#This Row],[Corregimiento]],Hoja3!$A$2:$D$676,4,0)</f>
        <v>30104</v>
      </c>
      <c r="E9424" s="41">
        <v>12</v>
      </c>
    </row>
    <row r="9425" spans="1:5" x14ac:dyDescent="0.2">
      <c r="A9425" s="43">
        <v>44342</v>
      </c>
      <c r="B9425" s="41">
        <v>44343</v>
      </c>
      <c r="C9425" s="41" t="s">
        <v>1204</v>
      </c>
      <c r="D9425" s="42">
        <f>VLOOKUP(Pag_Inicio_Corr_mas_casos[[#This Row],[Corregimiento]],Hoja3!$A$2:$D$676,4,0)</f>
        <v>40506</v>
      </c>
      <c r="E9425" s="41">
        <v>12</v>
      </c>
    </row>
    <row r="9426" spans="1:5" x14ac:dyDescent="0.2">
      <c r="A9426" s="43">
        <v>44342</v>
      </c>
      <c r="B9426" s="41">
        <v>44343</v>
      </c>
      <c r="C9426" s="41" t="s">
        <v>1080</v>
      </c>
      <c r="D9426" s="42">
        <f>VLOOKUP(Pag_Inicio_Corr_mas_casos[[#This Row],[Corregimiento]],Hoja3!$A$2:$D$676,4,0)</f>
        <v>81003</v>
      </c>
      <c r="E9426" s="41">
        <v>11</v>
      </c>
    </row>
    <row r="9427" spans="1:5" x14ac:dyDescent="0.2">
      <c r="A9427" s="43">
        <v>44342</v>
      </c>
      <c r="B9427" s="41">
        <v>44343</v>
      </c>
      <c r="C9427" s="41" t="s">
        <v>996</v>
      </c>
      <c r="D9427" s="42">
        <f>VLOOKUP(Pag_Inicio_Corr_mas_casos[[#This Row],[Corregimiento]],Hoja3!$A$2:$D$676,4,0)</f>
        <v>80810</v>
      </c>
      <c r="E9427" s="41">
        <v>11</v>
      </c>
    </row>
    <row r="9428" spans="1:5" x14ac:dyDescent="0.2">
      <c r="A9428" s="43">
        <v>44342</v>
      </c>
      <c r="B9428" s="41">
        <v>44343</v>
      </c>
      <c r="C9428" s="41" t="s">
        <v>1007</v>
      </c>
      <c r="D9428" s="42">
        <f>VLOOKUP(Pag_Inicio_Corr_mas_casos[[#This Row],[Corregimiento]],Hoja3!$A$2:$D$676,4,0)</f>
        <v>80811</v>
      </c>
      <c r="E9428" s="41">
        <v>10</v>
      </c>
    </row>
    <row r="9429" spans="1:5" x14ac:dyDescent="0.2">
      <c r="A9429" s="43">
        <v>44342</v>
      </c>
      <c r="B9429" s="41">
        <v>44343</v>
      </c>
      <c r="C9429" s="41" t="s">
        <v>1051</v>
      </c>
      <c r="D9429" s="42">
        <f>VLOOKUP(Pag_Inicio_Corr_mas_casos[[#This Row],[Corregimiento]],Hoja3!$A$2:$D$676,4,0)</f>
        <v>80808</v>
      </c>
      <c r="E9429" s="41">
        <v>10</v>
      </c>
    </row>
    <row r="9430" spans="1:5" x14ac:dyDescent="0.2">
      <c r="A9430" s="43">
        <v>44342</v>
      </c>
      <c r="B9430" s="41">
        <v>44343</v>
      </c>
      <c r="C9430" s="41" t="s">
        <v>1137</v>
      </c>
      <c r="D9430" s="42">
        <f>VLOOKUP(Pag_Inicio_Corr_mas_casos[[#This Row],[Corregimiento]],Hoja3!$A$2:$D$676,4,0)</f>
        <v>40503</v>
      </c>
      <c r="E9430" s="41">
        <v>10</v>
      </c>
    </row>
    <row r="9431" spans="1:5" x14ac:dyDescent="0.2">
      <c r="A9431" s="43">
        <v>44342</v>
      </c>
      <c r="B9431" s="41">
        <v>44343</v>
      </c>
      <c r="C9431" s="41" t="s">
        <v>1362</v>
      </c>
      <c r="D9431" s="42">
        <f>VLOOKUP(Pag_Inicio_Corr_mas_casos[[#This Row],[Corregimiento]],Hoja3!$A$2:$D$676,4,0)</f>
        <v>90101</v>
      </c>
      <c r="E9431" s="41">
        <v>9</v>
      </c>
    </row>
    <row r="9432" spans="1:5" x14ac:dyDescent="0.2">
      <c r="A9432" s="43">
        <v>44342</v>
      </c>
      <c r="B9432" s="41">
        <v>44343</v>
      </c>
      <c r="C9432" s="41" t="s">
        <v>1006</v>
      </c>
      <c r="D9432" s="42">
        <f>VLOOKUP(Pag_Inicio_Corr_mas_casos[[#This Row],[Corregimiento]],Hoja3!$A$2:$D$676,4,0)</f>
        <v>80826</v>
      </c>
      <c r="E9432" s="41">
        <v>9</v>
      </c>
    </row>
    <row r="9433" spans="1:5" x14ac:dyDescent="0.2">
      <c r="A9433" s="145">
        <v>44343</v>
      </c>
      <c r="B9433" s="146">
        <v>44344</v>
      </c>
      <c r="C9433" s="146" t="s">
        <v>1070</v>
      </c>
      <c r="D9433" s="147">
        <f>VLOOKUP(Pag_Inicio_Corr_mas_casos[[#This Row],[Corregimiento]],Hoja3!$A$2:$D$676,4,0)</f>
        <v>80809</v>
      </c>
      <c r="E9433" s="146">
        <v>33</v>
      </c>
    </row>
    <row r="9434" spans="1:5" x14ac:dyDescent="0.2">
      <c r="A9434" s="145">
        <v>44343</v>
      </c>
      <c r="B9434" s="146">
        <v>44344</v>
      </c>
      <c r="C9434" s="146" t="s">
        <v>1105</v>
      </c>
      <c r="D9434" s="147">
        <f>VLOOKUP(Pag_Inicio_Corr_mas_casos[[#This Row],[Corregimiento]],Hoja3!$A$2:$D$676,4,0)</f>
        <v>80812</v>
      </c>
      <c r="E9434" s="146">
        <v>31</v>
      </c>
    </row>
    <row r="9435" spans="1:5" x14ac:dyDescent="0.2">
      <c r="A9435" s="145">
        <v>44343</v>
      </c>
      <c r="B9435" s="146">
        <v>44344</v>
      </c>
      <c r="C9435" s="146" t="s">
        <v>998</v>
      </c>
      <c r="D9435" s="147">
        <f>VLOOKUP(Pag_Inicio_Corr_mas_casos[[#This Row],[Corregimiento]],Hoja3!$A$2:$D$676,4,0)</f>
        <v>81009</v>
      </c>
      <c r="E9435" s="146">
        <v>25</v>
      </c>
    </row>
    <row r="9436" spans="1:5" x14ac:dyDescent="0.2">
      <c r="A9436" s="145">
        <v>44343</v>
      </c>
      <c r="B9436" s="146">
        <v>44344</v>
      </c>
      <c r="C9436" s="146" t="s">
        <v>999</v>
      </c>
      <c r="D9436" s="147">
        <f>VLOOKUP(Pag_Inicio_Corr_mas_casos[[#This Row],[Corregimiento]],Hoja3!$A$2:$D$676,4,0)</f>
        <v>80806</v>
      </c>
      <c r="E9436" s="146">
        <v>21</v>
      </c>
    </row>
    <row r="9437" spans="1:5" x14ac:dyDescent="0.2">
      <c r="A9437" s="145">
        <v>44343</v>
      </c>
      <c r="B9437" s="146">
        <v>44344</v>
      </c>
      <c r="C9437" s="146" t="s">
        <v>1001</v>
      </c>
      <c r="D9437" s="147">
        <f>VLOOKUP(Pag_Inicio_Corr_mas_casos[[#This Row],[Corregimiento]],Hoja3!$A$2:$D$676,4,0)</f>
        <v>80807</v>
      </c>
      <c r="E9437" s="146">
        <v>20</v>
      </c>
    </row>
    <row r="9438" spans="1:5" x14ac:dyDescent="0.2">
      <c r="A9438" s="145">
        <v>44343</v>
      </c>
      <c r="B9438" s="146">
        <v>44344</v>
      </c>
      <c r="C9438" s="146" t="s">
        <v>1361</v>
      </c>
      <c r="D9438" s="147">
        <f>VLOOKUP(Pag_Inicio_Corr_mas_casos[[#This Row],[Corregimiento]],Hoja3!$A$2:$D$676,4,0)</f>
        <v>100102</v>
      </c>
      <c r="E9438" s="146">
        <v>19</v>
      </c>
    </row>
    <row r="9439" spans="1:5" x14ac:dyDescent="0.2">
      <c r="A9439" s="145">
        <v>44343</v>
      </c>
      <c r="B9439" s="146">
        <v>44344</v>
      </c>
      <c r="C9439" s="146" t="s">
        <v>1106</v>
      </c>
      <c r="D9439" s="147">
        <f>VLOOKUP(Pag_Inicio_Corr_mas_casos[[#This Row],[Corregimiento]],Hoja3!$A$2:$D$676,4,0)</f>
        <v>40601</v>
      </c>
      <c r="E9439" s="146">
        <v>17</v>
      </c>
    </row>
    <row r="9440" spans="1:5" x14ac:dyDescent="0.2">
      <c r="A9440" s="145">
        <v>44343</v>
      </c>
      <c r="B9440" s="146">
        <v>44344</v>
      </c>
      <c r="C9440" s="146" t="s">
        <v>996</v>
      </c>
      <c r="D9440" s="147">
        <f>VLOOKUP(Pag_Inicio_Corr_mas_casos[[#This Row],[Corregimiento]],Hoja3!$A$2:$D$676,4,0)</f>
        <v>80810</v>
      </c>
      <c r="E9440" s="146">
        <v>12</v>
      </c>
    </row>
    <row r="9441" spans="1:5" x14ac:dyDescent="0.2">
      <c r="A9441" s="145">
        <v>44343</v>
      </c>
      <c r="B9441" s="146">
        <v>44344</v>
      </c>
      <c r="C9441" s="146" t="s">
        <v>1051</v>
      </c>
      <c r="D9441" s="147">
        <f>VLOOKUP(Pag_Inicio_Corr_mas_casos[[#This Row],[Corregimiento]],Hoja3!$A$2:$D$676,4,0)</f>
        <v>80808</v>
      </c>
      <c r="E9441" s="146">
        <v>12</v>
      </c>
    </row>
    <row r="9442" spans="1:5" x14ac:dyDescent="0.2">
      <c r="A9442" s="145">
        <v>44343</v>
      </c>
      <c r="B9442" s="146">
        <v>44344</v>
      </c>
      <c r="C9442" s="146" t="s">
        <v>1007</v>
      </c>
      <c r="D9442" s="147">
        <f>VLOOKUP(Pag_Inicio_Corr_mas_casos[[#This Row],[Corregimiento]],Hoja3!$A$2:$D$676,4,0)</f>
        <v>80811</v>
      </c>
      <c r="E9442" s="146">
        <v>11</v>
      </c>
    </row>
    <row r="9443" spans="1:5" x14ac:dyDescent="0.2">
      <c r="A9443" s="145">
        <v>44343</v>
      </c>
      <c r="B9443" s="146">
        <v>44344</v>
      </c>
      <c r="C9443" s="146" t="s">
        <v>1066</v>
      </c>
      <c r="D9443" s="147">
        <f>VLOOKUP(Pag_Inicio_Corr_mas_casos[[#This Row],[Corregimiento]],Hoja3!$A$2:$D$676,4,0)</f>
        <v>40612</v>
      </c>
      <c r="E9443" s="146">
        <v>10</v>
      </c>
    </row>
    <row r="9444" spans="1:5" x14ac:dyDescent="0.2">
      <c r="A9444" s="145">
        <v>44343</v>
      </c>
      <c r="B9444" s="146">
        <v>44344</v>
      </c>
      <c r="C9444" s="146" t="s">
        <v>1078</v>
      </c>
      <c r="D9444" s="147">
        <f>VLOOKUP(Pag_Inicio_Corr_mas_casos[[#This Row],[Corregimiento]],Hoja3!$A$2:$D$676,4,0)</f>
        <v>81001</v>
      </c>
      <c r="E9444" s="146">
        <v>10</v>
      </c>
    </row>
    <row r="9445" spans="1:5" x14ac:dyDescent="0.2">
      <c r="A9445" s="145">
        <v>44343</v>
      </c>
      <c r="B9445" s="146">
        <v>44344</v>
      </c>
      <c r="C9445" s="146" t="s">
        <v>1012</v>
      </c>
      <c r="D9445" s="147">
        <f>VLOOKUP(Pag_Inicio_Corr_mas_casos[[#This Row],[Corregimiento]],Hoja3!$A$2:$D$676,4,0)</f>
        <v>80817</v>
      </c>
      <c r="E9445" s="146">
        <v>10</v>
      </c>
    </row>
    <row r="9446" spans="1:5" x14ac:dyDescent="0.2">
      <c r="A9446" s="145">
        <v>44343</v>
      </c>
      <c r="B9446" s="146">
        <v>44344</v>
      </c>
      <c r="C9446" s="146" t="s">
        <v>1000</v>
      </c>
      <c r="D9446" s="147">
        <f>VLOOKUP(Pag_Inicio_Corr_mas_casos[[#This Row],[Corregimiento]],Hoja3!$A$2:$D$676,4,0)</f>
        <v>80823</v>
      </c>
      <c r="E9446" s="146">
        <v>10</v>
      </c>
    </row>
    <row r="9447" spans="1:5" x14ac:dyDescent="0.2">
      <c r="A9447" s="145">
        <v>44343</v>
      </c>
      <c r="B9447" s="146">
        <v>44344</v>
      </c>
      <c r="C9447" s="146" t="s">
        <v>1009</v>
      </c>
      <c r="D9447" s="147">
        <f>VLOOKUP(Pag_Inicio_Corr_mas_casos[[#This Row],[Corregimiento]],Hoja3!$A$2:$D$676,4,0)</f>
        <v>130107</v>
      </c>
      <c r="E9447" s="146">
        <v>9</v>
      </c>
    </row>
    <row r="9448" spans="1:5" x14ac:dyDescent="0.2">
      <c r="A9448" s="145">
        <v>44343</v>
      </c>
      <c r="B9448" s="146">
        <v>44344</v>
      </c>
      <c r="C9448" s="146" t="s">
        <v>1085</v>
      </c>
      <c r="D9448" s="147">
        <f>VLOOKUP(Pag_Inicio_Corr_mas_casos[[#This Row],[Corregimiento]],Hoja3!$A$2:$D$676,4,0)</f>
        <v>91101</v>
      </c>
      <c r="E9448" s="146">
        <v>9</v>
      </c>
    </row>
    <row r="9449" spans="1:5" x14ac:dyDescent="0.2">
      <c r="A9449" s="145">
        <v>44343</v>
      </c>
      <c r="B9449" s="146">
        <v>44344</v>
      </c>
      <c r="C9449" s="146" t="s">
        <v>1058</v>
      </c>
      <c r="D9449" s="147">
        <f>VLOOKUP(Pag_Inicio_Corr_mas_casos[[#This Row],[Corregimiento]],Hoja3!$A$2:$D$676,4,0)</f>
        <v>60104</v>
      </c>
      <c r="E9449" s="146">
        <v>9</v>
      </c>
    </row>
    <row r="9450" spans="1:5" x14ac:dyDescent="0.2">
      <c r="A9450" s="145">
        <v>44343</v>
      </c>
      <c r="B9450" s="146">
        <v>44344</v>
      </c>
      <c r="C9450" s="146" t="s">
        <v>1026</v>
      </c>
      <c r="D9450" s="147">
        <f>VLOOKUP(Pag_Inicio_Corr_mas_casos[[#This Row],[Corregimiento]],Hoja3!$A$2:$D$676,4,0)</f>
        <v>30107</v>
      </c>
      <c r="E9450" s="146">
        <v>9</v>
      </c>
    </row>
    <row r="9451" spans="1:5" x14ac:dyDescent="0.2">
      <c r="A9451" s="145">
        <v>44343</v>
      </c>
      <c r="B9451" s="146">
        <v>44344</v>
      </c>
      <c r="C9451" s="146" t="s">
        <v>1318</v>
      </c>
      <c r="D9451" s="147">
        <f>VLOOKUP(Pag_Inicio_Corr_mas_casos[[#This Row],[Corregimiento]],Hoja3!$A$2:$D$676,4,0)</f>
        <v>40502</v>
      </c>
      <c r="E9451" s="146">
        <v>9</v>
      </c>
    </row>
    <row r="9452" spans="1:5" x14ac:dyDescent="0.2">
      <c r="A9452" s="145">
        <v>44343</v>
      </c>
      <c r="B9452" s="146">
        <v>44344</v>
      </c>
      <c r="C9452" s="146" t="s">
        <v>1111</v>
      </c>
      <c r="D9452" s="147">
        <f>VLOOKUP(Pag_Inicio_Corr_mas_casos[[#This Row],[Corregimiento]],Hoja3!$A$2:$D$676,4,0)</f>
        <v>40201</v>
      </c>
      <c r="E9452" s="146">
        <v>9</v>
      </c>
    </row>
    <row r="9453" spans="1:5" x14ac:dyDescent="0.2">
      <c r="A9453" s="148">
        <v>44344</v>
      </c>
      <c r="B9453" s="149">
        <v>44345</v>
      </c>
      <c r="C9453" s="81" t="s">
        <v>1070</v>
      </c>
      <c r="D9453" s="82">
        <f>VLOOKUP(Pag_Inicio_Corr_mas_casos[[#This Row],[Corregimiento]],Hoja3!$A$2:$D$676,4,0)</f>
        <v>80809</v>
      </c>
      <c r="E9453" s="81">
        <v>34</v>
      </c>
    </row>
    <row r="9454" spans="1:5" x14ac:dyDescent="0.2">
      <c r="A9454" s="148">
        <v>44344</v>
      </c>
      <c r="B9454" s="149">
        <v>44345</v>
      </c>
      <c r="C9454" s="81" t="s">
        <v>1318</v>
      </c>
      <c r="D9454" s="82">
        <f>VLOOKUP(Pag_Inicio_Corr_mas_casos[[#This Row],[Corregimiento]],Hoja3!$A$2:$D$676,4,0)</f>
        <v>40502</v>
      </c>
      <c r="E9454" s="81">
        <v>28</v>
      </c>
    </row>
    <row r="9455" spans="1:5" x14ac:dyDescent="0.2">
      <c r="A9455" s="148">
        <v>44344</v>
      </c>
      <c r="B9455" s="149">
        <v>44345</v>
      </c>
      <c r="C9455" s="81" t="s">
        <v>999</v>
      </c>
      <c r="D9455" s="82">
        <f>VLOOKUP(Pag_Inicio_Corr_mas_casos[[#This Row],[Corregimiento]],Hoja3!$A$2:$D$676,4,0)</f>
        <v>80806</v>
      </c>
      <c r="E9455" s="81">
        <v>22</v>
      </c>
    </row>
    <row r="9456" spans="1:5" x14ac:dyDescent="0.2">
      <c r="A9456" s="148">
        <v>44344</v>
      </c>
      <c r="B9456" s="149">
        <v>44345</v>
      </c>
      <c r="C9456" s="81" t="s">
        <v>1005</v>
      </c>
      <c r="D9456" s="82">
        <f>VLOOKUP(Pag_Inicio_Corr_mas_casos[[#This Row],[Corregimiento]],Hoja3!$A$2:$D$676,4,0)</f>
        <v>80814</v>
      </c>
      <c r="E9456" s="81">
        <v>18</v>
      </c>
    </row>
    <row r="9457" spans="1:5" x14ac:dyDescent="0.2">
      <c r="A9457" s="148">
        <v>44344</v>
      </c>
      <c r="B9457" s="149">
        <v>44345</v>
      </c>
      <c r="C9457" s="81" t="s">
        <v>1105</v>
      </c>
      <c r="D9457" s="82">
        <f>VLOOKUP(Pag_Inicio_Corr_mas_casos[[#This Row],[Corregimiento]],Hoja3!$A$2:$D$676,4,0)</f>
        <v>80812</v>
      </c>
      <c r="E9457" s="81">
        <v>18</v>
      </c>
    </row>
    <row r="9458" spans="1:5" x14ac:dyDescent="0.2">
      <c r="A9458" s="148">
        <v>44344</v>
      </c>
      <c r="B9458" s="149">
        <v>44345</v>
      </c>
      <c r="C9458" s="81" t="s">
        <v>1001</v>
      </c>
      <c r="D9458" s="82">
        <f>VLOOKUP(Pag_Inicio_Corr_mas_casos[[#This Row],[Corregimiento]],Hoja3!$A$2:$D$676,4,0)</f>
        <v>80807</v>
      </c>
      <c r="E9458" s="81">
        <v>18</v>
      </c>
    </row>
    <row r="9459" spans="1:5" x14ac:dyDescent="0.2">
      <c r="A9459" s="148">
        <v>44344</v>
      </c>
      <c r="B9459" s="149">
        <v>44345</v>
      </c>
      <c r="C9459" s="81" t="s">
        <v>1006</v>
      </c>
      <c r="D9459" s="82">
        <f>VLOOKUP(Pag_Inicio_Corr_mas_casos[[#This Row],[Corregimiento]],Hoja3!$A$2:$D$676,4,0)</f>
        <v>80826</v>
      </c>
      <c r="E9459" s="81">
        <v>17</v>
      </c>
    </row>
    <row r="9460" spans="1:5" x14ac:dyDescent="0.2">
      <c r="A9460" s="148">
        <v>44344</v>
      </c>
      <c r="B9460" s="149">
        <v>44345</v>
      </c>
      <c r="C9460" s="81" t="s">
        <v>996</v>
      </c>
      <c r="D9460" s="82">
        <f>VLOOKUP(Pag_Inicio_Corr_mas_casos[[#This Row],[Corregimiento]],Hoja3!$A$2:$D$676,4,0)</f>
        <v>80810</v>
      </c>
      <c r="E9460" s="81">
        <v>16</v>
      </c>
    </row>
    <row r="9461" spans="1:5" x14ac:dyDescent="0.2">
      <c r="A9461" s="148">
        <v>44344</v>
      </c>
      <c r="B9461" s="149">
        <v>44345</v>
      </c>
      <c r="C9461" s="81" t="s">
        <v>1361</v>
      </c>
      <c r="D9461" s="82">
        <f>VLOOKUP(Pag_Inicio_Corr_mas_casos[[#This Row],[Corregimiento]],Hoja3!$A$2:$D$676,4,0)</f>
        <v>100102</v>
      </c>
      <c r="E9461" s="81">
        <v>16</v>
      </c>
    </row>
    <row r="9462" spans="1:5" x14ac:dyDescent="0.2">
      <c r="A9462" s="148">
        <v>44344</v>
      </c>
      <c r="B9462" s="149">
        <v>44345</v>
      </c>
      <c r="C9462" s="81" t="s">
        <v>998</v>
      </c>
      <c r="D9462" s="82">
        <f>VLOOKUP(Pag_Inicio_Corr_mas_casos[[#This Row],[Corregimiento]],Hoja3!$A$2:$D$676,4,0)</f>
        <v>81009</v>
      </c>
      <c r="E9462" s="81">
        <v>15</v>
      </c>
    </row>
    <row r="9463" spans="1:5" x14ac:dyDescent="0.2">
      <c r="A9463" s="148">
        <v>44344</v>
      </c>
      <c r="B9463" s="149">
        <v>44345</v>
      </c>
      <c r="C9463" s="81" t="s">
        <v>1106</v>
      </c>
      <c r="D9463" s="82">
        <f>VLOOKUP(Pag_Inicio_Corr_mas_casos[[#This Row],[Corregimiento]],Hoja3!$A$2:$D$676,4,0)</f>
        <v>40601</v>
      </c>
      <c r="E9463" s="81">
        <v>15</v>
      </c>
    </row>
    <row r="9464" spans="1:5" x14ac:dyDescent="0.2">
      <c r="A9464" s="148">
        <v>44344</v>
      </c>
      <c r="B9464" s="149">
        <v>44345</v>
      </c>
      <c r="C9464" s="81" t="s">
        <v>1071</v>
      </c>
      <c r="D9464" s="82">
        <f>VLOOKUP(Pag_Inicio_Corr_mas_casos[[#This Row],[Corregimiento]],Hoja3!$A$2:$D$676,4,0)</f>
        <v>80819</v>
      </c>
      <c r="E9464" s="81">
        <v>14</v>
      </c>
    </row>
    <row r="9465" spans="1:5" x14ac:dyDescent="0.2">
      <c r="A9465" s="148">
        <v>44344</v>
      </c>
      <c r="B9465" s="149">
        <v>44345</v>
      </c>
      <c r="C9465" s="81" t="s">
        <v>1051</v>
      </c>
      <c r="D9465" s="82">
        <f>VLOOKUP(Pag_Inicio_Corr_mas_casos[[#This Row],[Corregimiento]],Hoja3!$A$2:$D$676,4,0)</f>
        <v>80808</v>
      </c>
      <c r="E9465" s="81">
        <v>13</v>
      </c>
    </row>
    <row r="9466" spans="1:5" x14ac:dyDescent="0.2">
      <c r="A9466" s="148">
        <v>44344</v>
      </c>
      <c r="B9466" s="149">
        <v>44345</v>
      </c>
      <c r="C9466" s="81" t="s">
        <v>1066</v>
      </c>
      <c r="D9466" s="82">
        <f>VLOOKUP(Pag_Inicio_Corr_mas_casos[[#This Row],[Corregimiento]],Hoja3!$A$2:$D$676,4,0)</f>
        <v>40612</v>
      </c>
      <c r="E9466" s="81">
        <v>13</v>
      </c>
    </row>
    <row r="9467" spans="1:5" x14ac:dyDescent="0.2">
      <c r="A9467" s="148">
        <v>44344</v>
      </c>
      <c r="B9467" s="149">
        <v>44345</v>
      </c>
      <c r="C9467" s="81" t="s">
        <v>1026</v>
      </c>
      <c r="D9467" s="82">
        <f>VLOOKUP(Pag_Inicio_Corr_mas_casos[[#This Row],[Corregimiento]],Hoja3!$A$2:$D$676,4,0)</f>
        <v>30107</v>
      </c>
      <c r="E9467" s="81">
        <v>10</v>
      </c>
    </row>
    <row r="9468" spans="1:5" x14ac:dyDescent="0.2">
      <c r="A9468" s="148">
        <v>44344</v>
      </c>
      <c r="B9468" s="149">
        <v>44345</v>
      </c>
      <c r="C9468" s="81" t="s">
        <v>1113</v>
      </c>
      <c r="D9468" s="82">
        <f>VLOOKUP(Pag_Inicio_Corr_mas_casos[[#This Row],[Corregimiento]],Hoja3!$A$2:$D$676,4,0)</f>
        <v>130102</v>
      </c>
      <c r="E9468" s="81">
        <v>9</v>
      </c>
    </row>
    <row r="9469" spans="1:5" x14ac:dyDescent="0.2">
      <c r="A9469" s="148">
        <v>44344</v>
      </c>
      <c r="B9469" s="149">
        <v>44345</v>
      </c>
      <c r="C9469" s="81" t="s">
        <v>1062</v>
      </c>
      <c r="D9469" s="82">
        <f>VLOOKUP(Pag_Inicio_Corr_mas_casos[[#This Row],[Corregimiento]],Hoja3!$A$2:$D$676,4,0)</f>
        <v>40611</v>
      </c>
      <c r="E9469" s="81">
        <v>9</v>
      </c>
    </row>
    <row r="9470" spans="1:5" x14ac:dyDescent="0.2">
      <c r="A9470" s="148">
        <v>44344</v>
      </c>
      <c r="B9470" s="149">
        <v>44345</v>
      </c>
      <c r="C9470" s="81" t="s">
        <v>1029</v>
      </c>
      <c r="D9470" s="82">
        <f>VLOOKUP(Pag_Inicio_Corr_mas_casos[[#This Row],[Corregimiento]],Hoja3!$A$2:$D$676,4,0)</f>
        <v>40606</v>
      </c>
      <c r="E9470" s="81">
        <v>8</v>
      </c>
    </row>
    <row r="9471" spans="1:5" x14ac:dyDescent="0.2">
      <c r="A9471" s="148">
        <v>44344</v>
      </c>
      <c r="B9471" s="149">
        <v>44345</v>
      </c>
      <c r="C9471" s="81" t="s">
        <v>1257</v>
      </c>
      <c r="D9471" s="82">
        <f>VLOOKUP(Pag_Inicio_Corr_mas_casos[[#This Row],[Corregimiento]],Hoja3!$A$2:$D$676,4,0)</f>
        <v>70408</v>
      </c>
      <c r="E9471" s="81">
        <v>7</v>
      </c>
    </row>
    <row r="9472" spans="1:5" x14ac:dyDescent="0.2">
      <c r="A9472" s="148">
        <v>44344</v>
      </c>
      <c r="B9472" s="149">
        <v>44345</v>
      </c>
      <c r="C9472" s="81" t="s">
        <v>1020</v>
      </c>
      <c r="D9472" s="82">
        <f>VLOOKUP(Pag_Inicio_Corr_mas_casos[[#This Row],[Corregimiento]],Hoja3!$A$2:$D$676,4,0)</f>
        <v>20601</v>
      </c>
      <c r="E9472" s="81">
        <v>7</v>
      </c>
    </row>
    <row r="9473" spans="1:5" x14ac:dyDescent="0.2">
      <c r="A9473" s="150">
        <v>44345</v>
      </c>
      <c r="B9473" s="151">
        <v>44346</v>
      </c>
      <c r="C9473" s="33" t="s">
        <v>1070</v>
      </c>
      <c r="D9473" s="34">
        <f>VLOOKUP(Pag_Inicio_Corr_mas_casos[[#This Row],[Corregimiento]],Hoja3!$A$2:$D$676,4,0)</f>
        <v>80809</v>
      </c>
      <c r="E9473" s="33">
        <v>23</v>
      </c>
    </row>
    <row r="9474" spans="1:5" x14ac:dyDescent="0.2">
      <c r="A9474" s="150">
        <v>44345</v>
      </c>
      <c r="B9474" s="151">
        <v>44346</v>
      </c>
      <c r="C9474" s="33" t="s">
        <v>998</v>
      </c>
      <c r="D9474" s="34">
        <f>VLOOKUP(Pag_Inicio_Corr_mas_casos[[#This Row],[Corregimiento]],Hoja3!$A$2:$D$676,4,0)</f>
        <v>81009</v>
      </c>
      <c r="E9474" s="33">
        <v>22</v>
      </c>
    </row>
    <row r="9475" spans="1:5" x14ac:dyDescent="0.2">
      <c r="A9475" s="150">
        <v>44345</v>
      </c>
      <c r="B9475" s="151">
        <v>44346</v>
      </c>
      <c r="C9475" s="33" t="s">
        <v>1005</v>
      </c>
      <c r="D9475" s="34">
        <f>VLOOKUP(Pag_Inicio_Corr_mas_casos[[#This Row],[Corregimiento]],Hoja3!$A$2:$D$676,4,0)</f>
        <v>80814</v>
      </c>
      <c r="E9475" s="33">
        <v>16</v>
      </c>
    </row>
    <row r="9476" spans="1:5" x14ac:dyDescent="0.2">
      <c r="A9476" s="150">
        <v>44345</v>
      </c>
      <c r="B9476" s="151">
        <v>44346</v>
      </c>
      <c r="C9476" s="33" t="s">
        <v>999</v>
      </c>
      <c r="D9476" s="34">
        <f>VLOOKUP(Pag_Inicio_Corr_mas_casos[[#This Row],[Corregimiento]],Hoja3!$A$2:$D$676,4,0)</f>
        <v>80806</v>
      </c>
      <c r="E9476" s="33">
        <v>15</v>
      </c>
    </row>
    <row r="9477" spans="1:5" x14ac:dyDescent="0.2">
      <c r="A9477" s="150">
        <v>44345</v>
      </c>
      <c r="B9477" s="151">
        <v>44346</v>
      </c>
      <c r="C9477" s="33" t="s">
        <v>1001</v>
      </c>
      <c r="D9477" s="34">
        <f>VLOOKUP(Pag_Inicio_Corr_mas_casos[[#This Row],[Corregimiento]],Hoja3!$A$2:$D$676,4,0)</f>
        <v>80807</v>
      </c>
      <c r="E9477" s="33">
        <v>13</v>
      </c>
    </row>
    <row r="9478" spans="1:5" x14ac:dyDescent="0.2">
      <c r="A9478" s="150">
        <v>44345</v>
      </c>
      <c r="B9478" s="151">
        <v>44346</v>
      </c>
      <c r="C9478" s="33" t="s">
        <v>1361</v>
      </c>
      <c r="D9478" s="34">
        <f>VLOOKUP(Pag_Inicio_Corr_mas_casos[[#This Row],[Corregimiento]],Hoja3!$A$2:$D$676,4,0)</f>
        <v>100102</v>
      </c>
      <c r="E9478" s="33">
        <v>12</v>
      </c>
    </row>
    <row r="9479" spans="1:5" x14ac:dyDescent="0.2">
      <c r="A9479" s="150">
        <v>44345</v>
      </c>
      <c r="B9479" s="151">
        <v>44346</v>
      </c>
      <c r="C9479" s="33" t="s">
        <v>1078</v>
      </c>
      <c r="D9479" s="34">
        <f>VLOOKUP(Pag_Inicio_Corr_mas_casos[[#This Row],[Corregimiento]],Hoja3!$A$2:$D$676,4,0)</f>
        <v>81001</v>
      </c>
      <c r="E9479" s="33">
        <v>12</v>
      </c>
    </row>
    <row r="9480" spans="1:5" x14ac:dyDescent="0.2">
      <c r="A9480" s="150">
        <v>44345</v>
      </c>
      <c r="B9480" s="151">
        <v>44346</v>
      </c>
      <c r="C9480" s="33" t="s">
        <v>1081</v>
      </c>
      <c r="D9480" s="34">
        <f>VLOOKUP(Pag_Inicio_Corr_mas_casos[[#This Row],[Corregimiento]],Hoja3!$A$2:$D$676,4,0)</f>
        <v>91001</v>
      </c>
      <c r="E9480" s="33">
        <v>11</v>
      </c>
    </row>
    <row r="9481" spans="1:5" x14ac:dyDescent="0.2">
      <c r="A9481" s="150">
        <v>44345</v>
      </c>
      <c r="B9481" s="151">
        <v>44346</v>
      </c>
      <c r="C9481" s="33" t="s">
        <v>1000</v>
      </c>
      <c r="D9481" s="34">
        <f>VLOOKUP(Pag_Inicio_Corr_mas_casos[[#This Row],[Corregimiento]],Hoja3!$A$2:$D$676,4,0)</f>
        <v>80823</v>
      </c>
      <c r="E9481" s="33">
        <v>11</v>
      </c>
    </row>
    <row r="9482" spans="1:5" x14ac:dyDescent="0.2">
      <c r="A9482" s="150">
        <v>44345</v>
      </c>
      <c r="B9482" s="151">
        <v>44346</v>
      </c>
      <c r="C9482" s="33" t="s">
        <v>1204</v>
      </c>
      <c r="D9482" s="34">
        <f>VLOOKUP(Pag_Inicio_Corr_mas_casos[[#This Row],[Corregimiento]],Hoja3!$A$2:$D$676,4,0)</f>
        <v>40506</v>
      </c>
      <c r="E9482" s="33">
        <v>11</v>
      </c>
    </row>
    <row r="9483" spans="1:5" x14ac:dyDescent="0.2">
      <c r="A9483" s="150">
        <v>44345</v>
      </c>
      <c r="B9483" s="151">
        <v>44346</v>
      </c>
      <c r="C9483" s="33" t="s">
        <v>1051</v>
      </c>
      <c r="D9483" s="34">
        <f>VLOOKUP(Pag_Inicio_Corr_mas_casos[[#This Row],[Corregimiento]],Hoja3!$A$2:$D$676,4,0)</f>
        <v>80808</v>
      </c>
      <c r="E9483" s="33">
        <v>9</v>
      </c>
    </row>
    <row r="9484" spans="1:5" x14ac:dyDescent="0.2">
      <c r="A9484" s="150">
        <v>44345</v>
      </c>
      <c r="B9484" s="151">
        <v>44346</v>
      </c>
      <c r="C9484" s="33" t="s">
        <v>996</v>
      </c>
      <c r="D9484" s="34">
        <f>VLOOKUP(Pag_Inicio_Corr_mas_casos[[#This Row],[Corregimiento]],Hoja3!$A$2:$D$676,4,0)</f>
        <v>80810</v>
      </c>
      <c r="E9484" s="33">
        <v>9</v>
      </c>
    </row>
    <row r="9485" spans="1:5" x14ac:dyDescent="0.2">
      <c r="A9485" s="150">
        <v>44345</v>
      </c>
      <c r="B9485" s="151">
        <v>44346</v>
      </c>
      <c r="C9485" s="33" t="s">
        <v>1318</v>
      </c>
      <c r="D9485" s="34">
        <f>VLOOKUP(Pag_Inicio_Corr_mas_casos[[#This Row],[Corregimiento]],Hoja3!$A$2:$D$676,4,0)</f>
        <v>40502</v>
      </c>
      <c r="E9485" s="33">
        <v>9</v>
      </c>
    </row>
    <row r="9486" spans="1:5" x14ac:dyDescent="0.2">
      <c r="A9486" s="150">
        <v>44345</v>
      </c>
      <c r="B9486" s="151">
        <v>44346</v>
      </c>
      <c r="C9486" s="33" t="s">
        <v>1133</v>
      </c>
      <c r="D9486" s="34">
        <f>VLOOKUP(Pag_Inicio_Corr_mas_casos[[#This Row],[Corregimiento]],Hoja3!$A$2:$D$676,4,0)</f>
        <v>90101</v>
      </c>
      <c r="E9486" s="33">
        <v>9</v>
      </c>
    </row>
    <row r="9487" spans="1:5" x14ac:dyDescent="0.2">
      <c r="A9487" s="150">
        <v>44345</v>
      </c>
      <c r="B9487" s="151">
        <v>44346</v>
      </c>
      <c r="C9487" s="33" t="s">
        <v>1265</v>
      </c>
      <c r="D9487" s="34">
        <f>VLOOKUP(Pag_Inicio_Corr_mas_casos[[#This Row],[Corregimiento]],Hoja3!$A$2:$D$676,4,0)</f>
        <v>10101</v>
      </c>
      <c r="E9487" s="33">
        <v>9</v>
      </c>
    </row>
    <row r="9488" spans="1:5" x14ac:dyDescent="0.2">
      <c r="A9488" s="150">
        <v>44345</v>
      </c>
      <c r="B9488" s="151">
        <v>44346</v>
      </c>
      <c r="C9488" s="33" t="s">
        <v>1091</v>
      </c>
      <c r="D9488" s="34">
        <f>VLOOKUP(Pag_Inicio_Corr_mas_casos[[#This Row],[Corregimiento]],Hoja3!$A$2:$D$676,4,0)</f>
        <v>30104</v>
      </c>
      <c r="E9488" s="33">
        <v>9</v>
      </c>
    </row>
    <row r="9489" spans="1:5" x14ac:dyDescent="0.2">
      <c r="A9489" s="150">
        <v>44345</v>
      </c>
      <c r="B9489" s="151">
        <v>44346</v>
      </c>
      <c r="C9489" s="33" t="s">
        <v>1007</v>
      </c>
      <c r="D9489" s="34">
        <f>VLOOKUP(Pag_Inicio_Corr_mas_casos[[#This Row],[Corregimiento]],Hoja3!$A$2:$D$676,4,0)</f>
        <v>80811</v>
      </c>
      <c r="E9489" s="33">
        <v>8</v>
      </c>
    </row>
    <row r="9490" spans="1:5" x14ac:dyDescent="0.2">
      <c r="A9490" s="150">
        <v>44345</v>
      </c>
      <c r="B9490" s="151">
        <v>44346</v>
      </c>
      <c r="C9490" s="33" t="s">
        <v>1011</v>
      </c>
      <c r="D9490" s="34">
        <f>VLOOKUP(Pag_Inicio_Corr_mas_casos[[#This Row],[Corregimiento]],Hoja3!$A$2:$D$676,4,0)</f>
        <v>80820</v>
      </c>
      <c r="E9490" s="33">
        <v>8</v>
      </c>
    </row>
    <row r="9491" spans="1:5" x14ac:dyDescent="0.2">
      <c r="A9491" s="150">
        <v>44345</v>
      </c>
      <c r="B9491" s="151">
        <v>44346</v>
      </c>
      <c r="C9491" s="33" t="s">
        <v>1105</v>
      </c>
      <c r="D9491" s="34">
        <f>VLOOKUP(Pag_Inicio_Corr_mas_casos[[#This Row],[Corregimiento]],Hoja3!$A$2:$D$676,4,0)</f>
        <v>80812</v>
      </c>
      <c r="E9491" s="33">
        <v>8</v>
      </c>
    </row>
    <row r="9492" spans="1:5" x14ac:dyDescent="0.2">
      <c r="A9492" s="150">
        <v>44345</v>
      </c>
      <c r="B9492" s="151">
        <v>44346</v>
      </c>
      <c r="C9492" s="33" t="s">
        <v>1118</v>
      </c>
      <c r="D9492" s="34">
        <f>VLOOKUP(Pag_Inicio_Corr_mas_casos[[#This Row],[Corregimiento]],Hoja3!$A$2:$D$676,4,0)</f>
        <v>91007</v>
      </c>
      <c r="E9492" s="33">
        <v>8</v>
      </c>
    </row>
    <row r="9493" spans="1:5" x14ac:dyDescent="0.2">
      <c r="A9493" s="152">
        <v>44346</v>
      </c>
      <c r="B9493" s="153">
        <v>44347</v>
      </c>
      <c r="C9493" s="36" t="s">
        <v>923</v>
      </c>
      <c r="D9493" s="37">
        <f>VLOOKUP(Pag_Inicio_Corr_mas_casos[[#This Row],[Corregimiento]],Hoja3!$A$2:$D$676,4,0)</f>
        <v>80812</v>
      </c>
      <c r="E9493" s="36">
        <v>19</v>
      </c>
    </row>
    <row r="9494" spans="1:5" x14ac:dyDescent="0.2">
      <c r="A9494" s="152">
        <v>44346</v>
      </c>
      <c r="B9494" s="153">
        <v>44347</v>
      </c>
      <c r="C9494" s="36" t="s">
        <v>1070</v>
      </c>
      <c r="D9494" s="37">
        <f>VLOOKUP(Pag_Inicio_Corr_mas_casos[[#This Row],[Corregimiento]],Hoja3!$A$2:$D$676,4,0)</f>
        <v>80809</v>
      </c>
      <c r="E9494" s="36">
        <v>17</v>
      </c>
    </row>
    <row r="9495" spans="1:5" x14ac:dyDescent="0.2">
      <c r="A9495" s="152">
        <v>44346</v>
      </c>
      <c r="B9495" s="153">
        <v>44347</v>
      </c>
      <c r="C9495" s="36" t="s">
        <v>1006</v>
      </c>
      <c r="D9495" s="37">
        <f>VLOOKUP(Pag_Inicio_Corr_mas_casos[[#This Row],[Corregimiento]],Hoja3!$A$2:$D$676,4,0)</f>
        <v>80826</v>
      </c>
      <c r="E9495" s="36">
        <v>15</v>
      </c>
    </row>
    <row r="9496" spans="1:5" x14ac:dyDescent="0.2">
      <c r="A9496" s="152">
        <v>44346</v>
      </c>
      <c r="B9496" s="153">
        <v>44347</v>
      </c>
      <c r="C9496" s="36" t="s">
        <v>998</v>
      </c>
      <c r="D9496" s="37">
        <f>VLOOKUP(Pag_Inicio_Corr_mas_casos[[#This Row],[Corregimiento]],Hoja3!$A$2:$D$676,4,0)</f>
        <v>81009</v>
      </c>
      <c r="E9496" s="36">
        <v>14</v>
      </c>
    </row>
    <row r="9497" spans="1:5" x14ac:dyDescent="0.2">
      <c r="A9497" s="152">
        <v>44346</v>
      </c>
      <c r="B9497" s="153">
        <v>44347</v>
      </c>
      <c r="C9497" s="36" t="s">
        <v>996</v>
      </c>
      <c r="D9497" s="37">
        <f>VLOOKUP(Pag_Inicio_Corr_mas_casos[[#This Row],[Corregimiento]],Hoja3!$A$2:$D$676,4,0)</f>
        <v>80810</v>
      </c>
      <c r="E9497" s="36">
        <v>9</v>
      </c>
    </row>
    <row r="9498" spans="1:5" x14ac:dyDescent="0.2">
      <c r="A9498" s="152">
        <v>44346</v>
      </c>
      <c r="B9498" s="153">
        <v>44347</v>
      </c>
      <c r="C9498" s="36" t="s">
        <v>1361</v>
      </c>
      <c r="D9498" s="37">
        <f>VLOOKUP(Pag_Inicio_Corr_mas_casos[[#This Row],[Corregimiento]],Hoja3!$A$2:$D$676,4,0)</f>
        <v>100102</v>
      </c>
      <c r="E9498" s="36">
        <v>9</v>
      </c>
    </row>
    <row r="9499" spans="1:5" x14ac:dyDescent="0.2">
      <c r="A9499" s="152">
        <v>44346</v>
      </c>
      <c r="B9499" s="153">
        <v>44347</v>
      </c>
      <c r="C9499" s="36" t="s">
        <v>1106</v>
      </c>
      <c r="D9499" s="37">
        <f>VLOOKUP(Pag_Inicio_Corr_mas_casos[[#This Row],[Corregimiento]],Hoja3!$A$2:$D$676,4,0)</f>
        <v>40601</v>
      </c>
      <c r="E9499" s="36">
        <v>9</v>
      </c>
    </row>
    <row r="9500" spans="1:5" x14ac:dyDescent="0.2">
      <c r="A9500" s="152">
        <v>44346</v>
      </c>
      <c r="B9500" s="153">
        <v>44347</v>
      </c>
      <c r="C9500" s="36" t="s">
        <v>1001</v>
      </c>
      <c r="D9500" s="37">
        <f>VLOOKUP(Pag_Inicio_Corr_mas_casos[[#This Row],[Corregimiento]],Hoja3!$A$2:$D$676,4,0)</f>
        <v>80807</v>
      </c>
      <c r="E9500" s="36">
        <v>8</v>
      </c>
    </row>
    <row r="9501" spans="1:5" x14ac:dyDescent="0.2">
      <c r="A9501" s="152">
        <v>44346</v>
      </c>
      <c r="B9501" s="153">
        <v>44347</v>
      </c>
      <c r="C9501" s="36" t="s">
        <v>999</v>
      </c>
      <c r="D9501" s="37">
        <f>VLOOKUP(Pag_Inicio_Corr_mas_casos[[#This Row],[Corregimiento]],Hoja3!$A$2:$D$676,4,0)</f>
        <v>80806</v>
      </c>
      <c r="E9501" s="36">
        <v>8</v>
      </c>
    </row>
    <row r="9502" spans="1:5" x14ac:dyDescent="0.2">
      <c r="A9502" s="152">
        <v>44346</v>
      </c>
      <c r="B9502" s="153">
        <v>44347</v>
      </c>
      <c r="C9502" s="36" t="s">
        <v>1000</v>
      </c>
      <c r="D9502" s="37">
        <f>VLOOKUP(Pag_Inicio_Corr_mas_casos[[#This Row],[Corregimiento]],Hoja3!$A$2:$D$676,4,0)</f>
        <v>80823</v>
      </c>
      <c r="E9502" s="36">
        <v>7</v>
      </c>
    </row>
    <row r="9503" spans="1:5" x14ac:dyDescent="0.2">
      <c r="A9503" s="152">
        <v>44346</v>
      </c>
      <c r="B9503" s="153">
        <v>44347</v>
      </c>
      <c r="C9503" s="36" t="s">
        <v>1132</v>
      </c>
      <c r="D9503" s="37">
        <f>VLOOKUP(Pag_Inicio_Corr_mas_casos[[#This Row],[Corregimiento]],Hoja3!$A$2:$D$676,4,0)</f>
        <v>30101</v>
      </c>
      <c r="E9503" s="36">
        <v>6</v>
      </c>
    </row>
    <row r="9504" spans="1:5" x14ac:dyDescent="0.2">
      <c r="A9504" s="152">
        <v>44346</v>
      </c>
      <c r="B9504" s="153">
        <v>44347</v>
      </c>
      <c r="C9504" s="36" t="s">
        <v>1004</v>
      </c>
      <c r="D9504" s="37">
        <f>VLOOKUP(Pag_Inicio_Corr_mas_casos[[#This Row],[Corregimiento]],Hoja3!$A$2:$D$676,4,0)</f>
        <v>81007</v>
      </c>
      <c r="E9504" s="36">
        <v>6</v>
      </c>
    </row>
    <row r="9505" spans="1:5" x14ac:dyDescent="0.2">
      <c r="A9505" s="152">
        <v>44346</v>
      </c>
      <c r="B9505" s="153">
        <v>44347</v>
      </c>
      <c r="C9505" s="36" t="s">
        <v>1051</v>
      </c>
      <c r="D9505" s="37">
        <f>VLOOKUP(Pag_Inicio_Corr_mas_casos[[#This Row],[Corregimiento]],Hoja3!$A$2:$D$676,4,0)</f>
        <v>80808</v>
      </c>
      <c r="E9505" s="36">
        <v>6</v>
      </c>
    </row>
    <row r="9506" spans="1:5" x14ac:dyDescent="0.2">
      <c r="A9506" s="152">
        <v>44346</v>
      </c>
      <c r="B9506" s="153">
        <v>44347</v>
      </c>
      <c r="C9506" s="36" t="s">
        <v>1255</v>
      </c>
      <c r="D9506" s="37">
        <f>VLOOKUP(Pag_Inicio_Corr_mas_casos[[#This Row],[Corregimiento]],Hoja3!$A$2:$D$676,4,0)</f>
        <v>10201</v>
      </c>
      <c r="E9506" s="36">
        <v>6</v>
      </c>
    </row>
    <row r="9507" spans="1:5" x14ac:dyDescent="0.2">
      <c r="A9507" s="152">
        <v>44346</v>
      </c>
      <c r="B9507" s="153">
        <v>44347</v>
      </c>
      <c r="C9507" s="36" t="s">
        <v>1029</v>
      </c>
      <c r="D9507" s="37">
        <f>VLOOKUP(Pag_Inicio_Corr_mas_casos[[#This Row],[Corregimiento]],Hoja3!$A$2:$D$676,4,0)</f>
        <v>40606</v>
      </c>
      <c r="E9507" s="36">
        <v>6</v>
      </c>
    </row>
    <row r="9508" spans="1:5" x14ac:dyDescent="0.2">
      <c r="A9508" s="152">
        <v>44346</v>
      </c>
      <c r="B9508" s="153">
        <v>44347</v>
      </c>
      <c r="C9508" s="36" t="s">
        <v>1032</v>
      </c>
      <c r="D9508" s="37">
        <f>VLOOKUP(Pag_Inicio_Corr_mas_casos[[#This Row],[Corregimiento]],Hoja3!$A$2:$D$676,4,0)</f>
        <v>20606</v>
      </c>
      <c r="E9508" s="36">
        <v>6</v>
      </c>
    </row>
    <row r="9509" spans="1:5" x14ac:dyDescent="0.2">
      <c r="A9509" s="152">
        <v>44346</v>
      </c>
      <c r="B9509" s="153">
        <v>44347</v>
      </c>
      <c r="C9509" s="36" t="s">
        <v>1066</v>
      </c>
      <c r="D9509" s="37">
        <f>VLOOKUP(Pag_Inicio_Corr_mas_casos[[#This Row],[Corregimiento]],Hoja3!$A$2:$D$676,4,0)</f>
        <v>40612</v>
      </c>
      <c r="E9509" s="36">
        <v>5</v>
      </c>
    </row>
    <row r="9510" spans="1:5" x14ac:dyDescent="0.2">
      <c r="A9510" s="152">
        <v>44346</v>
      </c>
      <c r="B9510" s="153">
        <v>44347</v>
      </c>
      <c r="C9510" s="36" t="s">
        <v>1363</v>
      </c>
      <c r="D9510" s="37">
        <f>VLOOKUP(Pag_Inicio_Corr_mas_casos[[#This Row],[Corregimiento]],Hoja3!$A$2:$D$676,4,0)</f>
        <v>40105</v>
      </c>
      <c r="E9510" s="36">
        <v>5</v>
      </c>
    </row>
    <row r="9511" spans="1:5" x14ac:dyDescent="0.2">
      <c r="A9511" s="152">
        <v>44346</v>
      </c>
      <c r="B9511" s="153">
        <v>44347</v>
      </c>
      <c r="C9511" s="36" t="s">
        <v>1081</v>
      </c>
      <c r="D9511" s="37">
        <f>VLOOKUP(Pag_Inicio_Corr_mas_casos[[#This Row],[Corregimiento]],Hoja3!$A$2:$D$676,4,0)</f>
        <v>91001</v>
      </c>
      <c r="E9511" s="36">
        <v>5</v>
      </c>
    </row>
    <row r="9512" spans="1:5" x14ac:dyDescent="0.2">
      <c r="A9512" s="152">
        <v>44346</v>
      </c>
      <c r="B9512" s="153">
        <v>44347</v>
      </c>
      <c r="C9512" s="36" t="s">
        <v>831</v>
      </c>
      <c r="D9512" s="37">
        <f>VLOOKUP(Pag_Inicio_Corr_mas_casos[[#This Row],[Corregimiento]],Hoja3!$A$2:$D$676,4,0)</f>
        <v>80821</v>
      </c>
      <c r="E9512" s="36">
        <v>5</v>
      </c>
    </row>
    <row r="9513" spans="1:5" x14ac:dyDescent="0.2">
      <c r="A9513" s="154">
        <v>44347</v>
      </c>
      <c r="B9513" s="155">
        <v>44348</v>
      </c>
      <c r="C9513" s="60" t="s">
        <v>1070</v>
      </c>
      <c r="D9513" s="61">
        <f>VLOOKUP(Pag_Inicio_Corr_mas_casos[[#This Row],[Corregimiento]],Hoja3!$A$2:$D$676,4,0)</f>
        <v>80809</v>
      </c>
      <c r="E9513" s="60">
        <v>16</v>
      </c>
    </row>
    <row r="9514" spans="1:5" x14ac:dyDescent="0.2">
      <c r="A9514" s="154">
        <v>44347</v>
      </c>
      <c r="B9514" s="155">
        <v>44348</v>
      </c>
      <c r="C9514" s="60" t="s">
        <v>1117</v>
      </c>
      <c r="D9514" s="61">
        <f>VLOOKUP(Pag_Inicio_Corr_mas_casos[[#This Row],[Corregimiento]],Hoja3!$A$2:$D$676,4,0)</f>
        <v>40501</v>
      </c>
      <c r="E9514" s="60">
        <v>14</v>
      </c>
    </row>
    <row r="9515" spans="1:5" x14ac:dyDescent="0.2">
      <c r="A9515" s="154">
        <v>44347</v>
      </c>
      <c r="B9515" s="155">
        <v>44348</v>
      </c>
      <c r="C9515" s="60" t="s">
        <v>1105</v>
      </c>
      <c r="D9515" s="61">
        <f>VLOOKUP(Pag_Inicio_Corr_mas_casos[[#This Row],[Corregimiento]],Hoja3!$A$2:$D$676,4,0)</f>
        <v>80812</v>
      </c>
      <c r="E9515" s="60">
        <v>14</v>
      </c>
    </row>
    <row r="9516" spans="1:5" x14ac:dyDescent="0.2">
      <c r="A9516" s="154">
        <v>44347</v>
      </c>
      <c r="B9516" s="155">
        <v>44348</v>
      </c>
      <c r="C9516" s="60" t="s">
        <v>998</v>
      </c>
      <c r="D9516" s="61">
        <f>VLOOKUP(Pag_Inicio_Corr_mas_casos[[#This Row],[Corregimiento]],Hoja3!$A$2:$D$676,4,0)</f>
        <v>81009</v>
      </c>
      <c r="E9516" s="60">
        <v>11</v>
      </c>
    </row>
    <row r="9517" spans="1:5" x14ac:dyDescent="0.2">
      <c r="A9517" s="154">
        <v>44347</v>
      </c>
      <c r="B9517" s="155">
        <v>44348</v>
      </c>
      <c r="C9517" s="60" t="s">
        <v>1106</v>
      </c>
      <c r="D9517" s="61">
        <f>VLOOKUP(Pag_Inicio_Corr_mas_casos[[#This Row],[Corregimiento]],Hoja3!$A$2:$D$676,4,0)</f>
        <v>40601</v>
      </c>
      <c r="E9517" s="60">
        <v>8</v>
      </c>
    </row>
    <row r="9518" spans="1:5" x14ac:dyDescent="0.2">
      <c r="A9518" s="154">
        <v>44347</v>
      </c>
      <c r="B9518" s="155">
        <v>44348</v>
      </c>
      <c r="C9518" s="60" t="s">
        <v>1026</v>
      </c>
      <c r="D9518" s="61">
        <f>VLOOKUP(Pag_Inicio_Corr_mas_casos[[#This Row],[Corregimiento]],Hoja3!$A$2:$D$676,4,0)</f>
        <v>30107</v>
      </c>
      <c r="E9518" s="60">
        <v>8</v>
      </c>
    </row>
    <row r="9519" spans="1:5" x14ac:dyDescent="0.2">
      <c r="A9519" s="154">
        <v>44347</v>
      </c>
      <c r="B9519" s="155">
        <v>44348</v>
      </c>
      <c r="C9519" s="60" t="s">
        <v>1364</v>
      </c>
      <c r="D9519" s="61">
        <f>VLOOKUP(Pag_Inicio_Corr_mas_casos[[#This Row],[Corregimiento]],Hoja3!$A$2:$D$676,4,0)</f>
        <v>110102</v>
      </c>
      <c r="E9519" s="60">
        <v>8</v>
      </c>
    </row>
    <row r="9520" spans="1:5" x14ac:dyDescent="0.2">
      <c r="A9520" s="154">
        <v>44347</v>
      </c>
      <c r="B9520" s="155">
        <v>44348</v>
      </c>
      <c r="C9520" s="60" t="s">
        <v>1361</v>
      </c>
      <c r="D9520" s="61">
        <f>VLOOKUP(Pag_Inicio_Corr_mas_casos[[#This Row],[Corregimiento]],Hoja3!$A$2:$D$676,4,0)</f>
        <v>100102</v>
      </c>
      <c r="E9520" s="60">
        <v>7</v>
      </c>
    </row>
    <row r="9521" spans="1:5" x14ac:dyDescent="0.2">
      <c r="A9521" s="154">
        <v>44347</v>
      </c>
      <c r="B9521" s="155">
        <v>44348</v>
      </c>
      <c r="C9521" s="60" t="s">
        <v>1157</v>
      </c>
      <c r="D9521" s="61">
        <f>VLOOKUP(Pag_Inicio_Corr_mas_casos[[#This Row],[Corregimiento]],Hoja3!$A$2:$D$676,4,0)</f>
        <v>40205</v>
      </c>
      <c r="E9521" s="60">
        <v>7</v>
      </c>
    </row>
    <row r="9522" spans="1:5" x14ac:dyDescent="0.2">
      <c r="A9522" s="154">
        <v>44347</v>
      </c>
      <c r="B9522" s="155">
        <v>44348</v>
      </c>
      <c r="C9522" s="60" t="s">
        <v>999</v>
      </c>
      <c r="D9522" s="61">
        <f>VLOOKUP(Pag_Inicio_Corr_mas_casos[[#This Row],[Corregimiento]],Hoja3!$A$2:$D$676,4,0)</f>
        <v>80806</v>
      </c>
      <c r="E9522" s="60">
        <v>7</v>
      </c>
    </row>
    <row r="9523" spans="1:5" x14ac:dyDescent="0.2">
      <c r="A9523" s="154">
        <v>44347</v>
      </c>
      <c r="B9523" s="155">
        <v>44348</v>
      </c>
      <c r="C9523" s="60" t="s">
        <v>1265</v>
      </c>
      <c r="D9523" s="61">
        <f>VLOOKUP(Pag_Inicio_Corr_mas_casos[[#This Row],[Corregimiento]],Hoja3!$A$2:$D$676,4,0)</f>
        <v>10101</v>
      </c>
      <c r="E9523" s="60">
        <v>6</v>
      </c>
    </row>
    <row r="9524" spans="1:5" x14ac:dyDescent="0.2">
      <c r="A9524" s="154">
        <v>44347</v>
      </c>
      <c r="B9524" s="155">
        <v>44348</v>
      </c>
      <c r="C9524" s="60" t="s">
        <v>1365</v>
      </c>
      <c r="D9524" s="61">
        <f>VLOOKUP(Pag_Inicio_Corr_mas_casos[[#This Row],[Corregimiento]],Hoja3!$A$2:$D$676,4,0)</f>
        <v>90907</v>
      </c>
      <c r="E9524" s="60">
        <v>6</v>
      </c>
    </row>
    <row r="9525" spans="1:5" x14ac:dyDescent="0.2">
      <c r="A9525" s="154">
        <v>44347</v>
      </c>
      <c r="B9525" s="155">
        <v>44348</v>
      </c>
      <c r="C9525" s="60" t="s">
        <v>1366</v>
      </c>
      <c r="D9525" s="61">
        <f>VLOOKUP(Pag_Inicio_Corr_mas_casos[[#This Row],[Corregimiento]],Hoja3!$A$2:$D$676,4,0)</f>
        <v>40513</v>
      </c>
      <c r="E9525" s="60">
        <v>6</v>
      </c>
    </row>
    <row r="9526" spans="1:5" x14ac:dyDescent="0.2">
      <c r="A9526" s="154">
        <v>44347</v>
      </c>
      <c r="B9526" s="155">
        <v>44348</v>
      </c>
      <c r="C9526" s="60" t="s">
        <v>1095</v>
      </c>
      <c r="D9526" s="61">
        <f>VLOOKUP(Pag_Inicio_Corr_mas_casos[[#This Row],[Corregimiento]],Hoja3!$A$2:$D$676,4,0)</f>
        <v>130106</v>
      </c>
      <c r="E9526" s="60">
        <v>6</v>
      </c>
    </row>
    <row r="9527" spans="1:5" x14ac:dyDescent="0.2">
      <c r="A9527" s="154">
        <v>44347</v>
      </c>
      <c r="B9527" s="155">
        <v>44348</v>
      </c>
      <c r="C9527" s="60" t="s">
        <v>1017</v>
      </c>
      <c r="D9527" s="61">
        <f>VLOOKUP(Pag_Inicio_Corr_mas_casos[[#This Row],[Corregimiento]],Hoja3!$A$2:$D$676,4,0)</f>
        <v>50208</v>
      </c>
      <c r="E9527" s="60">
        <v>6</v>
      </c>
    </row>
    <row r="9528" spans="1:5" x14ac:dyDescent="0.2">
      <c r="A9528" s="154">
        <v>44347</v>
      </c>
      <c r="B9528" s="155">
        <v>44348</v>
      </c>
      <c r="C9528" s="60" t="s">
        <v>996</v>
      </c>
      <c r="D9528" s="61">
        <f>VLOOKUP(Pag_Inicio_Corr_mas_casos[[#This Row],[Corregimiento]],Hoja3!$A$2:$D$676,4,0)</f>
        <v>80810</v>
      </c>
      <c r="E9528" s="60">
        <v>6</v>
      </c>
    </row>
    <row r="9529" spans="1:5" x14ac:dyDescent="0.2">
      <c r="A9529" s="154">
        <v>44347</v>
      </c>
      <c r="B9529" s="155">
        <v>44348</v>
      </c>
      <c r="C9529" s="60" t="s">
        <v>1113</v>
      </c>
      <c r="D9529" s="61">
        <f>VLOOKUP(Pag_Inicio_Corr_mas_casos[[#This Row],[Corregimiento]],Hoja3!$A$2:$D$676,4,0)</f>
        <v>130102</v>
      </c>
      <c r="E9529" s="60">
        <v>6</v>
      </c>
    </row>
    <row r="9530" spans="1:5" x14ac:dyDescent="0.2">
      <c r="A9530" s="154">
        <v>44347</v>
      </c>
      <c r="B9530" s="155">
        <v>44348</v>
      </c>
      <c r="C9530" s="60" t="s">
        <v>1080</v>
      </c>
      <c r="D9530" s="61">
        <f>VLOOKUP(Pag_Inicio_Corr_mas_casos[[#This Row],[Corregimiento]],Hoja3!$A$2:$D$676,4,0)</f>
        <v>81003</v>
      </c>
      <c r="E9530" s="60">
        <v>5</v>
      </c>
    </row>
    <row r="9531" spans="1:5" x14ac:dyDescent="0.2">
      <c r="A9531" s="154">
        <v>44347</v>
      </c>
      <c r="B9531" s="155">
        <v>44348</v>
      </c>
      <c r="C9531" s="60" t="s">
        <v>1006</v>
      </c>
      <c r="D9531" s="61">
        <f>VLOOKUP(Pag_Inicio_Corr_mas_casos[[#This Row],[Corregimiento]],Hoja3!$A$2:$D$676,4,0)</f>
        <v>80826</v>
      </c>
      <c r="E9531" s="60">
        <v>5</v>
      </c>
    </row>
    <row r="9532" spans="1:5" x14ac:dyDescent="0.2">
      <c r="A9532" s="154">
        <v>44347</v>
      </c>
      <c r="B9532" s="155">
        <v>44348</v>
      </c>
      <c r="C9532" s="60" t="s">
        <v>1071</v>
      </c>
      <c r="D9532" s="61">
        <f>VLOOKUP(Pag_Inicio_Corr_mas_casos[[#This Row],[Corregimiento]],Hoja3!$A$2:$D$676,4,0)</f>
        <v>80819</v>
      </c>
      <c r="E9532" s="60">
        <v>5</v>
      </c>
    </row>
    <row r="9533" spans="1:5" x14ac:dyDescent="0.2">
      <c r="A9533" s="154">
        <v>44348</v>
      </c>
      <c r="B9533" s="156">
        <v>44349</v>
      </c>
      <c r="C9533" s="157" t="s">
        <v>1070</v>
      </c>
      <c r="D9533" s="76">
        <f>VLOOKUP(Pag_Inicio_Corr_mas_casos[[#This Row],[Corregimiento]],Hoja3!$A$2:$D$676,4,0)</f>
        <v>80809</v>
      </c>
      <c r="E9533" s="75">
        <v>34</v>
      </c>
    </row>
    <row r="9534" spans="1:5" x14ac:dyDescent="0.2">
      <c r="A9534" s="154">
        <v>44348</v>
      </c>
      <c r="B9534" s="156">
        <v>44349</v>
      </c>
      <c r="C9534" s="157" t="s">
        <v>998</v>
      </c>
      <c r="D9534" s="76">
        <f>VLOOKUP(Pag_Inicio_Corr_mas_casos[[#This Row],[Corregimiento]],Hoja3!$A$2:$D$676,4,0)</f>
        <v>81009</v>
      </c>
      <c r="E9534" s="75">
        <v>33</v>
      </c>
    </row>
    <row r="9535" spans="1:5" x14ac:dyDescent="0.2">
      <c r="A9535" s="154">
        <v>44348</v>
      </c>
      <c r="B9535" s="156">
        <v>44349</v>
      </c>
      <c r="C9535" s="157" t="s">
        <v>1105</v>
      </c>
      <c r="D9535" s="76">
        <f>VLOOKUP(Pag_Inicio_Corr_mas_casos[[#This Row],[Corregimiento]],Hoja3!$A$2:$D$676,4,0)</f>
        <v>80812</v>
      </c>
      <c r="E9535" s="75">
        <v>32</v>
      </c>
    </row>
    <row r="9536" spans="1:5" x14ac:dyDescent="0.2">
      <c r="A9536" s="154">
        <v>44348</v>
      </c>
      <c r="B9536" s="156">
        <v>44349</v>
      </c>
      <c r="C9536" s="157" t="s">
        <v>1001</v>
      </c>
      <c r="D9536" s="76">
        <f>VLOOKUP(Pag_Inicio_Corr_mas_casos[[#This Row],[Corregimiento]],Hoja3!$A$2:$D$676,4,0)</f>
        <v>80807</v>
      </c>
      <c r="E9536" s="75">
        <v>27</v>
      </c>
    </row>
    <row r="9537" spans="1:5" x14ac:dyDescent="0.2">
      <c r="A9537" s="154">
        <v>44348</v>
      </c>
      <c r="B9537" s="156">
        <v>44349</v>
      </c>
      <c r="C9537" s="157" t="s">
        <v>999</v>
      </c>
      <c r="D9537" s="76">
        <f>VLOOKUP(Pag_Inicio_Corr_mas_casos[[#This Row],[Corregimiento]],Hoja3!$A$2:$D$676,4,0)</f>
        <v>80806</v>
      </c>
      <c r="E9537" s="75">
        <v>23</v>
      </c>
    </row>
    <row r="9538" spans="1:5" x14ac:dyDescent="0.2">
      <c r="A9538" s="154">
        <v>44348</v>
      </c>
      <c r="B9538" s="156">
        <v>44349</v>
      </c>
      <c r="C9538" s="157" t="s">
        <v>1062</v>
      </c>
      <c r="D9538" s="76">
        <f>VLOOKUP(Pag_Inicio_Corr_mas_casos[[#This Row],[Corregimiento]],Hoja3!$A$2:$D$676,4,0)</f>
        <v>40611</v>
      </c>
      <c r="E9538" s="75">
        <v>21</v>
      </c>
    </row>
    <row r="9539" spans="1:5" x14ac:dyDescent="0.2">
      <c r="A9539" s="154">
        <v>44348</v>
      </c>
      <c r="B9539" s="156">
        <v>44349</v>
      </c>
      <c r="C9539" s="157" t="s">
        <v>1106</v>
      </c>
      <c r="D9539" s="76">
        <f>VLOOKUP(Pag_Inicio_Corr_mas_casos[[#This Row],[Corregimiento]],Hoja3!$A$2:$D$676,4,0)</f>
        <v>40601</v>
      </c>
      <c r="E9539" s="75">
        <v>19</v>
      </c>
    </row>
    <row r="9540" spans="1:5" x14ac:dyDescent="0.2">
      <c r="A9540" s="154">
        <v>44348</v>
      </c>
      <c r="B9540" s="156">
        <v>44349</v>
      </c>
      <c r="C9540" s="157" t="s">
        <v>1071</v>
      </c>
      <c r="D9540" s="76">
        <f>VLOOKUP(Pag_Inicio_Corr_mas_casos[[#This Row],[Corregimiento]],Hoja3!$A$2:$D$676,4,0)</f>
        <v>80819</v>
      </c>
      <c r="E9540" s="75">
        <v>19</v>
      </c>
    </row>
    <row r="9541" spans="1:5" x14ac:dyDescent="0.2">
      <c r="A9541" s="154">
        <v>44348</v>
      </c>
      <c r="B9541" s="156">
        <v>44349</v>
      </c>
      <c r="C9541" s="157" t="s">
        <v>1117</v>
      </c>
      <c r="D9541" s="76">
        <f>VLOOKUP(Pag_Inicio_Corr_mas_casos[[#This Row],[Corregimiento]],Hoja3!$A$2:$D$676,4,0)</f>
        <v>40501</v>
      </c>
      <c r="E9541" s="75">
        <v>18</v>
      </c>
    </row>
    <row r="9542" spans="1:5" x14ac:dyDescent="0.2">
      <c r="A9542" s="154">
        <v>44348</v>
      </c>
      <c r="B9542" s="156">
        <v>44349</v>
      </c>
      <c r="C9542" s="157" t="s">
        <v>996</v>
      </c>
      <c r="D9542" s="76">
        <f>VLOOKUP(Pag_Inicio_Corr_mas_casos[[#This Row],[Corregimiento]],Hoja3!$A$2:$D$676,4,0)</f>
        <v>80810</v>
      </c>
      <c r="E9542" s="75">
        <v>16</v>
      </c>
    </row>
    <row r="9543" spans="1:5" x14ac:dyDescent="0.2">
      <c r="A9543" s="154">
        <v>44348</v>
      </c>
      <c r="B9543" s="156">
        <v>44349</v>
      </c>
      <c r="C9543" s="157" t="s">
        <v>1000</v>
      </c>
      <c r="D9543" s="76">
        <f>VLOOKUP(Pag_Inicio_Corr_mas_casos[[#This Row],[Corregimiento]],Hoja3!$A$2:$D$676,4,0)</f>
        <v>80823</v>
      </c>
      <c r="E9543" s="75">
        <v>16</v>
      </c>
    </row>
    <row r="9544" spans="1:5" x14ac:dyDescent="0.2">
      <c r="A9544" s="154">
        <v>44348</v>
      </c>
      <c r="B9544" s="156">
        <v>44349</v>
      </c>
      <c r="C9544" s="157" t="s">
        <v>1080</v>
      </c>
      <c r="D9544" s="76">
        <f>VLOOKUP(Pag_Inicio_Corr_mas_casos[[#This Row],[Corregimiento]],Hoja3!$A$2:$D$676,4,0)</f>
        <v>81003</v>
      </c>
      <c r="E9544" s="75">
        <v>11</v>
      </c>
    </row>
    <row r="9545" spans="1:5" x14ac:dyDescent="0.2">
      <c r="A9545" s="154">
        <v>44348</v>
      </c>
      <c r="B9545" s="156">
        <v>44349</v>
      </c>
      <c r="C9545" s="157" t="s">
        <v>1051</v>
      </c>
      <c r="D9545" s="76">
        <f>VLOOKUP(Pag_Inicio_Corr_mas_casos[[#This Row],[Corregimiento]],Hoja3!$A$2:$D$676,4,0)</f>
        <v>80808</v>
      </c>
      <c r="E9545" s="75">
        <v>10</v>
      </c>
    </row>
    <row r="9546" spans="1:5" x14ac:dyDescent="0.2">
      <c r="A9546" s="154">
        <v>44348</v>
      </c>
      <c r="B9546" s="156">
        <v>44349</v>
      </c>
      <c r="C9546" s="157" t="s">
        <v>1285</v>
      </c>
      <c r="D9546" s="76">
        <f>VLOOKUP(Pag_Inicio_Corr_mas_casos[[#This Row],[Corregimiento]],Hoja3!$A$2:$D$676,4,0)</f>
        <v>40507</v>
      </c>
      <c r="E9546" s="75">
        <v>10</v>
      </c>
    </row>
    <row r="9547" spans="1:5" x14ac:dyDescent="0.2">
      <c r="A9547" s="154">
        <v>44348</v>
      </c>
      <c r="B9547" s="156">
        <v>44349</v>
      </c>
      <c r="C9547" s="157" t="s">
        <v>1029</v>
      </c>
      <c r="D9547" s="76">
        <f>VLOOKUP(Pag_Inicio_Corr_mas_casos[[#This Row],[Corregimiento]],Hoja3!$A$2:$D$676,4,0)</f>
        <v>40606</v>
      </c>
      <c r="E9547" s="75">
        <v>10</v>
      </c>
    </row>
    <row r="9548" spans="1:5" x14ac:dyDescent="0.2">
      <c r="A9548" s="154">
        <v>44348</v>
      </c>
      <c r="B9548" s="156">
        <v>44349</v>
      </c>
      <c r="C9548" s="157" t="s">
        <v>1153</v>
      </c>
      <c r="D9548" s="76">
        <f>VLOOKUP(Pag_Inicio_Corr_mas_casos[[#This Row],[Corregimiento]],Hoja3!$A$2:$D$676,4,0)</f>
        <v>30109</v>
      </c>
      <c r="E9548" s="75">
        <v>9</v>
      </c>
    </row>
    <row r="9549" spans="1:5" x14ac:dyDescent="0.2">
      <c r="A9549" s="154">
        <v>44348</v>
      </c>
      <c r="B9549" s="156">
        <v>44349</v>
      </c>
      <c r="C9549" s="157" t="s">
        <v>1318</v>
      </c>
      <c r="D9549" s="76">
        <f>VLOOKUP(Pag_Inicio_Corr_mas_casos[[#This Row],[Corregimiento]],Hoja3!$A$2:$D$676,4,0)</f>
        <v>40502</v>
      </c>
      <c r="E9549" s="75">
        <v>9</v>
      </c>
    </row>
    <row r="9550" spans="1:5" x14ac:dyDescent="0.2">
      <c r="A9550" s="154">
        <v>44348</v>
      </c>
      <c r="B9550" s="156">
        <v>44349</v>
      </c>
      <c r="C9550" s="157" t="s">
        <v>831</v>
      </c>
      <c r="D9550" s="76">
        <f>VLOOKUP(Pag_Inicio_Corr_mas_casos[[#This Row],[Corregimiento]],Hoja3!$A$2:$D$676,4,0)</f>
        <v>80821</v>
      </c>
      <c r="E9550" s="75">
        <v>8</v>
      </c>
    </row>
    <row r="9551" spans="1:5" x14ac:dyDescent="0.2">
      <c r="A9551" s="154">
        <v>44348</v>
      </c>
      <c r="B9551" s="156">
        <v>44349</v>
      </c>
      <c r="C9551" s="157" t="s">
        <v>1035</v>
      </c>
      <c r="D9551" s="76">
        <f>VLOOKUP(Pag_Inicio_Corr_mas_casos[[#This Row],[Corregimiento]],Hoja3!$A$2:$D$676,4,0)</f>
        <v>60105</v>
      </c>
      <c r="E9551" s="75">
        <v>8</v>
      </c>
    </row>
    <row r="9552" spans="1:5" x14ac:dyDescent="0.2">
      <c r="A9552" s="154">
        <v>44348</v>
      </c>
      <c r="B9552" s="156">
        <v>44349</v>
      </c>
      <c r="C9552" s="157" t="s">
        <v>1133</v>
      </c>
      <c r="D9552" s="76">
        <f>VLOOKUP(Pag_Inicio_Corr_mas_casos[[#This Row],[Corregimiento]],Hoja3!$A$2:$D$676,4,0)</f>
        <v>90101</v>
      </c>
      <c r="E9552" s="75">
        <v>8</v>
      </c>
    </row>
    <row r="9553" spans="1:5" x14ac:dyDescent="0.2">
      <c r="A9553" s="148">
        <v>44349</v>
      </c>
      <c r="B9553" s="149">
        <v>44350</v>
      </c>
      <c r="C9553" s="158" t="s">
        <v>1070</v>
      </c>
      <c r="D9553" s="82">
        <f>VLOOKUP(Pag_Inicio_Corr_mas_casos[[#This Row],[Corregimiento]],Hoja3!$A$2:$D$676,4,0)</f>
        <v>80809</v>
      </c>
      <c r="E9553" s="81">
        <v>40</v>
      </c>
    </row>
    <row r="9554" spans="1:5" x14ac:dyDescent="0.2">
      <c r="A9554" s="148">
        <v>44349</v>
      </c>
      <c r="B9554" s="149">
        <v>44350</v>
      </c>
      <c r="C9554" s="158" t="s">
        <v>1105</v>
      </c>
      <c r="D9554" s="82">
        <f>VLOOKUP(Pag_Inicio_Corr_mas_casos[[#This Row],[Corregimiento]],Hoja3!$A$2:$D$676,4,0)</f>
        <v>80812</v>
      </c>
      <c r="E9554" s="81">
        <v>26</v>
      </c>
    </row>
    <row r="9555" spans="1:5" x14ac:dyDescent="0.2">
      <c r="A9555" s="148">
        <v>44349</v>
      </c>
      <c r="B9555" s="149">
        <v>44350</v>
      </c>
      <c r="C9555" s="158" t="s">
        <v>1001</v>
      </c>
      <c r="D9555" s="82">
        <f>VLOOKUP(Pag_Inicio_Corr_mas_casos[[#This Row],[Corregimiento]],Hoja3!$A$2:$D$676,4,0)</f>
        <v>80807</v>
      </c>
      <c r="E9555" s="81">
        <v>26</v>
      </c>
    </row>
    <row r="9556" spans="1:5" x14ac:dyDescent="0.2">
      <c r="A9556" s="148">
        <v>44349</v>
      </c>
      <c r="B9556" s="149">
        <v>44350</v>
      </c>
      <c r="C9556" s="158" t="s">
        <v>999</v>
      </c>
      <c r="D9556" s="82">
        <f>VLOOKUP(Pag_Inicio_Corr_mas_casos[[#This Row],[Corregimiento]],Hoja3!$A$2:$D$676,4,0)</f>
        <v>80806</v>
      </c>
      <c r="E9556" s="81">
        <v>23</v>
      </c>
    </row>
    <row r="9557" spans="1:5" x14ac:dyDescent="0.2">
      <c r="A9557" s="148">
        <v>44349</v>
      </c>
      <c r="B9557" s="149">
        <v>44350</v>
      </c>
      <c r="C9557" s="158" t="s">
        <v>996</v>
      </c>
      <c r="D9557" s="82">
        <f>VLOOKUP(Pag_Inicio_Corr_mas_casos[[#This Row],[Corregimiento]],Hoja3!$A$2:$D$676,4,0)</f>
        <v>80810</v>
      </c>
      <c r="E9557" s="81">
        <v>20</v>
      </c>
    </row>
    <row r="9558" spans="1:5" x14ac:dyDescent="0.2">
      <c r="A9558" s="148">
        <v>44349</v>
      </c>
      <c r="B9558" s="149">
        <v>44350</v>
      </c>
      <c r="C9558" s="158" t="s">
        <v>998</v>
      </c>
      <c r="D9558" s="82">
        <f>VLOOKUP(Pag_Inicio_Corr_mas_casos[[#This Row],[Corregimiento]],Hoja3!$A$2:$D$676,4,0)</f>
        <v>81009</v>
      </c>
      <c r="E9558" s="81">
        <v>17</v>
      </c>
    </row>
    <row r="9559" spans="1:5" x14ac:dyDescent="0.2">
      <c r="A9559" s="148">
        <v>44349</v>
      </c>
      <c r="B9559" s="149">
        <v>44350</v>
      </c>
      <c r="C9559" s="158" t="s">
        <v>1000</v>
      </c>
      <c r="D9559" s="82">
        <f>VLOOKUP(Pag_Inicio_Corr_mas_casos[[#This Row],[Corregimiento]],Hoja3!$A$2:$D$676,4,0)</f>
        <v>80823</v>
      </c>
      <c r="E9559" s="81">
        <v>14</v>
      </c>
    </row>
    <row r="9560" spans="1:5" x14ac:dyDescent="0.2">
      <c r="A9560" s="148">
        <v>44349</v>
      </c>
      <c r="B9560" s="149">
        <v>44350</v>
      </c>
      <c r="C9560" s="158" t="s">
        <v>1062</v>
      </c>
      <c r="D9560" s="82">
        <f>VLOOKUP(Pag_Inicio_Corr_mas_casos[[#This Row],[Corregimiento]],Hoja3!$A$2:$D$676,4,0)</f>
        <v>40611</v>
      </c>
      <c r="E9560" s="81">
        <v>14</v>
      </c>
    </row>
    <row r="9561" spans="1:5" x14ac:dyDescent="0.2">
      <c r="A9561" s="148">
        <v>44349</v>
      </c>
      <c r="B9561" s="149">
        <v>44350</v>
      </c>
      <c r="C9561" s="158" t="s">
        <v>1006</v>
      </c>
      <c r="D9561" s="82">
        <f>VLOOKUP(Pag_Inicio_Corr_mas_casos[[#This Row],[Corregimiento]],Hoja3!$A$2:$D$676,4,0)</f>
        <v>80826</v>
      </c>
      <c r="E9561" s="81">
        <v>13</v>
      </c>
    </row>
    <row r="9562" spans="1:5" x14ac:dyDescent="0.2">
      <c r="A9562" s="148">
        <v>44349</v>
      </c>
      <c r="B9562" s="149">
        <v>44350</v>
      </c>
      <c r="C9562" s="158" t="s">
        <v>1071</v>
      </c>
      <c r="D9562" s="82">
        <f>VLOOKUP(Pag_Inicio_Corr_mas_casos[[#This Row],[Corregimiento]],Hoja3!$A$2:$D$676,4,0)</f>
        <v>80819</v>
      </c>
      <c r="E9562" s="81">
        <v>12</v>
      </c>
    </row>
    <row r="9563" spans="1:5" x14ac:dyDescent="0.2">
      <c r="A9563" s="148">
        <v>44349</v>
      </c>
      <c r="B9563" s="149">
        <v>44350</v>
      </c>
      <c r="C9563" s="158" t="s">
        <v>1051</v>
      </c>
      <c r="D9563" s="82">
        <f>VLOOKUP(Pag_Inicio_Corr_mas_casos[[#This Row],[Corregimiento]],Hoja3!$A$2:$D$676,4,0)</f>
        <v>80808</v>
      </c>
      <c r="E9563" s="81">
        <v>12</v>
      </c>
    </row>
    <row r="9564" spans="1:5" x14ac:dyDescent="0.2">
      <c r="A9564" s="148">
        <v>44349</v>
      </c>
      <c r="B9564" s="149">
        <v>44350</v>
      </c>
      <c r="C9564" s="158" t="s">
        <v>1106</v>
      </c>
      <c r="D9564" s="82">
        <f>VLOOKUP(Pag_Inicio_Corr_mas_casos[[#This Row],[Corregimiento]],Hoja3!$A$2:$D$676,4,0)</f>
        <v>40601</v>
      </c>
      <c r="E9564" s="81">
        <v>12</v>
      </c>
    </row>
    <row r="9565" spans="1:5" x14ac:dyDescent="0.2">
      <c r="A9565" s="148">
        <v>44349</v>
      </c>
      <c r="B9565" s="149">
        <v>44350</v>
      </c>
      <c r="C9565" s="158" t="s">
        <v>1026</v>
      </c>
      <c r="D9565" s="82">
        <f>VLOOKUP(Pag_Inicio_Corr_mas_casos[[#This Row],[Corregimiento]],Hoja3!$A$2:$D$676,4,0)</f>
        <v>30107</v>
      </c>
      <c r="E9565" s="81">
        <v>11</v>
      </c>
    </row>
    <row r="9566" spans="1:5" x14ac:dyDescent="0.2">
      <c r="A9566" s="148">
        <v>44349</v>
      </c>
      <c r="B9566" s="149">
        <v>44350</v>
      </c>
      <c r="C9566" s="158" t="s">
        <v>1078</v>
      </c>
      <c r="D9566" s="82">
        <f>VLOOKUP(Pag_Inicio_Corr_mas_casos[[#This Row],[Corregimiento]],Hoja3!$A$2:$D$676,4,0)</f>
        <v>81001</v>
      </c>
      <c r="E9566" s="81">
        <v>11</v>
      </c>
    </row>
    <row r="9567" spans="1:5" x14ac:dyDescent="0.2">
      <c r="A9567" s="148">
        <v>44349</v>
      </c>
      <c r="B9567" s="149">
        <v>44350</v>
      </c>
      <c r="C9567" s="158" t="s">
        <v>1113</v>
      </c>
      <c r="D9567" s="82">
        <f>VLOOKUP(Pag_Inicio_Corr_mas_casos[[#This Row],[Corregimiento]],Hoja3!$A$2:$D$676,4,0)</f>
        <v>130102</v>
      </c>
      <c r="E9567" s="81">
        <v>11</v>
      </c>
    </row>
    <row r="9568" spans="1:5" x14ac:dyDescent="0.2">
      <c r="A9568" s="150">
        <v>44350</v>
      </c>
      <c r="B9568" s="151">
        <v>44351</v>
      </c>
      <c r="C9568" s="33" t="s">
        <v>1070</v>
      </c>
      <c r="D9568" s="34">
        <f>VLOOKUP(Pag_Inicio_Corr_mas_casos[[#This Row],[Corregimiento]],Hoja3!$A$2:$D$676,4,0)</f>
        <v>80809</v>
      </c>
      <c r="E9568" s="33">
        <v>44</v>
      </c>
    </row>
    <row r="9569" spans="1:5" x14ac:dyDescent="0.2">
      <c r="A9569" s="150">
        <v>44350</v>
      </c>
      <c r="B9569" s="151">
        <v>44351</v>
      </c>
      <c r="C9569" s="33" t="s">
        <v>996</v>
      </c>
      <c r="D9569" s="34">
        <f>VLOOKUP(Pag_Inicio_Corr_mas_casos[[#This Row],[Corregimiento]],Hoja3!$A$2:$D$676,4,0)</f>
        <v>80810</v>
      </c>
      <c r="E9569" s="33">
        <v>27</v>
      </c>
    </row>
    <row r="9570" spans="1:5" x14ac:dyDescent="0.2">
      <c r="A9570" s="150">
        <v>44350</v>
      </c>
      <c r="B9570" s="151">
        <v>44351</v>
      </c>
      <c r="C9570" s="33" t="s">
        <v>1105</v>
      </c>
      <c r="D9570" s="34">
        <f>VLOOKUP(Pag_Inicio_Corr_mas_casos[[#This Row],[Corregimiento]],Hoja3!$A$2:$D$676,4,0)</f>
        <v>80812</v>
      </c>
      <c r="E9570" s="33">
        <v>24</v>
      </c>
    </row>
    <row r="9571" spans="1:5" x14ac:dyDescent="0.2">
      <c r="A9571" s="150">
        <v>44350</v>
      </c>
      <c r="B9571" s="151">
        <v>44351</v>
      </c>
      <c r="C9571" s="33" t="s">
        <v>998</v>
      </c>
      <c r="D9571" s="34">
        <f>VLOOKUP(Pag_Inicio_Corr_mas_casos[[#This Row],[Corregimiento]],Hoja3!$A$2:$D$676,4,0)</f>
        <v>81009</v>
      </c>
      <c r="E9571" s="33">
        <v>24</v>
      </c>
    </row>
    <row r="9572" spans="1:5" x14ac:dyDescent="0.2">
      <c r="A9572" s="150">
        <v>44350</v>
      </c>
      <c r="B9572" s="151">
        <v>44351</v>
      </c>
      <c r="C9572" s="33" t="s">
        <v>999</v>
      </c>
      <c r="D9572" s="34">
        <f>VLOOKUP(Pag_Inicio_Corr_mas_casos[[#This Row],[Corregimiento]],Hoja3!$A$2:$D$676,4,0)</f>
        <v>80806</v>
      </c>
      <c r="E9572" s="33">
        <v>21</v>
      </c>
    </row>
    <row r="9573" spans="1:5" x14ac:dyDescent="0.2">
      <c r="A9573" s="150">
        <v>44350</v>
      </c>
      <c r="B9573" s="151">
        <v>44351</v>
      </c>
      <c r="C9573" s="33" t="s">
        <v>1001</v>
      </c>
      <c r="D9573" s="34">
        <f>VLOOKUP(Pag_Inicio_Corr_mas_casos[[#This Row],[Corregimiento]],Hoja3!$A$2:$D$676,4,0)</f>
        <v>80807</v>
      </c>
      <c r="E9573" s="33">
        <v>18</v>
      </c>
    </row>
    <row r="9574" spans="1:5" x14ac:dyDescent="0.2">
      <c r="A9574" s="150">
        <v>44350</v>
      </c>
      <c r="B9574" s="151">
        <v>44351</v>
      </c>
      <c r="C9574" s="33" t="s">
        <v>1006</v>
      </c>
      <c r="D9574" s="34">
        <f>VLOOKUP(Pag_Inicio_Corr_mas_casos[[#This Row],[Corregimiento]],Hoja3!$A$2:$D$676,4,0)</f>
        <v>80826</v>
      </c>
      <c r="E9574" s="33">
        <v>17</v>
      </c>
    </row>
    <row r="9575" spans="1:5" x14ac:dyDescent="0.2">
      <c r="A9575" s="150">
        <v>44350</v>
      </c>
      <c r="B9575" s="151">
        <v>44351</v>
      </c>
      <c r="C9575" s="33" t="s">
        <v>1080</v>
      </c>
      <c r="D9575" s="34">
        <f>VLOOKUP(Pag_Inicio_Corr_mas_casos[[#This Row],[Corregimiento]],Hoja3!$A$2:$D$676,4,0)</f>
        <v>81003</v>
      </c>
      <c r="E9575" s="33">
        <v>15</v>
      </c>
    </row>
    <row r="9576" spans="1:5" x14ac:dyDescent="0.2">
      <c r="A9576" s="150">
        <v>44350</v>
      </c>
      <c r="B9576" s="151">
        <v>44351</v>
      </c>
      <c r="C9576" s="33" t="s">
        <v>1071</v>
      </c>
      <c r="D9576" s="34">
        <f>VLOOKUP(Pag_Inicio_Corr_mas_casos[[#This Row],[Corregimiento]],Hoja3!$A$2:$D$676,4,0)</f>
        <v>80819</v>
      </c>
      <c r="E9576" s="33">
        <v>14</v>
      </c>
    </row>
    <row r="9577" spans="1:5" x14ac:dyDescent="0.2">
      <c r="A9577" s="150">
        <v>44350</v>
      </c>
      <c r="B9577" s="151">
        <v>44351</v>
      </c>
      <c r="C9577" s="33" t="s">
        <v>1051</v>
      </c>
      <c r="D9577" s="34">
        <f>VLOOKUP(Pag_Inicio_Corr_mas_casos[[#This Row],[Corregimiento]],Hoja3!$A$2:$D$676,4,0)</f>
        <v>80808</v>
      </c>
      <c r="E9577" s="33">
        <v>13</v>
      </c>
    </row>
    <row r="9578" spans="1:5" x14ac:dyDescent="0.2">
      <c r="A9578" s="150">
        <v>44350</v>
      </c>
      <c r="B9578" s="151">
        <v>44351</v>
      </c>
      <c r="C9578" s="33" t="s">
        <v>1106</v>
      </c>
      <c r="D9578" s="34">
        <f>VLOOKUP(Pag_Inicio_Corr_mas_casos[[#This Row],[Corregimiento]],Hoja3!$A$2:$D$676,4,0)</f>
        <v>40601</v>
      </c>
      <c r="E9578" s="33">
        <v>13</v>
      </c>
    </row>
    <row r="9579" spans="1:5" x14ac:dyDescent="0.2">
      <c r="A9579" s="150">
        <v>44350</v>
      </c>
      <c r="B9579" s="151">
        <v>44351</v>
      </c>
      <c r="C9579" s="33" t="s">
        <v>1113</v>
      </c>
      <c r="D9579" s="34">
        <f>VLOOKUP(Pag_Inicio_Corr_mas_casos[[#This Row],[Corregimiento]],Hoja3!$A$2:$D$676,4,0)</f>
        <v>130102</v>
      </c>
      <c r="E9579" s="33">
        <v>13</v>
      </c>
    </row>
    <row r="9580" spans="1:5" x14ac:dyDescent="0.2">
      <c r="A9580" s="150">
        <v>44350</v>
      </c>
      <c r="B9580" s="151">
        <v>44351</v>
      </c>
      <c r="C9580" s="33" t="s">
        <v>1270</v>
      </c>
      <c r="D9580" s="34">
        <f>VLOOKUP(Pag_Inicio_Corr_mas_casos[[#This Row],[Corregimiento]],Hoja3!$A$2:$D$676,4,0)</f>
        <v>41104</v>
      </c>
      <c r="E9580" s="33">
        <v>12</v>
      </c>
    </row>
    <row r="9581" spans="1:5" x14ac:dyDescent="0.2">
      <c r="A9581" s="150">
        <v>44350</v>
      </c>
      <c r="B9581" s="151">
        <v>44351</v>
      </c>
      <c r="C9581" s="33" t="s">
        <v>1081</v>
      </c>
      <c r="D9581" s="34">
        <f>VLOOKUP(Pag_Inicio_Corr_mas_casos[[#This Row],[Corregimiento]],Hoja3!$A$2:$D$676,4,0)</f>
        <v>91001</v>
      </c>
      <c r="E9581" s="33">
        <v>12</v>
      </c>
    </row>
    <row r="9582" spans="1:5" x14ac:dyDescent="0.2">
      <c r="A9582" s="150">
        <v>44350</v>
      </c>
      <c r="B9582" s="151">
        <v>44351</v>
      </c>
      <c r="C9582" s="33" t="s">
        <v>1000</v>
      </c>
      <c r="D9582" s="34">
        <f>VLOOKUP(Pag_Inicio_Corr_mas_casos[[#This Row],[Corregimiento]],Hoja3!$A$2:$D$676,4,0)</f>
        <v>80823</v>
      </c>
      <c r="E9582" s="33">
        <v>12</v>
      </c>
    </row>
    <row r="9583" spans="1:5" x14ac:dyDescent="0.2">
      <c r="A9583" s="150">
        <v>44350</v>
      </c>
      <c r="B9583" s="151">
        <v>44351</v>
      </c>
      <c r="C9583" s="33" t="s">
        <v>1078</v>
      </c>
      <c r="D9583" s="34">
        <f>VLOOKUP(Pag_Inicio_Corr_mas_casos[[#This Row],[Corregimiento]],Hoja3!$A$2:$D$676,4,0)</f>
        <v>81001</v>
      </c>
      <c r="E9583" s="33">
        <v>11</v>
      </c>
    </row>
    <row r="9584" spans="1:5" x14ac:dyDescent="0.2">
      <c r="A9584" s="150">
        <v>44350</v>
      </c>
      <c r="B9584" s="151">
        <v>44351</v>
      </c>
      <c r="C9584" s="33" t="s">
        <v>997</v>
      </c>
      <c r="D9584" s="34">
        <f>VLOOKUP(Pag_Inicio_Corr_mas_casos[[#This Row],[Corregimiento]],Hoja3!$A$2:$D$676,4,0)</f>
        <v>130717</v>
      </c>
      <c r="E9584" s="33">
        <v>11</v>
      </c>
    </row>
    <row r="9585" spans="1:5" x14ac:dyDescent="0.2">
      <c r="A9585" s="150">
        <v>44350</v>
      </c>
      <c r="B9585" s="151">
        <v>44351</v>
      </c>
      <c r="C9585" s="33" t="s">
        <v>1361</v>
      </c>
      <c r="D9585" s="34">
        <f>VLOOKUP(Pag_Inicio_Corr_mas_casos[[#This Row],[Corregimiento]],Hoja3!$A$2:$D$676,4,0)</f>
        <v>100102</v>
      </c>
      <c r="E9585" s="33">
        <v>11</v>
      </c>
    </row>
    <row r="9586" spans="1:5" x14ac:dyDescent="0.2">
      <c r="A9586" s="150">
        <v>44350</v>
      </c>
      <c r="B9586" s="151">
        <v>44351</v>
      </c>
      <c r="C9586" s="33" t="s">
        <v>1125</v>
      </c>
      <c r="D9586" s="34">
        <f>VLOOKUP(Pag_Inicio_Corr_mas_casos[[#This Row],[Corregimiento]],Hoja3!$A$2:$D$676,4,0)</f>
        <v>40610</v>
      </c>
      <c r="E9586" s="33">
        <v>9</v>
      </c>
    </row>
    <row r="9587" spans="1:5" x14ac:dyDescent="0.2">
      <c r="A9587" s="150">
        <v>44350</v>
      </c>
      <c r="B9587" s="151">
        <v>44351</v>
      </c>
      <c r="C9587" s="33" t="s">
        <v>1005</v>
      </c>
      <c r="D9587" s="34">
        <f>VLOOKUP(Pag_Inicio_Corr_mas_casos[[#This Row],[Corregimiento]],Hoja3!$A$2:$D$676,4,0)</f>
        <v>80814</v>
      </c>
      <c r="E9587" s="33">
        <v>9</v>
      </c>
    </row>
    <row r="9588" spans="1:5" x14ac:dyDescent="0.2">
      <c r="A9588" s="152">
        <v>44351</v>
      </c>
      <c r="B9588" s="153">
        <v>44352</v>
      </c>
      <c r="C9588" s="36" t="s">
        <v>998</v>
      </c>
      <c r="D9588" s="37">
        <f>VLOOKUP(Pag_Inicio_Corr_mas_casos[[#This Row],[Corregimiento]],Hoja3!$A$2:$D$676,4,0)</f>
        <v>81009</v>
      </c>
      <c r="E9588" s="36">
        <v>36</v>
      </c>
    </row>
    <row r="9589" spans="1:5" x14ac:dyDescent="0.2">
      <c r="A9589" s="152">
        <v>44351</v>
      </c>
      <c r="B9589" s="153">
        <v>44352</v>
      </c>
      <c r="C9589" s="36" t="s">
        <v>1070</v>
      </c>
      <c r="D9589" s="37">
        <f>VLOOKUP(Pag_Inicio_Corr_mas_casos[[#This Row],[Corregimiento]],Hoja3!$A$2:$D$676,4,0)</f>
        <v>80809</v>
      </c>
      <c r="E9589" s="36">
        <v>29</v>
      </c>
    </row>
    <row r="9590" spans="1:5" x14ac:dyDescent="0.2">
      <c r="A9590" s="152">
        <v>44351</v>
      </c>
      <c r="B9590" s="153">
        <v>44352</v>
      </c>
      <c r="C9590" s="36" t="s">
        <v>1361</v>
      </c>
      <c r="D9590" s="37">
        <f>VLOOKUP(Pag_Inicio_Corr_mas_casos[[#This Row],[Corregimiento]],Hoja3!$A$2:$D$676,4,0)</f>
        <v>100102</v>
      </c>
      <c r="E9590" s="36">
        <v>26</v>
      </c>
    </row>
    <row r="9591" spans="1:5" x14ac:dyDescent="0.2">
      <c r="A9591" s="152">
        <v>44351</v>
      </c>
      <c r="B9591" s="153">
        <v>44352</v>
      </c>
      <c r="C9591" s="36" t="s">
        <v>1001</v>
      </c>
      <c r="D9591" s="37">
        <f>VLOOKUP(Pag_Inicio_Corr_mas_casos[[#This Row],[Corregimiento]],Hoja3!$A$2:$D$676,4,0)</f>
        <v>80807</v>
      </c>
      <c r="E9591" s="36">
        <v>25</v>
      </c>
    </row>
    <row r="9592" spans="1:5" x14ac:dyDescent="0.2">
      <c r="A9592" s="152">
        <v>44351</v>
      </c>
      <c r="B9592" s="153">
        <v>44352</v>
      </c>
      <c r="C9592" s="36" t="s">
        <v>1071</v>
      </c>
      <c r="D9592" s="37">
        <f>VLOOKUP(Pag_Inicio_Corr_mas_casos[[#This Row],[Corregimiento]],Hoja3!$A$2:$D$676,4,0)</f>
        <v>80819</v>
      </c>
      <c r="E9592" s="36">
        <v>24</v>
      </c>
    </row>
    <row r="9593" spans="1:5" x14ac:dyDescent="0.2">
      <c r="A9593" s="152">
        <v>44351</v>
      </c>
      <c r="B9593" s="153">
        <v>44352</v>
      </c>
      <c r="C9593" s="36" t="s">
        <v>1365</v>
      </c>
      <c r="D9593" s="37">
        <f>VLOOKUP(Pag_Inicio_Corr_mas_casos[[#This Row],[Corregimiento]],Hoja3!$A$2:$D$676,4,0)</f>
        <v>90907</v>
      </c>
      <c r="E9593" s="36">
        <v>23</v>
      </c>
    </row>
    <row r="9594" spans="1:5" x14ac:dyDescent="0.2">
      <c r="A9594" s="152">
        <v>44351</v>
      </c>
      <c r="B9594" s="153">
        <v>44352</v>
      </c>
      <c r="C9594" s="36" t="s">
        <v>1105</v>
      </c>
      <c r="D9594" s="37">
        <f>VLOOKUP(Pag_Inicio_Corr_mas_casos[[#This Row],[Corregimiento]],Hoja3!$A$2:$D$676,4,0)</f>
        <v>80812</v>
      </c>
      <c r="E9594" s="36">
        <v>22</v>
      </c>
    </row>
    <row r="9595" spans="1:5" x14ac:dyDescent="0.2">
      <c r="A9595" s="152">
        <v>44351</v>
      </c>
      <c r="B9595" s="153">
        <v>44352</v>
      </c>
      <c r="C9595" s="36" t="s">
        <v>1367</v>
      </c>
      <c r="D9595" s="37">
        <f>VLOOKUP(Pag_Inicio_Corr_mas_casos[[#This Row],[Corregimiento]],Hoja3!$A$2:$D$676,4,0)</f>
        <v>100104</v>
      </c>
      <c r="E9595" s="36">
        <v>21</v>
      </c>
    </row>
    <row r="9596" spans="1:5" x14ac:dyDescent="0.2">
      <c r="A9596" s="152">
        <v>44351</v>
      </c>
      <c r="B9596" s="153">
        <v>44352</v>
      </c>
      <c r="C9596" s="36" t="s">
        <v>999</v>
      </c>
      <c r="D9596" s="37">
        <f>VLOOKUP(Pag_Inicio_Corr_mas_casos[[#This Row],[Corregimiento]],Hoja3!$A$2:$D$676,4,0)</f>
        <v>80806</v>
      </c>
      <c r="E9596" s="36">
        <v>20</v>
      </c>
    </row>
    <row r="9597" spans="1:5" x14ac:dyDescent="0.2">
      <c r="A9597" s="152">
        <v>44351</v>
      </c>
      <c r="B9597" s="153">
        <v>44352</v>
      </c>
      <c r="C9597" s="36" t="s">
        <v>831</v>
      </c>
      <c r="D9597" s="37">
        <f>VLOOKUP(Pag_Inicio_Corr_mas_casos[[#This Row],[Corregimiento]],Hoja3!$A$2:$D$676,4,0)</f>
        <v>80821</v>
      </c>
      <c r="E9597" s="36">
        <v>18</v>
      </c>
    </row>
    <row r="9598" spans="1:5" x14ac:dyDescent="0.2">
      <c r="A9598" s="152">
        <v>44351</v>
      </c>
      <c r="B9598" s="153">
        <v>44352</v>
      </c>
      <c r="C9598" s="36" t="s">
        <v>1119</v>
      </c>
      <c r="D9598" s="37">
        <f>VLOOKUP(Pag_Inicio_Corr_mas_casos[[#This Row],[Corregimiento]],Hoja3!$A$2:$D$676,4,0)</f>
        <v>40601</v>
      </c>
      <c r="E9598" s="36">
        <v>18</v>
      </c>
    </row>
    <row r="9599" spans="1:5" x14ac:dyDescent="0.2">
      <c r="A9599" s="152">
        <v>44351</v>
      </c>
      <c r="B9599" s="153">
        <v>44352</v>
      </c>
      <c r="C9599" s="36" t="s">
        <v>1006</v>
      </c>
      <c r="D9599" s="37">
        <f>VLOOKUP(Pag_Inicio_Corr_mas_casos[[#This Row],[Corregimiento]],Hoja3!$A$2:$D$676,4,0)</f>
        <v>80826</v>
      </c>
      <c r="E9599" s="36">
        <v>18</v>
      </c>
    </row>
    <row r="9600" spans="1:5" x14ac:dyDescent="0.2">
      <c r="A9600" s="152">
        <v>44351</v>
      </c>
      <c r="B9600" s="153">
        <v>44352</v>
      </c>
      <c r="C9600" s="36" t="s">
        <v>1000</v>
      </c>
      <c r="D9600" s="37">
        <f>VLOOKUP(Pag_Inicio_Corr_mas_casos[[#This Row],[Corregimiento]],Hoja3!$A$2:$D$676,4,0)</f>
        <v>80823</v>
      </c>
      <c r="E9600" s="36">
        <v>18</v>
      </c>
    </row>
    <row r="9601" spans="1:5" x14ac:dyDescent="0.2">
      <c r="A9601" s="152">
        <v>44351</v>
      </c>
      <c r="B9601" s="153">
        <v>44352</v>
      </c>
      <c r="C9601" s="36" t="s">
        <v>1113</v>
      </c>
      <c r="D9601" s="37">
        <f>VLOOKUP(Pag_Inicio_Corr_mas_casos[[#This Row],[Corregimiento]],Hoja3!$A$2:$D$676,4,0)</f>
        <v>130102</v>
      </c>
      <c r="E9601" s="36">
        <v>17</v>
      </c>
    </row>
    <row r="9602" spans="1:5" x14ac:dyDescent="0.2">
      <c r="A9602" s="152">
        <v>44351</v>
      </c>
      <c r="B9602" s="153">
        <v>44352</v>
      </c>
      <c r="C9602" s="36" t="s">
        <v>1029</v>
      </c>
      <c r="D9602" s="37">
        <f>VLOOKUP(Pag_Inicio_Corr_mas_casos[[#This Row],[Corregimiento]],Hoja3!$A$2:$D$676,4,0)</f>
        <v>40606</v>
      </c>
      <c r="E9602" s="36">
        <v>17</v>
      </c>
    </row>
    <row r="9603" spans="1:5" x14ac:dyDescent="0.2">
      <c r="A9603" s="152">
        <v>44351</v>
      </c>
      <c r="B9603" s="153">
        <v>44352</v>
      </c>
      <c r="C9603" s="36" t="s">
        <v>1127</v>
      </c>
      <c r="D9603" s="37">
        <f>VLOOKUP(Pag_Inicio_Corr_mas_casos[[#This Row],[Corregimiento]],Hoja3!$A$2:$D$676,4,0)</f>
        <v>130101</v>
      </c>
      <c r="E9603" s="36">
        <v>14</v>
      </c>
    </row>
    <row r="9604" spans="1:5" x14ac:dyDescent="0.2">
      <c r="A9604" s="152">
        <v>44351</v>
      </c>
      <c r="B9604" s="153">
        <v>44352</v>
      </c>
      <c r="C9604" s="36" t="s">
        <v>996</v>
      </c>
      <c r="D9604" s="37">
        <f>VLOOKUP(Pag_Inicio_Corr_mas_casos[[#This Row],[Corregimiento]],Hoja3!$A$2:$D$676,4,0)</f>
        <v>80810</v>
      </c>
      <c r="E9604" s="36">
        <v>14</v>
      </c>
    </row>
    <row r="9605" spans="1:5" x14ac:dyDescent="0.2">
      <c r="A9605" s="152">
        <v>44351</v>
      </c>
      <c r="B9605" s="153">
        <v>44352</v>
      </c>
      <c r="C9605" s="36" t="s">
        <v>1011</v>
      </c>
      <c r="D9605" s="37">
        <f>VLOOKUP(Pag_Inicio_Corr_mas_casos[[#This Row],[Corregimiento]],Hoja3!$A$2:$D$676,4,0)</f>
        <v>80820</v>
      </c>
      <c r="E9605" s="36">
        <v>14</v>
      </c>
    </row>
    <row r="9606" spans="1:5" x14ac:dyDescent="0.2">
      <c r="A9606" s="152">
        <v>44351</v>
      </c>
      <c r="B9606" s="153">
        <v>44352</v>
      </c>
      <c r="C9606" s="36" t="s">
        <v>1080</v>
      </c>
      <c r="D9606" s="37">
        <f>VLOOKUP(Pag_Inicio_Corr_mas_casos[[#This Row],[Corregimiento]],Hoja3!$A$2:$D$676,4,0)</f>
        <v>81003</v>
      </c>
      <c r="E9606" s="36">
        <v>13</v>
      </c>
    </row>
    <row r="9607" spans="1:5" x14ac:dyDescent="0.2">
      <c r="A9607" s="152">
        <v>44351</v>
      </c>
      <c r="B9607" s="153">
        <v>44352</v>
      </c>
      <c r="C9607" s="36" t="s">
        <v>1095</v>
      </c>
      <c r="D9607" s="37">
        <f>VLOOKUP(Pag_Inicio_Corr_mas_casos[[#This Row],[Corregimiento]],Hoja3!$A$2:$D$676,4,0)</f>
        <v>130106</v>
      </c>
      <c r="E9607" s="36">
        <v>13</v>
      </c>
    </row>
    <row r="9608" spans="1:5" x14ac:dyDescent="0.2">
      <c r="A9608" s="159">
        <v>44352</v>
      </c>
      <c r="B9608" s="160">
        <v>44353</v>
      </c>
      <c r="C9608" s="41" t="s">
        <v>778</v>
      </c>
      <c r="D9608" s="42">
        <f>VLOOKUP(Pag_Inicio_Corr_mas_casos[[#This Row],[Corregimiento]],Hoja3!$A$2:$D$676,4,0)</f>
        <v>80809</v>
      </c>
      <c r="E9608" s="41">
        <v>45</v>
      </c>
    </row>
    <row r="9609" spans="1:5" x14ac:dyDescent="0.2">
      <c r="A9609" s="159">
        <v>44352</v>
      </c>
      <c r="B9609" s="160">
        <v>44353</v>
      </c>
      <c r="C9609" s="41" t="s">
        <v>832</v>
      </c>
      <c r="D9609" s="42">
        <f>VLOOKUP(Pag_Inicio_Corr_mas_casos[[#This Row],[Corregimiento]],Hoja3!$A$2:$D$676,4,0)</f>
        <v>81009</v>
      </c>
      <c r="E9609" s="41">
        <v>35</v>
      </c>
    </row>
    <row r="9610" spans="1:5" x14ac:dyDescent="0.2">
      <c r="A9610" s="159">
        <v>44352</v>
      </c>
      <c r="B9610" s="160">
        <v>44353</v>
      </c>
      <c r="C9610" s="41" t="s">
        <v>923</v>
      </c>
      <c r="D9610" s="42">
        <f>VLOOKUP(Pag_Inicio_Corr_mas_casos[[#This Row],[Corregimiento]],Hoja3!$A$2:$D$676,4,0)</f>
        <v>80812</v>
      </c>
      <c r="E9610" s="41">
        <v>28</v>
      </c>
    </row>
    <row r="9611" spans="1:5" x14ac:dyDescent="0.2">
      <c r="A9611" s="159">
        <v>44352</v>
      </c>
      <c r="B9611" s="160">
        <v>44353</v>
      </c>
      <c r="C9611" s="41" t="s">
        <v>1368</v>
      </c>
      <c r="D9611" s="42">
        <f>VLOOKUP(Pag_Inicio_Corr_mas_casos[[#This Row],[Corregimiento]],Hoja3!$A$2:$D$676,4,0)</f>
        <v>80806</v>
      </c>
      <c r="E9611" s="41">
        <v>25</v>
      </c>
    </row>
    <row r="9612" spans="1:5" x14ac:dyDescent="0.2">
      <c r="A9612" s="159">
        <v>44352</v>
      </c>
      <c r="B9612" s="160">
        <v>44353</v>
      </c>
      <c r="C9612" s="41" t="s">
        <v>1113</v>
      </c>
      <c r="D9612" s="42">
        <f>VLOOKUP(Pag_Inicio_Corr_mas_casos[[#This Row],[Corregimiento]],Hoja3!$A$2:$D$676,4,0)</f>
        <v>130102</v>
      </c>
      <c r="E9612" s="41">
        <v>21</v>
      </c>
    </row>
    <row r="9613" spans="1:5" x14ac:dyDescent="0.2">
      <c r="A9613" s="159">
        <v>44352</v>
      </c>
      <c r="B9613" s="160">
        <v>44353</v>
      </c>
      <c r="C9613" s="41" t="s">
        <v>1071</v>
      </c>
      <c r="D9613" s="42">
        <f>VLOOKUP(Pag_Inicio_Corr_mas_casos[[#This Row],[Corregimiento]],Hoja3!$A$2:$D$676,4,0)</f>
        <v>80819</v>
      </c>
      <c r="E9613" s="41">
        <v>20</v>
      </c>
    </row>
    <row r="9614" spans="1:5" x14ac:dyDescent="0.2">
      <c r="A9614" s="159">
        <v>44352</v>
      </c>
      <c r="B9614" s="160">
        <v>44353</v>
      </c>
      <c r="C9614" s="41" t="s">
        <v>1012</v>
      </c>
      <c r="D9614" s="42">
        <f>VLOOKUP(Pag_Inicio_Corr_mas_casos[[#This Row],[Corregimiento]],Hoja3!$A$2:$D$676,4,0)</f>
        <v>80817</v>
      </c>
      <c r="E9614" s="41">
        <v>18</v>
      </c>
    </row>
    <row r="9615" spans="1:5" x14ac:dyDescent="0.2">
      <c r="A9615" s="159">
        <v>44352</v>
      </c>
      <c r="B9615" s="160">
        <v>44353</v>
      </c>
      <c r="C9615" s="41" t="s">
        <v>996</v>
      </c>
      <c r="D9615" s="42">
        <f>VLOOKUP(Pag_Inicio_Corr_mas_casos[[#This Row],[Corregimiento]],Hoja3!$A$2:$D$676,4,0)</f>
        <v>80810</v>
      </c>
      <c r="E9615" s="41">
        <v>18</v>
      </c>
    </row>
    <row r="9616" spans="1:5" x14ac:dyDescent="0.2">
      <c r="A9616" s="159">
        <v>44352</v>
      </c>
      <c r="B9616" s="160">
        <v>44353</v>
      </c>
      <c r="C9616" s="41" t="s">
        <v>1001</v>
      </c>
      <c r="D9616" s="42">
        <f>VLOOKUP(Pag_Inicio_Corr_mas_casos[[#This Row],[Corregimiento]],Hoja3!$A$2:$D$676,4,0)</f>
        <v>80807</v>
      </c>
      <c r="E9616" s="41">
        <v>18</v>
      </c>
    </row>
    <row r="9617" spans="1:5" x14ac:dyDescent="0.2">
      <c r="A9617" s="159">
        <v>44352</v>
      </c>
      <c r="B9617" s="160">
        <v>44353</v>
      </c>
      <c r="C9617" s="41" t="s">
        <v>1106</v>
      </c>
      <c r="D9617" s="42">
        <f>VLOOKUP(Pag_Inicio_Corr_mas_casos[[#This Row],[Corregimiento]],Hoja3!$A$2:$D$676,4,0)</f>
        <v>40601</v>
      </c>
      <c r="E9617" s="41">
        <v>17</v>
      </c>
    </row>
    <row r="9618" spans="1:5" x14ac:dyDescent="0.2">
      <c r="A9618" s="159">
        <v>44352</v>
      </c>
      <c r="B9618" s="160">
        <v>44353</v>
      </c>
      <c r="C9618" s="41" t="s">
        <v>1006</v>
      </c>
      <c r="D9618" s="42">
        <f>VLOOKUP(Pag_Inicio_Corr_mas_casos[[#This Row],[Corregimiento]],Hoja3!$A$2:$D$676,4,0)</f>
        <v>80826</v>
      </c>
      <c r="E9618" s="41">
        <v>15</v>
      </c>
    </row>
    <row r="9619" spans="1:5" x14ac:dyDescent="0.2">
      <c r="A9619" s="159">
        <v>44352</v>
      </c>
      <c r="B9619" s="160">
        <v>44353</v>
      </c>
      <c r="C9619" s="41" t="s">
        <v>1078</v>
      </c>
      <c r="D9619" s="42">
        <f>VLOOKUP(Pag_Inicio_Corr_mas_casos[[#This Row],[Corregimiento]],Hoja3!$A$2:$D$676,4,0)</f>
        <v>81001</v>
      </c>
      <c r="E9619" s="41">
        <v>14</v>
      </c>
    </row>
    <row r="9620" spans="1:5" x14ac:dyDescent="0.2">
      <c r="A9620" s="159">
        <v>44352</v>
      </c>
      <c r="B9620" s="160">
        <v>44353</v>
      </c>
      <c r="C9620" s="41" t="s">
        <v>1009</v>
      </c>
      <c r="D9620" s="42">
        <f>VLOOKUP(Pag_Inicio_Corr_mas_casos[[#This Row],[Corregimiento]],Hoja3!$A$2:$D$676,4,0)</f>
        <v>130107</v>
      </c>
      <c r="E9620" s="41">
        <v>13</v>
      </c>
    </row>
    <row r="9621" spans="1:5" x14ac:dyDescent="0.2">
      <c r="A9621" s="159">
        <v>44352</v>
      </c>
      <c r="B9621" s="160">
        <v>44353</v>
      </c>
      <c r="C9621" s="41" t="s">
        <v>1051</v>
      </c>
      <c r="D9621" s="42">
        <f>VLOOKUP(Pag_Inicio_Corr_mas_casos[[#This Row],[Corregimiento]],Hoja3!$A$2:$D$676,4,0)</f>
        <v>80808</v>
      </c>
      <c r="E9621" s="41">
        <v>13</v>
      </c>
    </row>
    <row r="9622" spans="1:5" x14ac:dyDescent="0.2">
      <c r="A9622" s="159">
        <v>44352</v>
      </c>
      <c r="B9622" s="160">
        <v>44353</v>
      </c>
      <c r="C9622" s="41" t="s">
        <v>1133</v>
      </c>
      <c r="D9622" s="42">
        <f>VLOOKUP(Pag_Inicio_Corr_mas_casos[[#This Row],[Corregimiento]],Hoja3!$A$2:$D$676,4,0)</f>
        <v>90101</v>
      </c>
      <c r="E9622" s="41">
        <v>13</v>
      </c>
    </row>
    <row r="9623" spans="1:5" x14ac:dyDescent="0.2">
      <c r="A9623" s="159">
        <v>44352</v>
      </c>
      <c r="B9623" s="160">
        <v>44353</v>
      </c>
      <c r="C9623" s="41" t="s">
        <v>1007</v>
      </c>
      <c r="D9623" s="42">
        <f>VLOOKUP(Pag_Inicio_Corr_mas_casos[[#This Row],[Corregimiento]],Hoja3!$A$2:$D$676,4,0)</f>
        <v>80811</v>
      </c>
      <c r="E9623" s="41">
        <v>12</v>
      </c>
    </row>
    <row r="9624" spans="1:5" x14ac:dyDescent="0.2">
      <c r="A9624" s="159">
        <v>44352</v>
      </c>
      <c r="B9624" s="160">
        <v>44353</v>
      </c>
      <c r="C9624" s="41" t="s">
        <v>1095</v>
      </c>
      <c r="D9624" s="42">
        <f>VLOOKUP(Pag_Inicio_Corr_mas_casos[[#This Row],[Corregimiento]],Hoja3!$A$2:$D$676,4,0)</f>
        <v>130106</v>
      </c>
      <c r="E9624" s="41">
        <v>12</v>
      </c>
    </row>
    <row r="9625" spans="1:5" x14ac:dyDescent="0.2">
      <c r="A9625" s="159">
        <v>44352</v>
      </c>
      <c r="B9625" s="160">
        <v>44353</v>
      </c>
      <c r="C9625" s="41" t="s">
        <v>1005</v>
      </c>
      <c r="D9625" s="42">
        <f>VLOOKUP(Pag_Inicio_Corr_mas_casos[[#This Row],[Corregimiento]],Hoja3!$A$2:$D$676,4,0)</f>
        <v>80814</v>
      </c>
      <c r="E9625" s="41">
        <v>12</v>
      </c>
    </row>
    <row r="9626" spans="1:5" x14ac:dyDescent="0.2">
      <c r="A9626" s="159">
        <v>44352</v>
      </c>
      <c r="B9626" s="160">
        <v>44353</v>
      </c>
      <c r="C9626" s="41" t="s">
        <v>831</v>
      </c>
      <c r="D9626" s="42">
        <f>VLOOKUP(Pag_Inicio_Corr_mas_casos[[#This Row],[Corregimiento]],Hoja3!$A$2:$D$676,4,0)</f>
        <v>80821</v>
      </c>
      <c r="E9626" s="41">
        <v>12</v>
      </c>
    </row>
    <row r="9627" spans="1:5" x14ac:dyDescent="0.2">
      <c r="A9627" s="159">
        <v>44352</v>
      </c>
      <c r="B9627" s="160">
        <v>44353</v>
      </c>
      <c r="C9627" s="41" t="s">
        <v>1369</v>
      </c>
      <c r="D9627" s="42">
        <f>VLOOKUP(Pag_Inicio_Corr_mas_casos[[#This Row],[Corregimiento]],Hoja3!$A$2:$D$676,4,0)</f>
        <v>81003</v>
      </c>
      <c r="E9627" s="41">
        <v>12</v>
      </c>
    </row>
    <row r="9628" spans="1:5" x14ac:dyDescent="0.2">
      <c r="A9628" s="161">
        <v>44353</v>
      </c>
      <c r="B9628" s="162">
        <v>44354</v>
      </c>
      <c r="C9628" s="39" t="s">
        <v>1361</v>
      </c>
      <c r="D9628" s="40">
        <f>VLOOKUP(Pag_Inicio_Corr_mas_casos[[#This Row],[Corregimiento]],Hoja3!$A$2:$D$676,4,0)</f>
        <v>100102</v>
      </c>
      <c r="E9628" s="39">
        <v>35</v>
      </c>
    </row>
    <row r="9629" spans="1:5" x14ac:dyDescent="0.2">
      <c r="A9629" s="161">
        <v>44353</v>
      </c>
      <c r="B9629" s="162">
        <v>44354</v>
      </c>
      <c r="C9629" s="39" t="s">
        <v>1070</v>
      </c>
      <c r="D9629" s="40">
        <f>VLOOKUP(Pag_Inicio_Corr_mas_casos[[#This Row],[Corregimiento]],Hoja3!$A$2:$D$676,4,0)</f>
        <v>80809</v>
      </c>
      <c r="E9629" s="39">
        <v>23</v>
      </c>
    </row>
    <row r="9630" spans="1:5" x14ac:dyDescent="0.2">
      <c r="A9630" s="161">
        <v>44353</v>
      </c>
      <c r="B9630" s="162">
        <v>44354</v>
      </c>
      <c r="C9630" s="39" t="s">
        <v>998</v>
      </c>
      <c r="D9630" s="40">
        <f>VLOOKUP(Pag_Inicio_Corr_mas_casos[[#This Row],[Corregimiento]],Hoja3!$A$2:$D$676,4,0)</f>
        <v>81009</v>
      </c>
      <c r="E9630" s="39">
        <v>16</v>
      </c>
    </row>
    <row r="9631" spans="1:5" x14ac:dyDescent="0.2">
      <c r="A9631" s="161">
        <v>44353</v>
      </c>
      <c r="B9631" s="162">
        <v>44354</v>
      </c>
      <c r="C9631" s="39" t="s">
        <v>999</v>
      </c>
      <c r="D9631" s="40">
        <f>VLOOKUP(Pag_Inicio_Corr_mas_casos[[#This Row],[Corregimiento]],Hoja3!$A$2:$D$676,4,0)</f>
        <v>80806</v>
      </c>
      <c r="E9631" s="39">
        <v>15</v>
      </c>
    </row>
    <row r="9632" spans="1:5" x14ac:dyDescent="0.2">
      <c r="A9632" s="161">
        <v>44353</v>
      </c>
      <c r="B9632" s="162">
        <v>44354</v>
      </c>
      <c r="C9632" s="39" t="s">
        <v>1106</v>
      </c>
      <c r="D9632" s="40">
        <f>VLOOKUP(Pag_Inicio_Corr_mas_casos[[#This Row],[Corregimiento]],Hoja3!$A$2:$D$676,4,0)</f>
        <v>40601</v>
      </c>
      <c r="E9632" s="39">
        <v>15</v>
      </c>
    </row>
    <row r="9633" spans="1:5" x14ac:dyDescent="0.2">
      <c r="A9633" s="161">
        <v>44353</v>
      </c>
      <c r="B9633" s="162">
        <v>44354</v>
      </c>
      <c r="C9633" s="39" t="s">
        <v>1367</v>
      </c>
      <c r="D9633" s="40">
        <f>VLOOKUP(Pag_Inicio_Corr_mas_casos[[#This Row],[Corregimiento]],Hoja3!$A$2:$D$676,4,0)</f>
        <v>100104</v>
      </c>
      <c r="E9633" s="39">
        <v>14</v>
      </c>
    </row>
    <row r="9634" spans="1:5" x14ac:dyDescent="0.2">
      <c r="A9634" s="161">
        <v>44353</v>
      </c>
      <c r="B9634" s="162">
        <v>44354</v>
      </c>
      <c r="C9634" s="39" t="s">
        <v>1029</v>
      </c>
      <c r="D9634" s="40">
        <f>VLOOKUP(Pag_Inicio_Corr_mas_casos[[#This Row],[Corregimiento]],Hoja3!$A$2:$D$676,4,0)</f>
        <v>40606</v>
      </c>
      <c r="E9634" s="39">
        <v>13</v>
      </c>
    </row>
    <row r="9635" spans="1:5" x14ac:dyDescent="0.2">
      <c r="A9635" s="161">
        <v>44353</v>
      </c>
      <c r="B9635" s="162">
        <v>44354</v>
      </c>
      <c r="C9635" s="39" t="s">
        <v>1113</v>
      </c>
      <c r="D9635" s="40">
        <f>VLOOKUP(Pag_Inicio_Corr_mas_casos[[#This Row],[Corregimiento]],Hoja3!$A$2:$D$676,4,0)</f>
        <v>130102</v>
      </c>
      <c r="E9635" s="39">
        <v>13</v>
      </c>
    </row>
    <row r="9636" spans="1:5" x14ac:dyDescent="0.2">
      <c r="A9636" s="161">
        <v>44353</v>
      </c>
      <c r="B9636" s="162">
        <v>44354</v>
      </c>
      <c r="C9636" s="39" t="s">
        <v>1078</v>
      </c>
      <c r="D9636" s="40">
        <f>VLOOKUP(Pag_Inicio_Corr_mas_casos[[#This Row],[Corregimiento]],Hoja3!$A$2:$D$676,4,0)</f>
        <v>81001</v>
      </c>
      <c r="E9636" s="39">
        <v>11</v>
      </c>
    </row>
    <row r="9637" spans="1:5" x14ac:dyDescent="0.2">
      <c r="A9637" s="161">
        <v>44353</v>
      </c>
      <c r="B9637" s="162">
        <v>44354</v>
      </c>
      <c r="C9637" s="39" t="s">
        <v>1095</v>
      </c>
      <c r="D9637" s="40">
        <f>VLOOKUP(Pag_Inicio_Corr_mas_casos[[#This Row],[Corregimiento]],Hoja3!$A$2:$D$676,4,0)</f>
        <v>130106</v>
      </c>
      <c r="E9637" s="39">
        <v>11</v>
      </c>
    </row>
    <row r="9638" spans="1:5" x14ac:dyDescent="0.2">
      <c r="A9638" s="161">
        <v>44353</v>
      </c>
      <c r="B9638" s="162">
        <v>44354</v>
      </c>
      <c r="C9638" s="39" t="s">
        <v>1001</v>
      </c>
      <c r="D9638" s="40">
        <f>VLOOKUP(Pag_Inicio_Corr_mas_casos[[#This Row],[Corregimiento]],Hoja3!$A$2:$D$676,4,0)</f>
        <v>80807</v>
      </c>
      <c r="E9638" s="39">
        <v>10</v>
      </c>
    </row>
    <row r="9639" spans="1:5" x14ac:dyDescent="0.2">
      <c r="A9639" s="161">
        <v>44353</v>
      </c>
      <c r="B9639" s="162">
        <v>44354</v>
      </c>
      <c r="C9639" s="39" t="s">
        <v>1005</v>
      </c>
      <c r="D9639" s="40">
        <f>VLOOKUP(Pag_Inicio_Corr_mas_casos[[#This Row],[Corregimiento]],Hoja3!$A$2:$D$676,4,0)</f>
        <v>80814</v>
      </c>
      <c r="E9639" s="39">
        <v>10</v>
      </c>
    </row>
    <row r="9640" spans="1:5" x14ac:dyDescent="0.2">
      <c r="A9640" s="161">
        <v>44353</v>
      </c>
      <c r="B9640" s="162">
        <v>44354</v>
      </c>
      <c r="C9640" s="39" t="s">
        <v>1105</v>
      </c>
      <c r="D9640" s="40">
        <f>VLOOKUP(Pag_Inicio_Corr_mas_casos[[#This Row],[Corregimiento]],Hoja3!$A$2:$D$676,4,0)</f>
        <v>80812</v>
      </c>
      <c r="E9640" s="39">
        <v>10</v>
      </c>
    </row>
    <row r="9641" spans="1:5" x14ac:dyDescent="0.2">
      <c r="A9641" s="161">
        <v>44353</v>
      </c>
      <c r="B9641" s="162">
        <v>44354</v>
      </c>
      <c r="C9641" s="39" t="s">
        <v>1071</v>
      </c>
      <c r="D9641" s="40">
        <f>VLOOKUP(Pag_Inicio_Corr_mas_casos[[#This Row],[Corregimiento]],Hoja3!$A$2:$D$676,4,0)</f>
        <v>80819</v>
      </c>
      <c r="E9641" s="39">
        <v>10</v>
      </c>
    </row>
    <row r="9642" spans="1:5" x14ac:dyDescent="0.2">
      <c r="A9642" s="161">
        <v>44353</v>
      </c>
      <c r="B9642" s="162">
        <v>44354</v>
      </c>
      <c r="C9642" s="39" t="s">
        <v>831</v>
      </c>
      <c r="D9642" s="40">
        <f>VLOOKUP(Pag_Inicio_Corr_mas_casos[[#This Row],[Corregimiento]],Hoja3!$A$2:$D$676,4,0)</f>
        <v>80821</v>
      </c>
      <c r="E9642" s="39">
        <v>8</v>
      </c>
    </row>
    <row r="9643" spans="1:5" x14ac:dyDescent="0.2">
      <c r="A9643" s="161">
        <v>44353</v>
      </c>
      <c r="B9643" s="162">
        <v>44354</v>
      </c>
      <c r="C9643" s="39" t="s">
        <v>1127</v>
      </c>
      <c r="D9643" s="40">
        <f>VLOOKUP(Pag_Inicio_Corr_mas_casos[[#This Row],[Corregimiento]],Hoja3!$A$2:$D$676,4,0)</f>
        <v>130101</v>
      </c>
      <c r="E9643" s="39">
        <v>8</v>
      </c>
    </row>
    <row r="9644" spans="1:5" x14ac:dyDescent="0.2">
      <c r="A9644" s="161">
        <v>44353</v>
      </c>
      <c r="B9644" s="162">
        <v>44354</v>
      </c>
      <c r="C9644" s="39" t="s">
        <v>1077</v>
      </c>
      <c r="D9644" s="40">
        <f>VLOOKUP(Pag_Inicio_Corr_mas_casos[[#This Row],[Corregimiento]],Hoja3!$A$2:$D$676,4,0)</f>
        <v>81008</v>
      </c>
      <c r="E9644" s="39">
        <v>8</v>
      </c>
    </row>
    <row r="9645" spans="1:5" x14ac:dyDescent="0.2">
      <c r="A9645" s="161">
        <v>44353</v>
      </c>
      <c r="B9645" s="162">
        <v>44354</v>
      </c>
      <c r="C9645" s="39" t="s">
        <v>1062</v>
      </c>
      <c r="D9645" s="40">
        <f>VLOOKUP(Pag_Inicio_Corr_mas_casos[[#This Row],[Corregimiento]],Hoja3!$A$2:$D$676,4,0)</f>
        <v>40611</v>
      </c>
      <c r="E9645" s="39">
        <v>8</v>
      </c>
    </row>
    <row r="9646" spans="1:5" x14ac:dyDescent="0.2">
      <c r="A9646" s="161">
        <v>44353</v>
      </c>
      <c r="B9646" s="162">
        <v>44354</v>
      </c>
      <c r="C9646" s="39" t="s">
        <v>1000</v>
      </c>
      <c r="D9646" s="40">
        <f>VLOOKUP(Pag_Inicio_Corr_mas_casos[[#This Row],[Corregimiento]],Hoja3!$A$2:$D$676,4,0)</f>
        <v>80823</v>
      </c>
      <c r="E9646" s="39">
        <v>8</v>
      </c>
    </row>
    <row r="9647" spans="1:5" x14ac:dyDescent="0.2">
      <c r="A9647" s="163">
        <v>44353</v>
      </c>
      <c r="B9647" s="164">
        <v>44354</v>
      </c>
      <c r="C9647" s="48" t="s">
        <v>1051</v>
      </c>
      <c r="D9647" s="49">
        <f>VLOOKUP(Pag_Inicio_Corr_mas_casos[[#This Row],[Corregimiento]],Hoja3!$A$2:$D$676,4,0)</f>
        <v>80808</v>
      </c>
      <c r="E9647" s="48">
        <v>7</v>
      </c>
    </row>
    <row r="9648" spans="1:5" x14ac:dyDescent="0.2">
      <c r="A9648" s="165">
        <v>44354</v>
      </c>
      <c r="B9648" s="166">
        <v>44355</v>
      </c>
      <c r="C9648" s="57" t="s">
        <v>1370</v>
      </c>
      <c r="D9648" s="58">
        <f>VLOOKUP(Pag_Inicio_Corr_mas_casos[[#This Row],[Corregimiento]],Hoja3!$A$2:$D$676,4,0)</f>
        <v>81009</v>
      </c>
      <c r="E9648" s="57">
        <v>14</v>
      </c>
    </row>
    <row r="9649" spans="1:5" x14ac:dyDescent="0.2">
      <c r="A9649" s="165">
        <v>44354</v>
      </c>
      <c r="B9649" s="166">
        <v>44355</v>
      </c>
      <c r="C9649" s="57" t="s">
        <v>1371</v>
      </c>
      <c r="D9649" s="58">
        <f>VLOOKUP(Pag_Inicio_Corr_mas_casos[[#This Row],[Corregimiento]],Hoja3!$A$2:$D$676,4,0)</f>
        <v>80809</v>
      </c>
      <c r="E9649" s="57">
        <v>13</v>
      </c>
    </row>
    <row r="9650" spans="1:5" x14ac:dyDescent="0.2">
      <c r="A9650" s="165">
        <v>44354</v>
      </c>
      <c r="B9650" s="166">
        <v>44355</v>
      </c>
      <c r="C9650" s="57" t="s">
        <v>1000</v>
      </c>
      <c r="D9650" s="58">
        <f>VLOOKUP(Pag_Inicio_Corr_mas_casos[[#This Row],[Corregimiento]],Hoja3!$A$2:$D$676,4,0)</f>
        <v>80823</v>
      </c>
      <c r="E9650" s="57">
        <v>12</v>
      </c>
    </row>
    <row r="9651" spans="1:5" x14ac:dyDescent="0.2">
      <c r="A9651" s="165">
        <v>44354</v>
      </c>
      <c r="B9651" s="166">
        <v>44355</v>
      </c>
      <c r="C9651" s="57" t="s">
        <v>1105</v>
      </c>
      <c r="D9651" s="58">
        <f>VLOOKUP(Pag_Inicio_Corr_mas_casos[[#This Row],[Corregimiento]],Hoja3!$A$2:$D$676,4,0)</f>
        <v>80812</v>
      </c>
      <c r="E9651" s="57">
        <v>11</v>
      </c>
    </row>
    <row r="9652" spans="1:5" x14ac:dyDescent="0.2">
      <c r="A9652" s="165">
        <v>44354</v>
      </c>
      <c r="B9652" s="166">
        <v>44355</v>
      </c>
      <c r="C9652" s="57" t="s">
        <v>999</v>
      </c>
      <c r="D9652" s="58">
        <f>VLOOKUP(Pag_Inicio_Corr_mas_casos[[#This Row],[Corregimiento]],Hoja3!$A$2:$D$676,4,0)</f>
        <v>80806</v>
      </c>
      <c r="E9652" s="57">
        <v>10</v>
      </c>
    </row>
    <row r="9653" spans="1:5" x14ac:dyDescent="0.2">
      <c r="A9653" s="165">
        <v>44354</v>
      </c>
      <c r="B9653" s="166">
        <v>44355</v>
      </c>
      <c r="C9653" s="57" t="s">
        <v>1133</v>
      </c>
      <c r="D9653" s="58">
        <f>VLOOKUP(Pag_Inicio_Corr_mas_casos[[#This Row],[Corregimiento]],Hoja3!$A$2:$D$676,4,0)</f>
        <v>90101</v>
      </c>
      <c r="E9653" s="57">
        <v>10</v>
      </c>
    </row>
    <row r="9654" spans="1:5" x14ac:dyDescent="0.2">
      <c r="A9654" s="165">
        <v>44354</v>
      </c>
      <c r="B9654" s="166">
        <v>44355</v>
      </c>
      <c r="C9654" s="57" t="s">
        <v>996</v>
      </c>
      <c r="D9654" s="58">
        <f>VLOOKUP(Pag_Inicio_Corr_mas_casos[[#This Row],[Corregimiento]],Hoja3!$A$2:$D$676,4,0)</f>
        <v>80810</v>
      </c>
      <c r="E9654" s="57">
        <v>9</v>
      </c>
    </row>
    <row r="9655" spans="1:5" x14ac:dyDescent="0.2">
      <c r="A9655" s="165">
        <v>44354</v>
      </c>
      <c r="B9655" s="166">
        <v>44355</v>
      </c>
      <c r="C9655" s="57" t="s">
        <v>866</v>
      </c>
      <c r="D9655" s="58">
        <f>VLOOKUP(Pag_Inicio_Corr_mas_casos[[#This Row],[Corregimiento]],Hoja3!$A$2:$D$676,4,0)</f>
        <v>50104</v>
      </c>
      <c r="E9655" s="57">
        <v>9</v>
      </c>
    </row>
    <row r="9656" spans="1:5" x14ac:dyDescent="0.2">
      <c r="A9656" s="165">
        <v>44354</v>
      </c>
      <c r="B9656" s="166">
        <v>44355</v>
      </c>
      <c r="C9656" s="57" t="s">
        <v>1372</v>
      </c>
      <c r="D9656" s="58">
        <f>VLOOKUP(Pag_Inicio_Corr_mas_casos[[#This Row],[Corregimiento]],Hoja3!$A$2:$D$676,4,0)</f>
        <v>40102</v>
      </c>
      <c r="E9656" s="57">
        <v>8</v>
      </c>
    </row>
    <row r="9657" spans="1:5" x14ac:dyDescent="0.2">
      <c r="A9657" s="165">
        <v>44354</v>
      </c>
      <c r="B9657" s="166">
        <v>44355</v>
      </c>
      <c r="C9657" s="57" t="s">
        <v>1011</v>
      </c>
      <c r="D9657" s="58">
        <f>VLOOKUP(Pag_Inicio_Corr_mas_casos[[#This Row],[Corregimiento]],Hoja3!$A$2:$D$676,4,0)</f>
        <v>80820</v>
      </c>
      <c r="E9657" s="57">
        <v>8</v>
      </c>
    </row>
    <row r="9658" spans="1:5" x14ac:dyDescent="0.2">
      <c r="A9658" s="165">
        <v>44354</v>
      </c>
      <c r="B9658" s="166">
        <v>44355</v>
      </c>
      <c r="C9658" s="57" t="s">
        <v>1318</v>
      </c>
      <c r="D9658" s="58">
        <f>VLOOKUP(Pag_Inicio_Corr_mas_casos[[#This Row],[Corregimiento]],Hoja3!$A$2:$D$676,4,0)</f>
        <v>40502</v>
      </c>
      <c r="E9658" s="57">
        <v>8</v>
      </c>
    </row>
    <row r="9659" spans="1:5" x14ac:dyDescent="0.2">
      <c r="A9659" s="165">
        <v>44354</v>
      </c>
      <c r="B9659" s="166">
        <v>44355</v>
      </c>
      <c r="C9659" s="57" t="s">
        <v>1106</v>
      </c>
      <c r="D9659" s="58">
        <f>VLOOKUP(Pag_Inicio_Corr_mas_casos[[#This Row],[Corregimiento]],Hoja3!$A$2:$D$676,4,0)</f>
        <v>40601</v>
      </c>
      <c r="E9659" s="57">
        <v>7</v>
      </c>
    </row>
    <row r="9660" spans="1:5" x14ac:dyDescent="0.2">
      <c r="A9660" s="165">
        <v>44354</v>
      </c>
      <c r="B9660" s="166">
        <v>44355</v>
      </c>
      <c r="C9660" s="57" t="s">
        <v>1113</v>
      </c>
      <c r="D9660" s="58">
        <f>VLOOKUP(Pag_Inicio_Corr_mas_casos[[#This Row],[Corregimiento]],Hoja3!$A$2:$D$676,4,0)</f>
        <v>130102</v>
      </c>
      <c r="E9660" s="57">
        <v>7</v>
      </c>
    </row>
    <row r="9661" spans="1:5" x14ac:dyDescent="0.2">
      <c r="A9661" s="165">
        <v>44354</v>
      </c>
      <c r="B9661" s="166">
        <v>44355</v>
      </c>
      <c r="C9661" s="57" t="s">
        <v>1006</v>
      </c>
      <c r="D9661" s="58">
        <f>VLOOKUP(Pag_Inicio_Corr_mas_casos[[#This Row],[Corregimiento]],Hoja3!$A$2:$D$676,4,0)</f>
        <v>80826</v>
      </c>
      <c r="E9661" s="57">
        <v>7</v>
      </c>
    </row>
    <row r="9662" spans="1:5" x14ac:dyDescent="0.2">
      <c r="A9662" s="165">
        <v>44354</v>
      </c>
      <c r="B9662" s="166">
        <v>44355</v>
      </c>
      <c r="C9662" s="57" t="s">
        <v>1071</v>
      </c>
      <c r="D9662" s="58">
        <f>VLOOKUP(Pag_Inicio_Corr_mas_casos[[#This Row],[Corregimiento]],Hoja3!$A$2:$D$676,4,0)</f>
        <v>80819</v>
      </c>
      <c r="E9662" s="57">
        <v>7</v>
      </c>
    </row>
    <row r="9663" spans="1:5" x14ac:dyDescent="0.2">
      <c r="A9663" s="165">
        <v>44354</v>
      </c>
      <c r="B9663" s="166">
        <v>44355</v>
      </c>
      <c r="C9663" s="57" t="s">
        <v>1229</v>
      </c>
      <c r="D9663" s="58">
        <f>VLOOKUP(Pag_Inicio_Corr_mas_casos[[#This Row],[Corregimiento]],Hoja3!$A$2:$D$676,4,0)</f>
        <v>90405</v>
      </c>
      <c r="E9663" s="57">
        <v>6</v>
      </c>
    </row>
    <row r="9664" spans="1:5" x14ac:dyDescent="0.2">
      <c r="A9664" s="165">
        <v>44354</v>
      </c>
      <c r="B9664" s="166">
        <v>44355</v>
      </c>
      <c r="C9664" s="57" t="s">
        <v>1001</v>
      </c>
      <c r="D9664" s="58">
        <f>VLOOKUP(Pag_Inicio_Corr_mas_casos[[#This Row],[Corregimiento]],Hoja3!$A$2:$D$676,4,0)</f>
        <v>80807</v>
      </c>
      <c r="E9664" s="57">
        <v>6</v>
      </c>
    </row>
    <row r="9665" spans="1:5" x14ac:dyDescent="0.2">
      <c r="A9665" s="165">
        <v>44354</v>
      </c>
      <c r="B9665" s="166">
        <v>44355</v>
      </c>
      <c r="C9665" s="57" t="s">
        <v>1010</v>
      </c>
      <c r="D9665" s="58">
        <f>VLOOKUP(Pag_Inicio_Corr_mas_casos[[#This Row],[Corregimiento]],Hoja3!$A$2:$D$676,4,0)</f>
        <v>80813</v>
      </c>
      <c r="E9665" s="57">
        <v>5</v>
      </c>
    </row>
    <row r="9666" spans="1:5" x14ac:dyDescent="0.2">
      <c r="A9666" s="165">
        <v>44354</v>
      </c>
      <c r="B9666" s="166">
        <v>44355</v>
      </c>
      <c r="C9666" s="57" t="s">
        <v>1111</v>
      </c>
      <c r="D9666" s="58">
        <f>VLOOKUP(Pag_Inicio_Corr_mas_casos[[#This Row],[Corregimiento]],Hoja3!$A$2:$D$676,4,0)</f>
        <v>40201</v>
      </c>
      <c r="E9666" s="57">
        <v>5</v>
      </c>
    </row>
    <row r="9667" spans="1:5" x14ac:dyDescent="0.2">
      <c r="A9667" s="165">
        <v>44354</v>
      </c>
      <c r="B9667" s="166">
        <v>44355</v>
      </c>
      <c r="C9667" s="57" t="s">
        <v>1365</v>
      </c>
      <c r="D9667" s="58">
        <f>VLOOKUP(Pag_Inicio_Corr_mas_casos[[#This Row],[Corregimiento]],Hoja3!$A$2:$D$676,4,0)</f>
        <v>90907</v>
      </c>
      <c r="E9667" s="57">
        <v>5</v>
      </c>
    </row>
    <row r="9668" spans="1:5" x14ac:dyDescent="0.2">
      <c r="A9668" s="150">
        <v>44355</v>
      </c>
      <c r="B9668" s="151">
        <v>44356</v>
      </c>
      <c r="C9668" s="33" t="s">
        <v>1070</v>
      </c>
      <c r="D9668" s="34">
        <f>VLOOKUP(Pag_Inicio_Corr_mas_casos[[#This Row],[Corregimiento]],Hoja3!$A$2:$D$676,4,0)</f>
        <v>80809</v>
      </c>
      <c r="E9668" s="33">
        <v>46</v>
      </c>
    </row>
    <row r="9669" spans="1:5" x14ac:dyDescent="0.2">
      <c r="A9669" s="150">
        <v>44355</v>
      </c>
      <c r="B9669" s="151">
        <v>44356</v>
      </c>
      <c r="C9669" s="33" t="s">
        <v>1081</v>
      </c>
      <c r="D9669" s="34">
        <f>VLOOKUP(Pag_Inicio_Corr_mas_casos[[#This Row],[Corregimiento]],Hoja3!$A$2:$D$676,4,0)</f>
        <v>91001</v>
      </c>
      <c r="E9669" s="33">
        <v>29</v>
      </c>
    </row>
    <row r="9670" spans="1:5" x14ac:dyDescent="0.2">
      <c r="A9670" s="150">
        <v>44355</v>
      </c>
      <c r="B9670" s="151">
        <v>44356</v>
      </c>
      <c r="C9670" s="33" t="s">
        <v>1361</v>
      </c>
      <c r="D9670" s="34">
        <f>VLOOKUP(Pag_Inicio_Corr_mas_casos[[#This Row],[Corregimiento]],Hoja3!$A$2:$D$676,4,0)</f>
        <v>100102</v>
      </c>
      <c r="E9670" s="33">
        <v>27</v>
      </c>
    </row>
    <row r="9671" spans="1:5" x14ac:dyDescent="0.2">
      <c r="A9671" s="150">
        <v>44355</v>
      </c>
      <c r="B9671" s="151">
        <v>44356</v>
      </c>
      <c r="C9671" s="33" t="s">
        <v>1373</v>
      </c>
      <c r="D9671" s="34">
        <f>VLOOKUP(Pag_Inicio_Corr_mas_casos[[#This Row],[Corregimiento]],Hoja3!$A$2:$D$676,4,0)</f>
        <v>81009</v>
      </c>
      <c r="E9671" s="33">
        <v>23</v>
      </c>
    </row>
    <row r="9672" spans="1:5" x14ac:dyDescent="0.2">
      <c r="A9672" s="150">
        <v>44355</v>
      </c>
      <c r="B9672" s="151">
        <v>44356</v>
      </c>
      <c r="C9672" s="33" t="s">
        <v>1374</v>
      </c>
      <c r="D9672" s="34">
        <f>VLOOKUP(Pag_Inicio_Corr_mas_casos[[#This Row],[Corregimiento]],Hoja3!$A$2:$D$676,4,0)</f>
        <v>80812</v>
      </c>
      <c r="E9672" s="33">
        <v>22</v>
      </c>
    </row>
    <row r="9673" spans="1:5" x14ac:dyDescent="0.2">
      <c r="A9673" s="150">
        <v>44355</v>
      </c>
      <c r="B9673" s="151">
        <v>44356</v>
      </c>
      <c r="C9673" s="33" t="s">
        <v>1001</v>
      </c>
      <c r="D9673" s="34">
        <f>VLOOKUP(Pag_Inicio_Corr_mas_casos[[#This Row],[Corregimiento]],Hoja3!$A$2:$D$676,4,0)</f>
        <v>80807</v>
      </c>
      <c r="E9673" s="33">
        <v>21</v>
      </c>
    </row>
    <row r="9674" spans="1:5" x14ac:dyDescent="0.2">
      <c r="A9674" s="150">
        <v>44355</v>
      </c>
      <c r="B9674" s="151">
        <v>44356</v>
      </c>
      <c r="C9674" s="33" t="s">
        <v>1026</v>
      </c>
      <c r="D9674" s="34">
        <f>VLOOKUP(Pag_Inicio_Corr_mas_casos[[#This Row],[Corregimiento]],Hoja3!$A$2:$D$676,4,0)</f>
        <v>30107</v>
      </c>
      <c r="E9674" s="33">
        <v>21</v>
      </c>
    </row>
    <row r="9675" spans="1:5" x14ac:dyDescent="0.2">
      <c r="A9675" s="150">
        <v>44355</v>
      </c>
      <c r="B9675" s="151">
        <v>44356</v>
      </c>
      <c r="C9675" s="33" t="s">
        <v>1106</v>
      </c>
      <c r="D9675" s="34">
        <f>VLOOKUP(Pag_Inicio_Corr_mas_casos[[#This Row],[Corregimiento]],Hoja3!$A$2:$D$676,4,0)</f>
        <v>40601</v>
      </c>
      <c r="E9675" s="33">
        <v>21</v>
      </c>
    </row>
    <row r="9676" spans="1:5" x14ac:dyDescent="0.2">
      <c r="A9676" s="150">
        <v>44355</v>
      </c>
      <c r="B9676" s="151">
        <v>44356</v>
      </c>
      <c r="C9676" s="33" t="s">
        <v>999</v>
      </c>
      <c r="D9676" s="34">
        <f>VLOOKUP(Pag_Inicio_Corr_mas_casos[[#This Row],[Corregimiento]],Hoja3!$A$2:$D$676,4,0)</f>
        <v>80806</v>
      </c>
      <c r="E9676" s="33">
        <v>17</v>
      </c>
    </row>
    <row r="9677" spans="1:5" x14ac:dyDescent="0.2">
      <c r="A9677" s="150">
        <v>44355</v>
      </c>
      <c r="B9677" s="151">
        <v>44356</v>
      </c>
      <c r="C9677" s="33" t="s">
        <v>1071</v>
      </c>
      <c r="D9677" s="34">
        <f>VLOOKUP(Pag_Inicio_Corr_mas_casos[[#This Row],[Corregimiento]],Hoja3!$A$2:$D$676,4,0)</f>
        <v>80819</v>
      </c>
      <c r="E9677" s="33">
        <v>17</v>
      </c>
    </row>
    <row r="9678" spans="1:5" x14ac:dyDescent="0.2">
      <c r="A9678" s="150">
        <v>44355</v>
      </c>
      <c r="B9678" s="151">
        <v>44356</v>
      </c>
      <c r="C9678" s="33" t="s">
        <v>1078</v>
      </c>
      <c r="D9678" s="34">
        <f>VLOOKUP(Pag_Inicio_Corr_mas_casos[[#This Row],[Corregimiento]],Hoja3!$A$2:$D$676,4,0)</f>
        <v>81001</v>
      </c>
      <c r="E9678" s="33">
        <v>16</v>
      </c>
    </row>
    <row r="9679" spans="1:5" x14ac:dyDescent="0.2">
      <c r="A9679" s="150">
        <v>44355</v>
      </c>
      <c r="B9679" s="151">
        <v>44356</v>
      </c>
      <c r="C9679" s="33" t="s">
        <v>996</v>
      </c>
      <c r="D9679" s="34">
        <f>VLOOKUP(Pag_Inicio_Corr_mas_casos[[#This Row],[Corregimiento]],Hoja3!$A$2:$D$676,4,0)</f>
        <v>80810</v>
      </c>
      <c r="E9679" s="33">
        <v>15</v>
      </c>
    </row>
    <row r="9680" spans="1:5" x14ac:dyDescent="0.2">
      <c r="A9680" s="150">
        <v>44355</v>
      </c>
      <c r="B9680" s="151">
        <v>44356</v>
      </c>
      <c r="C9680" s="33" t="s">
        <v>1095</v>
      </c>
      <c r="D9680" s="34">
        <f>VLOOKUP(Pag_Inicio_Corr_mas_casos[[#This Row],[Corregimiento]],Hoja3!$A$2:$D$676,4,0)</f>
        <v>130106</v>
      </c>
      <c r="E9680" s="33">
        <v>14</v>
      </c>
    </row>
    <row r="9681" spans="1:5" x14ac:dyDescent="0.2">
      <c r="A9681" s="150">
        <v>44355</v>
      </c>
      <c r="B9681" s="151">
        <v>44356</v>
      </c>
      <c r="C9681" s="33" t="s">
        <v>1080</v>
      </c>
      <c r="D9681" s="34">
        <f>VLOOKUP(Pag_Inicio_Corr_mas_casos[[#This Row],[Corregimiento]],Hoja3!$A$2:$D$676,4,0)</f>
        <v>81003</v>
      </c>
      <c r="E9681" s="33">
        <v>14</v>
      </c>
    </row>
    <row r="9682" spans="1:5" x14ac:dyDescent="0.2">
      <c r="A9682" s="150">
        <v>44355</v>
      </c>
      <c r="B9682" s="151">
        <v>44356</v>
      </c>
      <c r="C9682" s="33" t="s">
        <v>1113</v>
      </c>
      <c r="D9682" s="34">
        <f>VLOOKUP(Pag_Inicio_Corr_mas_casos[[#This Row],[Corregimiento]],Hoja3!$A$2:$D$676,4,0)</f>
        <v>130102</v>
      </c>
      <c r="E9682" s="33">
        <v>14</v>
      </c>
    </row>
    <row r="9683" spans="1:5" x14ac:dyDescent="0.2">
      <c r="A9683" s="150">
        <v>44355</v>
      </c>
      <c r="B9683" s="151">
        <v>44356</v>
      </c>
      <c r="C9683" s="33" t="s">
        <v>1018</v>
      </c>
      <c r="D9683" s="34">
        <f>VLOOKUP(Pag_Inicio_Corr_mas_casos[[#This Row],[Corregimiento]],Hoja3!$A$2:$D$676,4,0)</f>
        <v>130701</v>
      </c>
      <c r="E9683" s="33">
        <v>14</v>
      </c>
    </row>
    <row r="9684" spans="1:5" x14ac:dyDescent="0.2">
      <c r="A9684" s="150">
        <v>44355</v>
      </c>
      <c r="B9684" s="151">
        <v>44356</v>
      </c>
      <c r="C9684" s="33" t="s">
        <v>1005</v>
      </c>
      <c r="D9684" s="34">
        <f>VLOOKUP(Pag_Inicio_Corr_mas_casos[[#This Row],[Corregimiento]],Hoja3!$A$2:$D$676,4,0)</f>
        <v>80814</v>
      </c>
      <c r="E9684" s="33">
        <v>13</v>
      </c>
    </row>
    <row r="9685" spans="1:5" x14ac:dyDescent="0.2">
      <c r="A9685" s="150">
        <v>44355</v>
      </c>
      <c r="B9685" s="151">
        <v>44356</v>
      </c>
      <c r="C9685" s="33" t="s">
        <v>1051</v>
      </c>
      <c r="D9685" s="34">
        <f>VLOOKUP(Pag_Inicio_Corr_mas_casos[[#This Row],[Corregimiento]],Hoja3!$A$2:$D$676,4,0)</f>
        <v>80808</v>
      </c>
      <c r="E9685" s="33">
        <v>13</v>
      </c>
    </row>
    <row r="9686" spans="1:5" x14ac:dyDescent="0.2">
      <c r="A9686" s="150">
        <v>44355</v>
      </c>
      <c r="B9686" s="151">
        <v>44356</v>
      </c>
      <c r="C9686" s="33" t="s">
        <v>1000</v>
      </c>
      <c r="D9686" s="34">
        <f>VLOOKUP(Pag_Inicio_Corr_mas_casos[[#This Row],[Corregimiento]],Hoja3!$A$2:$D$676,4,0)</f>
        <v>80823</v>
      </c>
      <c r="E9686" s="33">
        <v>13</v>
      </c>
    </row>
    <row r="9687" spans="1:5" x14ac:dyDescent="0.2">
      <c r="A9687" s="150">
        <v>44355</v>
      </c>
      <c r="B9687" s="151">
        <v>44356</v>
      </c>
      <c r="C9687" s="33" t="s">
        <v>1091</v>
      </c>
      <c r="D9687" s="34">
        <f>VLOOKUP(Pag_Inicio_Corr_mas_casos[[#This Row],[Corregimiento]],Hoja3!$A$2:$D$676,4,0)</f>
        <v>30104</v>
      </c>
      <c r="E9687" s="33">
        <v>12</v>
      </c>
    </row>
    <row r="9688" spans="1:5" x14ac:dyDescent="0.2">
      <c r="A9688" s="152">
        <v>44356</v>
      </c>
      <c r="B9688" s="153">
        <v>44357</v>
      </c>
      <c r="C9688" s="36" t="s">
        <v>1070</v>
      </c>
      <c r="D9688" s="37">
        <f>VLOOKUP(Pag_Inicio_Corr_mas_casos[[#This Row],[Corregimiento]],Hoja3!$A$2:$D$676,4,0)</f>
        <v>80809</v>
      </c>
      <c r="E9688" s="36">
        <v>28</v>
      </c>
    </row>
    <row r="9689" spans="1:5" x14ac:dyDescent="0.2">
      <c r="A9689" s="152">
        <v>44356</v>
      </c>
      <c r="B9689" s="153">
        <v>44357</v>
      </c>
      <c r="C9689" s="36" t="s">
        <v>999</v>
      </c>
      <c r="D9689" s="37">
        <f>VLOOKUP(Pag_Inicio_Corr_mas_casos[[#This Row],[Corregimiento]],Hoja3!$A$2:$D$676,4,0)</f>
        <v>80806</v>
      </c>
      <c r="E9689" s="36">
        <v>27</v>
      </c>
    </row>
    <row r="9690" spans="1:5" x14ac:dyDescent="0.2">
      <c r="A9690" s="152">
        <v>44356</v>
      </c>
      <c r="B9690" s="153">
        <v>44357</v>
      </c>
      <c r="C9690" s="36" t="s">
        <v>1071</v>
      </c>
      <c r="D9690" s="37">
        <f>VLOOKUP(Pag_Inicio_Corr_mas_casos[[#This Row],[Corregimiento]],Hoja3!$A$2:$D$676,4,0)</f>
        <v>80819</v>
      </c>
      <c r="E9690" s="36">
        <v>27</v>
      </c>
    </row>
    <row r="9691" spans="1:5" x14ac:dyDescent="0.2">
      <c r="A9691" s="152">
        <v>44356</v>
      </c>
      <c r="B9691" s="153">
        <v>44357</v>
      </c>
      <c r="C9691" s="36" t="s">
        <v>998</v>
      </c>
      <c r="D9691" s="37">
        <f>VLOOKUP(Pag_Inicio_Corr_mas_casos[[#This Row],[Corregimiento]],Hoja3!$A$2:$D$676,4,0)</f>
        <v>81009</v>
      </c>
      <c r="E9691" s="36">
        <v>26</v>
      </c>
    </row>
    <row r="9692" spans="1:5" x14ac:dyDescent="0.2">
      <c r="A9692" s="152">
        <v>44356</v>
      </c>
      <c r="B9692" s="153">
        <v>44357</v>
      </c>
      <c r="C9692" s="36" t="s">
        <v>1105</v>
      </c>
      <c r="D9692" s="37">
        <f>VLOOKUP(Pag_Inicio_Corr_mas_casos[[#This Row],[Corregimiento]],Hoja3!$A$2:$D$676,4,0)</f>
        <v>80812</v>
      </c>
      <c r="E9692" s="36">
        <v>25</v>
      </c>
    </row>
    <row r="9693" spans="1:5" x14ac:dyDescent="0.2">
      <c r="A9693" s="152">
        <v>44356</v>
      </c>
      <c r="B9693" s="153">
        <v>44357</v>
      </c>
      <c r="C9693" s="36" t="s">
        <v>1001</v>
      </c>
      <c r="D9693" s="37">
        <f>VLOOKUP(Pag_Inicio_Corr_mas_casos[[#This Row],[Corregimiento]],Hoja3!$A$2:$D$676,4,0)</f>
        <v>80807</v>
      </c>
      <c r="E9693" s="36">
        <v>22</v>
      </c>
    </row>
    <row r="9694" spans="1:5" x14ac:dyDescent="0.2">
      <c r="A9694" s="152">
        <v>44356</v>
      </c>
      <c r="B9694" s="153">
        <v>44357</v>
      </c>
      <c r="C9694" s="36" t="s">
        <v>1113</v>
      </c>
      <c r="D9694" s="37">
        <f>VLOOKUP(Pag_Inicio_Corr_mas_casos[[#This Row],[Corregimiento]],Hoja3!$A$2:$D$676,4,0)</f>
        <v>130102</v>
      </c>
      <c r="E9694" s="36">
        <v>21</v>
      </c>
    </row>
    <row r="9695" spans="1:5" x14ac:dyDescent="0.2">
      <c r="A9695" s="152">
        <v>44356</v>
      </c>
      <c r="B9695" s="153">
        <v>44357</v>
      </c>
      <c r="C9695" s="36" t="s">
        <v>1006</v>
      </c>
      <c r="D9695" s="37">
        <f>VLOOKUP(Pag_Inicio_Corr_mas_casos[[#This Row],[Corregimiento]],Hoja3!$A$2:$D$676,4,0)</f>
        <v>80826</v>
      </c>
      <c r="E9695" s="36">
        <v>17</v>
      </c>
    </row>
    <row r="9696" spans="1:5" x14ac:dyDescent="0.2">
      <c r="A9696" s="152">
        <v>44356</v>
      </c>
      <c r="B9696" s="153">
        <v>44357</v>
      </c>
      <c r="C9696" s="36" t="s">
        <v>1051</v>
      </c>
      <c r="D9696" s="37">
        <f>VLOOKUP(Pag_Inicio_Corr_mas_casos[[#This Row],[Corregimiento]],Hoja3!$A$2:$D$676,4,0)</f>
        <v>80808</v>
      </c>
      <c r="E9696" s="36">
        <v>17</v>
      </c>
    </row>
    <row r="9697" spans="1:5" x14ac:dyDescent="0.2">
      <c r="A9697" s="152">
        <v>44356</v>
      </c>
      <c r="B9697" s="153">
        <v>44357</v>
      </c>
      <c r="C9697" s="36" t="s">
        <v>1000</v>
      </c>
      <c r="D9697" s="37">
        <f>VLOOKUP(Pag_Inicio_Corr_mas_casos[[#This Row],[Corregimiento]],Hoja3!$A$2:$D$676,4,0)</f>
        <v>80823</v>
      </c>
      <c r="E9697" s="36">
        <v>17</v>
      </c>
    </row>
    <row r="9698" spans="1:5" x14ac:dyDescent="0.2">
      <c r="A9698" s="152">
        <v>44356</v>
      </c>
      <c r="B9698" s="153">
        <v>44357</v>
      </c>
      <c r="C9698" s="36" t="s">
        <v>1361</v>
      </c>
      <c r="D9698" s="37">
        <f>VLOOKUP(Pag_Inicio_Corr_mas_casos[[#This Row],[Corregimiento]],Hoja3!$A$2:$D$676,4,0)</f>
        <v>100102</v>
      </c>
      <c r="E9698" s="36">
        <v>16</v>
      </c>
    </row>
    <row r="9699" spans="1:5" x14ac:dyDescent="0.2">
      <c r="A9699" s="152">
        <v>44356</v>
      </c>
      <c r="B9699" s="153">
        <v>44357</v>
      </c>
      <c r="C9699" s="36" t="s">
        <v>996</v>
      </c>
      <c r="D9699" s="37">
        <f>VLOOKUP(Pag_Inicio_Corr_mas_casos[[#This Row],[Corregimiento]],Hoja3!$A$2:$D$676,4,0)</f>
        <v>80810</v>
      </c>
      <c r="E9699" s="36">
        <v>15</v>
      </c>
    </row>
    <row r="9700" spans="1:5" x14ac:dyDescent="0.2">
      <c r="A9700" s="152">
        <v>44356</v>
      </c>
      <c r="B9700" s="153">
        <v>44357</v>
      </c>
      <c r="C9700" s="36" t="s">
        <v>1005</v>
      </c>
      <c r="D9700" s="37">
        <f>VLOOKUP(Pag_Inicio_Corr_mas_casos[[#This Row],[Corregimiento]],Hoja3!$A$2:$D$676,4,0)</f>
        <v>80814</v>
      </c>
      <c r="E9700" s="36">
        <v>15</v>
      </c>
    </row>
    <row r="9701" spans="1:5" x14ac:dyDescent="0.2">
      <c r="A9701" s="152">
        <v>44356</v>
      </c>
      <c r="B9701" s="153">
        <v>44357</v>
      </c>
      <c r="C9701" s="36" t="s">
        <v>1078</v>
      </c>
      <c r="D9701" s="37">
        <f>VLOOKUP(Pag_Inicio_Corr_mas_casos[[#This Row],[Corregimiento]],Hoja3!$A$2:$D$676,4,0)</f>
        <v>81001</v>
      </c>
      <c r="E9701" s="36">
        <v>15</v>
      </c>
    </row>
    <row r="9702" spans="1:5" x14ac:dyDescent="0.2">
      <c r="A9702" s="152">
        <v>44356</v>
      </c>
      <c r="B9702" s="153">
        <v>44357</v>
      </c>
      <c r="C9702" s="36" t="s">
        <v>1010</v>
      </c>
      <c r="D9702" s="37">
        <f>VLOOKUP(Pag_Inicio_Corr_mas_casos[[#This Row],[Corregimiento]],Hoja3!$A$2:$D$676,4,0)</f>
        <v>80813</v>
      </c>
      <c r="E9702" s="36">
        <v>15</v>
      </c>
    </row>
    <row r="9703" spans="1:5" x14ac:dyDescent="0.2">
      <c r="A9703" s="152">
        <v>44356</v>
      </c>
      <c r="B9703" s="153">
        <v>44357</v>
      </c>
      <c r="C9703" s="36" t="s">
        <v>1080</v>
      </c>
      <c r="D9703" s="37">
        <f>VLOOKUP(Pag_Inicio_Corr_mas_casos[[#This Row],[Corregimiento]],Hoja3!$A$2:$D$676,4,0)</f>
        <v>81003</v>
      </c>
      <c r="E9703" s="36">
        <v>14</v>
      </c>
    </row>
    <row r="9704" spans="1:5" x14ac:dyDescent="0.2">
      <c r="A9704" s="152">
        <v>44356</v>
      </c>
      <c r="B9704" s="153">
        <v>44357</v>
      </c>
      <c r="C9704" s="36" t="s">
        <v>1127</v>
      </c>
      <c r="D9704" s="37">
        <f>VLOOKUP(Pag_Inicio_Corr_mas_casos[[#This Row],[Corregimiento]],Hoja3!$A$2:$D$676,4,0)</f>
        <v>130101</v>
      </c>
      <c r="E9704" s="36">
        <v>14</v>
      </c>
    </row>
    <row r="9705" spans="1:5" x14ac:dyDescent="0.2">
      <c r="A9705" s="152">
        <v>44356</v>
      </c>
      <c r="B9705" s="153">
        <v>44357</v>
      </c>
      <c r="C9705" s="36" t="s">
        <v>1095</v>
      </c>
      <c r="D9705" s="37">
        <f>VLOOKUP(Pag_Inicio_Corr_mas_casos[[#This Row],[Corregimiento]],Hoja3!$A$2:$D$676,4,0)</f>
        <v>130106</v>
      </c>
      <c r="E9705" s="36">
        <v>14</v>
      </c>
    </row>
    <row r="9706" spans="1:5" x14ac:dyDescent="0.2">
      <c r="A9706" s="152">
        <v>44356</v>
      </c>
      <c r="B9706" s="153">
        <v>44357</v>
      </c>
      <c r="C9706" s="36" t="s">
        <v>1029</v>
      </c>
      <c r="D9706" s="37">
        <f>VLOOKUP(Pag_Inicio_Corr_mas_casos[[#This Row],[Corregimiento]],Hoja3!$A$2:$D$676,4,0)</f>
        <v>40606</v>
      </c>
      <c r="E9706" s="36">
        <v>12</v>
      </c>
    </row>
    <row r="9707" spans="1:5" x14ac:dyDescent="0.2">
      <c r="A9707" s="152">
        <v>44356</v>
      </c>
      <c r="B9707" s="153">
        <v>44357</v>
      </c>
      <c r="C9707" s="36" t="s">
        <v>1367</v>
      </c>
      <c r="D9707" s="37">
        <f>VLOOKUP(Pag_Inicio_Corr_mas_casos[[#This Row],[Corregimiento]],Hoja3!$A$2:$D$676,4,0)</f>
        <v>100104</v>
      </c>
      <c r="E9707" s="36">
        <v>11</v>
      </c>
    </row>
    <row r="9708" spans="1:5" x14ac:dyDescent="0.2">
      <c r="A9708" s="159">
        <v>44357</v>
      </c>
      <c r="B9708" s="160">
        <v>44358</v>
      </c>
      <c r="C9708" s="41" t="s">
        <v>1070</v>
      </c>
      <c r="D9708" s="42">
        <f>VLOOKUP(Pag_Inicio_Corr_mas_casos[[#This Row],[Corregimiento]],Hoja3!$A$2:$D$676,4,0)</f>
        <v>80809</v>
      </c>
      <c r="E9708" s="41">
        <v>41</v>
      </c>
    </row>
    <row r="9709" spans="1:5" x14ac:dyDescent="0.2">
      <c r="A9709" s="159">
        <v>44357</v>
      </c>
      <c r="B9709" s="160">
        <v>44358</v>
      </c>
      <c r="C9709" s="41" t="s">
        <v>1001</v>
      </c>
      <c r="D9709" s="42">
        <f>VLOOKUP(Pag_Inicio_Corr_mas_casos[[#This Row],[Corregimiento]],Hoja3!$A$2:$D$676,4,0)</f>
        <v>80807</v>
      </c>
      <c r="E9709" s="41">
        <v>30</v>
      </c>
    </row>
    <row r="9710" spans="1:5" x14ac:dyDescent="0.2">
      <c r="A9710" s="159">
        <v>44357</v>
      </c>
      <c r="B9710" s="160">
        <v>44358</v>
      </c>
      <c r="C9710" s="41" t="s">
        <v>1006</v>
      </c>
      <c r="D9710" s="42">
        <f>VLOOKUP(Pag_Inicio_Corr_mas_casos[[#This Row],[Corregimiento]],Hoja3!$A$2:$D$676,4,0)</f>
        <v>80826</v>
      </c>
      <c r="E9710" s="41">
        <v>27</v>
      </c>
    </row>
    <row r="9711" spans="1:5" x14ac:dyDescent="0.2">
      <c r="A9711" s="159">
        <v>44357</v>
      </c>
      <c r="B9711" s="160">
        <v>44358</v>
      </c>
      <c r="C9711" s="41" t="s">
        <v>998</v>
      </c>
      <c r="D9711" s="42">
        <f>VLOOKUP(Pag_Inicio_Corr_mas_casos[[#This Row],[Corregimiento]],Hoja3!$A$2:$D$676,4,0)</f>
        <v>81009</v>
      </c>
      <c r="E9711" s="41">
        <v>24</v>
      </c>
    </row>
    <row r="9712" spans="1:5" x14ac:dyDescent="0.2">
      <c r="A9712" s="159">
        <v>44357</v>
      </c>
      <c r="B9712" s="160">
        <v>44358</v>
      </c>
      <c r="C9712" s="41" t="s">
        <v>1005</v>
      </c>
      <c r="D9712" s="42">
        <f>VLOOKUP(Pag_Inicio_Corr_mas_casos[[#This Row],[Corregimiento]],Hoja3!$A$2:$D$676,4,0)</f>
        <v>80814</v>
      </c>
      <c r="E9712" s="41">
        <v>20</v>
      </c>
    </row>
    <row r="9713" spans="1:5" x14ac:dyDescent="0.2">
      <c r="A9713" s="159">
        <v>44357</v>
      </c>
      <c r="B9713" s="160">
        <v>44358</v>
      </c>
      <c r="C9713" s="41" t="s">
        <v>999</v>
      </c>
      <c r="D9713" s="42">
        <f>VLOOKUP(Pag_Inicio_Corr_mas_casos[[#This Row],[Corregimiento]],Hoja3!$A$2:$D$676,4,0)</f>
        <v>80806</v>
      </c>
      <c r="E9713" s="41">
        <v>20</v>
      </c>
    </row>
    <row r="9714" spans="1:5" x14ac:dyDescent="0.2">
      <c r="A9714" s="159">
        <v>44357</v>
      </c>
      <c r="B9714" s="160">
        <v>44358</v>
      </c>
      <c r="C9714" s="41" t="s">
        <v>1105</v>
      </c>
      <c r="D9714" s="42">
        <f>VLOOKUP(Pag_Inicio_Corr_mas_casos[[#This Row],[Corregimiento]],Hoja3!$A$2:$D$676,4,0)</f>
        <v>80812</v>
      </c>
      <c r="E9714" s="41">
        <v>19</v>
      </c>
    </row>
    <row r="9715" spans="1:5" x14ac:dyDescent="0.2">
      <c r="A9715" s="159">
        <v>44357</v>
      </c>
      <c r="B9715" s="160">
        <v>44358</v>
      </c>
      <c r="C9715" s="41" t="s">
        <v>1071</v>
      </c>
      <c r="D9715" s="42">
        <f>VLOOKUP(Pag_Inicio_Corr_mas_casos[[#This Row],[Corregimiento]],Hoja3!$A$2:$D$676,4,0)</f>
        <v>80819</v>
      </c>
      <c r="E9715" s="41">
        <v>18</v>
      </c>
    </row>
    <row r="9716" spans="1:5" x14ac:dyDescent="0.2">
      <c r="A9716" s="159">
        <v>44357</v>
      </c>
      <c r="B9716" s="160">
        <v>44358</v>
      </c>
      <c r="C9716" s="41" t="s">
        <v>1051</v>
      </c>
      <c r="D9716" s="42">
        <f>VLOOKUP(Pag_Inicio_Corr_mas_casos[[#This Row],[Corregimiento]],Hoja3!$A$2:$D$676,4,0)</f>
        <v>80808</v>
      </c>
      <c r="E9716" s="41">
        <v>17</v>
      </c>
    </row>
    <row r="9717" spans="1:5" x14ac:dyDescent="0.2">
      <c r="A9717" s="159">
        <v>44357</v>
      </c>
      <c r="B9717" s="160">
        <v>44358</v>
      </c>
      <c r="C9717" s="41" t="s">
        <v>1081</v>
      </c>
      <c r="D9717" s="42">
        <f>VLOOKUP(Pag_Inicio_Corr_mas_casos[[#This Row],[Corregimiento]],Hoja3!$A$2:$D$676,4,0)</f>
        <v>91001</v>
      </c>
      <c r="E9717" s="41">
        <v>17</v>
      </c>
    </row>
    <row r="9718" spans="1:5" x14ac:dyDescent="0.2">
      <c r="A9718" s="159">
        <v>44357</v>
      </c>
      <c r="B9718" s="160">
        <v>44358</v>
      </c>
      <c r="C9718" s="41" t="s">
        <v>1078</v>
      </c>
      <c r="D9718" s="42">
        <f>VLOOKUP(Pag_Inicio_Corr_mas_casos[[#This Row],[Corregimiento]],Hoja3!$A$2:$D$676,4,0)</f>
        <v>81001</v>
      </c>
      <c r="E9718" s="41">
        <v>17</v>
      </c>
    </row>
    <row r="9719" spans="1:5" x14ac:dyDescent="0.2">
      <c r="A9719" s="159">
        <v>44357</v>
      </c>
      <c r="B9719" s="160">
        <v>44358</v>
      </c>
      <c r="C9719" s="41" t="s">
        <v>1000</v>
      </c>
      <c r="D9719" s="42">
        <f>VLOOKUP(Pag_Inicio_Corr_mas_casos[[#This Row],[Corregimiento]],Hoja3!$A$2:$D$676,4,0)</f>
        <v>80823</v>
      </c>
      <c r="E9719" s="41">
        <v>16</v>
      </c>
    </row>
    <row r="9720" spans="1:5" x14ac:dyDescent="0.2">
      <c r="A9720" s="159">
        <v>44357</v>
      </c>
      <c r="B9720" s="160">
        <v>44358</v>
      </c>
      <c r="C9720" s="41" t="s">
        <v>996</v>
      </c>
      <c r="D9720" s="42">
        <f>VLOOKUP(Pag_Inicio_Corr_mas_casos[[#This Row],[Corregimiento]],Hoja3!$A$2:$D$676,4,0)</f>
        <v>80810</v>
      </c>
      <c r="E9720" s="41">
        <v>16</v>
      </c>
    </row>
    <row r="9721" spans="1:5" x14ac:dyDescent="0.2">
      <c r="A9721" s="159">
        <v>44357</v>
      </c>
      <c r="B9721" s="160">
        <v>44358</v>
      </c>
      <c r="C9721" s="41" t="s">
        <v>1127</v>
      </c>
      <c r="D9721" s="42">
        <f>VLOOKUP(Pag_Inicio_Corr_mas_casos[[#This Row],[Corregimiento]],Hoja3!$A$2:$D$676,4,0)</f>
        <v>130101</v>
      </c>
      <c r="E9721" s="41">
        <v>14</v>
      </c>
    </row>
    <row r="9722" spans="1:5" x14ac:dyDescent="0.2">
      <c r="A9722" s="159">
        <v>44357</v>
      </c>
      <c r="B9722" s="160">
        <v>44358</v>
      </c>
      <c r="C9722" s="41" t="s">
        <v>1133</v>
      </c>
      <c r="D9722" s="42">
        <f>VLOOKUP(Pag_Inicio_Corr_mas_casos[[#This Row],[Corregimiento]],Hoja3!$A$2:$D$676,4,0)</f>
        <v>90101</v>
      </c>
      <c r="E9722" s="41">
        <v>14</v>
      </c>
    </row>
    <row r="9723" spans="1:5" x14ac:dyDescent="0.2">
      <c r="A9723" s="159">
        <v>44357</v>
      </c>
      <c r="B9723" s="160">
        <v>44358</v>
      </c>
      <c r="C9723" s="41" t="s">
        <v>1080</v>
      </c>
      <c r="D9723" s="42">
        <f>VLOOKUP(Pag_Inicio_Corr_mas_casos[[#This Row],[Corregimiento]],Hoja3!$A$2:$D$676,4,0)</f>
        <v>81003</v>
      </c>
      <c r="E9723" s="41">
        <v>14</v>
      </c>
    </row>
    <row r="9724" spans="1:5" x14ac:dyDescent="0.2">
      <c r="A9724" s="159">
        <v>44357</v>
      </c>
      <c r="B9724" s="160">
        <v>44358</v>
      </c>
      <c r="C9724" s="41" t="s">
        <v>1010</v>
      </c>
      <c r="D9724" s="42">
        <f>VLOOKUP(Pag_Inicio_Corr_mas_casos[[#This Row],[Corregimiento]],Hoja3!$A$2:$D$676,4,0)</f>
        <v>80813</v>
      </c>
      <c r="E9724" s="41">
        <v>13</v>
      </c>
    </row>
    <row r="9725" spans="1:5" x14ac:dyDescent="0.2">
      <c r="A9725" s="159">
        <v>44357</v>
      </c>
      <c r="B9725" s="160">
        <v>44358</v>
      </c>
      <c r="C9725" s="41" t="s">
        <v>831</v>
      </c>
      <c r="D9725" s="42">
        <f>VLOOKUP(Pag_Inicio_Corr_mas_casos[[#This Row],[Corregimiento]],Hoja3!$A$2:$D$676,4,0)</f>
        <v>80821</v>
      </c>
      <c r="E9725" s="41">
        <v>13</v>
      </c>
    </row>
    <row r="9726" spans="1:5" x14ac:dyDescent="0.2">
      <c r="A9726" s="159">
        <v>44357</v>
      </c>
      <c r="B9726" s="160">
        <v>44358</v>
      </c>
      <c r="C9726" s="41" t="s">
        <v>1011</v>
      </c>
      <c r="D9726" s="42">
        <f>VLOOKUP(Pag_Inicio_Corr_mas_casos[[#This Row],[Corregimiento]],Hoja3!$A$2:$D$676,4,0)</f>
        <v>80820</v>
      </c>
      <c r="E9726" s="41">
        <v>13</v>
      </c>
    </row>
    <row r="9727" spans="1:5" x14ac:dyDescent="0.2">
      <c r="A9727" s="159">
        <v>44357</v>
      </c>
      <c r="B9727" s="160">
        <v>44358</v>
      </c>
      <c r="C9727" s="41" t="s">
        <v>997</v>
      </c>
      <c r="D9727" s="42">
        <f>VLOOKUP(Pag_Inicio_Corr_mas_casos[[#This Row],[Corregimiento]],Hoja3!$A$2:$D$676,4,0)</f>
        <v>130717</v>
      </c>
      <c r="E9727" s="41">
        <v>12</v>
      </c>
    </row>
    <row r="9728" spans="1:5" x14ac:dyDescent="0.2">
      <c r="A9728" s="163">
        <v>44358</v>
      </c>
      <c r="B9728" s="164">
        <v>44359</v>
      </c>
      <c r="C9728" s="48" t="s">
        <v>1367</v>
      </c>
      <c r="D9728" s="49">
        <f>VLOOKUP(Pag_Inicio_Corr_mas_casos[[#This Row],[Corregimiento]],Hoja3!$A$2:$D$676,4,0)</f>
        <v>100104</v>
      </c>
      <c r="E9728" s="48">
        <v>50</v>
      </c>
    </row>
    <row r="9729" spans="1:5" x14ac:dyDescent="0.2">
      <c r="A9729" s="163">
        <v>44358</v>
      </c>
      <c r="B9729" s="164">
        <v>44359</v>
      </c>
      <c r="C9729" s="48" t="s">
        <v>1070</v>
      </c>
      <c r="D9729" s="49">
        <f>VLOOKUP(Pag_Inicio_Corr_mas_casos[[#This Row],[Corregimiento]],Hoja3!$A$2:$D$676,4,0)</f>
        <v>80809</v>
      </c>
      <c r="E9729" s="48">
        <v>36</v>
      </c>
    </row>
    <row r="9730" spans="1:5" x14ac:dyDescent="0.2">
      <c r="A9730" s="163">
        <v>44358</v>
      </c>
      <c r="B9730" s="164">
        <v>44359</v>
      </c>
      <c r="C9730" s="48" t="s">
        <v>998</v>
      </c>
      <c r="D9730" s="49">
        <f>VLOOKUP(Pag_Inicio_Corr_mas_casos[[#This Row],[Corregimiento]],Hoja3!$A$2:$D$676,4,0)</f>
        <v>81009</v>
      </c>
      <c r="E9730" s="48">
        <v>30</v>
      </c>
    </row>
    <row r="9731" spans="1:5" x14ac:dyDescent="0.2">
      <c r="A9731" s="163">
        <v>44358</v>
      </c>
      <c r="B9731" s="164">
        <v>44359</v>
      </c>
      <c r="C9731" s="48" t="s">
        <v>1105</v>
      </c>
      <c r="D9731" s="49">
        <f>VLOOKUP(Pag_Inicio_Corr_mas_casos[[#This Row],[Corregimiento]],Hoja3!$A$2:$D$676,4,0)</f>
        <v>80812</v>
      </c>
      <c r="E9731" s="48">
        <v>24</v>
      </c>
    </row>
    <row r="9732" spans="1:5" x14ac:dyDescent="0.2">
      <c r="A9732" s="163">
        <v>44358</v>
      </c>
      <c r="B9732" s="164">
        <v>44359</v>
      </c>
      <c r="C9732" s="48" t="s">
        <v>1080</v>
      </c>
      <c r="D9732" s="49">
        <f>VLOOKUP(Pag_Inicio_Corr_mas_casos[[#This Row],[Corregimiento]],Hoja3!$A$2:$D$676,4,0)</f>
        <v>81003</v>
      </c>
      <c r="E9732" s="48">
        <v>22</v>
      </c>
    </row>
    <row r="9733" spans="1:5" x14ac:dyDescent="0.2">
      <c r="A9733" s="163">
        <v>44358</v>
      </c>
      <c r="B9733" s="164">
        <v>44359</v>
      </c>
      <c r="C9733" s="48" t="s">
        <v>1001</v>
      </c>
      <c r="D9733" s="49">
        <f>VLOOKUP(Pag_Inicio_Corr_mas_casos[[#This Row],[Corregimiento]],Hoja3!$A$2:$D$676,4,0)</f>
        <v>80807</v>
      </c>
      <c r="E9733" s="48">
        <v>20</v>
      </c>
    </row>
    <row r="9734" spans="1:5" x14ac:dyDescent="0.2">
      <c r="A9734" s="163">
        <v>44358</v>
      </c>
      <c r="B9734" s="164">
        <v>44359</v>
      </c>
      <c r="C9734" s="48" t="s">
        <v>1006</v>
      </c>
      <c r="D9734" s="49">
        <f>VLOOKUP(Pag_Inicio_Corr_mas_casos[[#This Row],[Corregimiento]],Hoja3!$A$2:$D$676,4,0)</f>
        <v>80826</v>
      </c>
      <c r="E9734" s="48">
        <v>19</v>
      </c>
    </row>
    <row r="9735" spans="1:5" x14ac:dyDescent="0.2">
      <c r="A9735" s="163">
        <v>44358</v>
      </c>
      <c r="B9735" s="164">
        <v>44359</v>
      </c>
      <c r="C9735" s="48" t="s">
        <v>1081</v>
      </c>
      <c r="D9735" s="49">
        <f>VLOOKUP(Pag_Inicio_Corr_mas_casos[[#This Row],[Corregimiento]],Hoja3!$A$2:$D$676,4,0)</f>
        <v>91001</v>
      </c>
      <c r="E9735" s="48">
        <v>18</v>
      </c>
    </row>
    <row r="9736" spans="1:5" x14ac:dyDescent="0.2">
      <c r="A9736" s="163">
        <v>44358</v>
      </c>
      <c r="B9736" s="164">
        <v>44359</v>
      </c>
      <c r="C9736" s="48" t="s">
        <v>1127</v>
      </c>
      <c r="D9736" s="49">
        <f>VLOOKUP(Pag_Inicio_Corr_mas_casos[[#This Row],[Corregimiento]],Hoja3!$A$2:$D$676,4,0)</f>
        <v>130101</v>
      </c>
      <c r="E9736" s="48">
        <v>17</v>
      </c>
    </row>
    <row r="9737" spans="1:5" x14ac:dyDescent="0.2">
      <c r="A9737" s="163">
        <v>44358</v>
      </c>
      <c r="B9737" s="164">
        <v>44359</v>
      </c>
      <c r="C9737" s="48" t="s">
        <v>996</v>
      </c>
      <c r="D9737" s="49">
        <f>VLOOKUP(Pag_Inicio_Corr_mas_casos[[#This Row],[Corregimiento]],Hoja3!$A$2:$D$676,4,0)</f>
        <v>80810</v>
      </c>
      <c r="E9737" s="48">
        <v>17</v>
      </c>
    </row>
    <row r="9738" spans="1:5" x14ac:dyDescent="0.2">
      <c r="A9738" s="163">
        <v>44358</v>
      </c>
      <c r="B9738" s="164">
        <v>44359</v>
      </c>
      <c r="C9738" s="48" t="s">
        <v>1113</v>
      </c>
      <c r="D9738" s="49">
        <f>VLOOKUP(Pag_Inicio_Corr_mas_casos[[#This Row],[Corregimiento]],Hoja3!$A$2:$D$676,4,0)</f>
        <v>130102</v>
      </c>
      <c r="E9738" s="48">
        <v>17</v>
      </c>
    </row>
    <row r="9739" spans="1:5" x14ac:dyDescent="0.2">
      <c r="A9739" s="163">
        <v>44358</v>
      </c>
      <c r="B9739" s="164">
        <v>44359</v>
      </c>
      <c r="C9739" s="48" t="s">
        <v>831</v>
      </c>
      <c r="D9739" s="49">
        <f>VLOOKUP(Pag_Inicio_Corr_mas_casos[[#This Row],[Corregimiento]],Hoja3!$A$2:$D$676,4,0)</f>
        <v>80821</v>
      </c>
      <c r="E9739" s="48">
        <v>17</v>
      </c>
    </row>
    <row r="9740" spans="1:5" x14ac:dyDescent="0.2">
      <c r="A9740" s="163">
        <v>44358</v>
      </c>
      <c r="B9740" s="164">
        <v>44359</v>
      </c>
      <c r="C9740" s="48" t="s">
        <v>1095</v>
      </c>
      <c r="D9740" s="49">
        <f>VLOOKUP(Pag_Inicio_Corr_mas_casos[[#This Row],[Corregimiento]],Hoja3!$A$2:$D$676,4,0)</f>
        <v>130106</v>
      </c>
      <c r="E9740" s="48">
        <v>16</v>
      </c>
    </row>
    <row r="9741" spans="1:5" x14ac:dyDescent="0.2">
      <c r="A9741" s="163">
        <v>44358</v>
      </c>
      <c r="B9741" s="164">
        <v>44359</v>
      </c>
      <c r="C9741" s="48" t="s">
        <v>1091</v>
      </c>
      <c r="D9741" s="49">
        <f>VLOOKUP(Pag_Inicio_Corr_mas_casos[[#This Row],[Corregimiento]],Hoja3!$A$2:$D$676,4,0)</f>
        <v>30104</v>
      </c>
      <c r="E9741" s="48">
        <v>16</v>
      </c>
    </row>
    <row r="9742" spans="1:5" x14ac:dyDescent="0.2">
      <c r="A9742" s="163">
        <v>44358</v>
      </c>
      <c r="B9742" s="164">
        <v>44359</v>
      </c>
      <c r="C9742" s="48" t="s">
        <v>999</v>
      </c>
      <c r="D9742" s="49">
        <f>VLOOKUP(Pag_Inicio_Corr_mas_casos[[#This Row],[Corregimiento]],Hoja3!$A$2:$D$676,4,0)</f>
        <v>80806</v>
      </c>
      <c r="E9742" s="48">
        <v>15</v>
      </c>
    </row>
    <row r="9743" spans="1:5" x14ac:dyDescent="0.2">
      <c r="A9743" s="163">
        <v>44358</v>
      </c>
      <c r="B9743" s="164">
        <v>44359</v>
      </c>
      <c r="C9743" s="48" t="s">
        <v>1005</v>
      </c>
      <c r="D9743" s="49">
        <f>VLOOKUP(Pag_Inicio_Corr_mas_casos[[#This Row],[Corregimiento]],Hoja3!$A$2:$D$676,4,0)</f>
        <v>80814</v>
      </c>
      <c r="E9743" s="48">
        <v>14</v>
      </c>
    </row>
    <row r="9744" spans="1:5" x14ac:dyDescent="0.2">
      <c r="A9744" s="163">
        <v>44358</v>
      </c>
      <c r="B9744" s="164">
        <v>44359</v>
      </c>
      <c r="C9744" s="48" t="s">
        <v>997</v>
      </c>
      <c r="D9744" s="49">
        <f>VLOOKUP(Pag_Inicio_Corr_mas_casos[[#This Row],[Corregimiento]],Hoja3!$A$2:$D$676,4,0)</f>
        <v>130717</v>
      </c>
      <c r="E9744" s="48">
        <v>14</v>
      </c>
    </row>
    <row r="9745" spans="1:5" x14ac:dyDescent="0.2">
      <c r="A9745" s="163">
        <v>44358</v>
      </c>
      <c r="B9745" s="164">
        <v>44359</v>
      </c>
      <c r="C9745" s="48" t="s">
        <v>1071</v>
      </c>
      <c r="D9745" s="49">
        <f>VLOOKUP(Pag_Inicio_Corr_mas_casos[[#This Row],[Corregimiento]],Hoja3!$A$2:$D$676,4,0)</f>
        <v>80819</v>
      </c>
      <c r="E9745" s="48">
        <v>14</v>
      </c>
    </row>
    <row r="9746" spans="1:5" x14ac:dyDescent="0.2">
      <c r="A9746" s="163">
        <v>44358</v>
      </c>
      <c r="B9746" s="164">
        <v>44359</v>
      </c>
      <c r="C9746" s="48" t="s">
        <v>1007</v>
      </c>
      <c r="D9746" s="49">
        <f>VLOOKUP(Pag_Inicio_Corr_mas_casos[[#This Row],[Corregimiento]],Hoja3!$A$2:$D$676,4,0)</f>
        <v>80811</v>
      </c>
      <c r="E9746" s="48">
        <v>13</v>
      </c>
    </row>
    <row r="9747" spans="1:5" x14ac:dyDescent="0.2">
      <c r="A9747" s="163">
        <v>44358</v>
      </c>
      <c r="B9747" s="164">
        <v>44359</v>
      </c>
      <c r="C9747" s="48" t="s">
        <v>1012</v>
      </c>
      <c r="D9747" s="49">
        <f>VLOOKUP(Pag_Inicio_Corr_mas_casos[[#This Row],[Corregimiento]],Hoja3!$A$2:$D$676,4,0)</f>
        <v>80817</v>
      </c>
      <c r="E9747" s="48">
        <v>12</v>
      </c>
    </row>
    <row r="9748" spans="1:5" x14ac:dyDescent="0.2">
      <c r="A9748" s="44">
        <v>44359</v>
      </c>
      <c r="B9748" s="45">
        <v>44359</v>
      </c>
      <c r="C9748" s="51" t="s">
        <v>1367</v>
      </c>
      <c r="D9748" s="52">
        <f>VLOOKUP(Pag_Inicio_Corr_mas_casos[[#This Row],[Corregimiento]],Hoja3!$A$2:$D$676,4,0)</f>
        <v>100104</v>
      </c>
      <c r="E9748" s="51">
        <v>50</v>
      </c>
    </row>
    <row r="9749" spans="1:5" x14ac:dyDescent="0.2">
      <c r="A9749" s="44">
        <v>44359</v>
      </c>
      <c r="B9749" s="45">
        <v>44359</v>
      </c>
      <c r="C9749" s="51" t="s">
        <v>1070</v>
      </c>
      <c r="D9749" s="52">
        <f>VLOOKUP(Pag_Inicio_Corr_mas_casos[[#This Row],[Corregimiento]],Hoja3!$A$2:$D$676,4,0)</f>
        <v>80809</v>
      </c>
      <c r="E9749" s="51">
        <v>36</v>
      </c>
    </row>
    <row r="9750" spans="1:5" x14ac:dyDescent="0.2">
      <c r="A9750" s="44">
        <v>44359</v>
      </c>
      <c r="B9750" s="45">
        <v>44359</v>
      </c>
      <c r="C9750" s="51" t="s">
        <v>998</v>
      </c>
      <c r="D9750" s="52">
        <f>VLOOKUP(Pag_Inicio_Corr_mas_casos[[#This Row],[Corregimiento]],Hoja3!$A$2:$D$676,4,0)</f>
        <v>81009</v>
      </c>
      <c r="E9750" s="51">
        <v>30</v>
      </c>
    </row>
    <row r="9751" spans="1:5" x14ac:dyDescent="0.2">
      <c r="A9751" s="44">
        <v>44359</v>
      </c>
      <c r="B9751" s="45">
        <v>44359</v>
      </c>
      <c r="C9751" s="51" t="s">
        <v>1105</v>
      </c>
      <c r="D9751" s="52">
        <f>VLOOKUP(Pag_Inicio_Corr_mas_casos[[#This Row],[Corregimiento]],Hoja3!$A$2:$D$676,4,0)</f>
        <v>80812</v>
      </c>
      <c r="E9751" s="51">
        <v>24</v>
      </c>
    </row>
    <row r="9752" spans="1:5" x14ac:dyDescent="0.2">
      <c r="A9752" s="44">
        <v>44359</v>
      </c>
      <c r="B9752" s="45">
        <v>44359</v>
      </c>
      <c r="C9752" s="51" t="s">
        <v>1080</v>
      </c>
      <c r="D9752" s="52">
        <f>VLOOKUP(Pag_Inicio_Corr_mas_casos[[#This Row],[Corregimiento]],Hoja3!$A$2:$D$676,4,0)</f>
        <v>81003</v>
      </c>
      <c r="E9752" s="51">
        <v>22</v>
      </c>
    </row>
    <row r="9753" spans="1:5" x14ac:dyDescent="0.2">
      <c r="A9753" s="44">
        <v>44359</v>
      </c>
      <c r="B9753" s="45">
        <v>44359</v>
      </c>
      <c r="C9753" s="51" t="s">
        <v>1001</v>
      </c>
      <c r="D9753" s="52">
        <f>VLOOKUP(Pag_Inicio_Corr_mas_casos[[#This Row],[Corregimiento]],Hoja3!$A$2:$D$676,4,0)</f>
        <v>80807</v>
      </c>
      <c r="E9753" s="51">
        <v>20</v>
      </c>
    </row>
    <row r="9754" spans="1:5" x14ac:dyDescent="0.2">
      <c r="A9754" s="44">
        <v>44359</v>
      </c>
      <c r="B9754" s="45">
        <v>44359</v>
      </c>
      <c r="C9754" s="51" t="s">
        <v>1006</v>
      </c>
      <c r="D9754" s="52">
        <f>VLOOKUP(Pag_Inicio_Corr_mas_casos[[#This Row],[Corregimiento]],Hoja3!$A$2:$D$676,4,0)</f>
        <v>80826</v>
      </c>
      <c r="E9754" s="51">
        <v>19</v>
      </c>
    </row>
    <row r="9755" spans="1:5" x14ac:dyDescent="0.2">
      <c r="A9755" s="44">
        <v>44359</v>
      </c>
      <c r="B9755" s="45">
        <v>44359</v>
      </c>
      <c r="C9755" s="51" t="s">
        <v>1081</v>
      </c>
      <c r="D9755" s="52">
        <f>VLOOKUP(Pag_Inicio_Corr_mas_casos[[#This Row],[Corregimiento]],Hoja3!$A$2:$D$676,4,0)</f>
        <v>91001</v>
      </c>
      <c r="E9755" s="51">
        <v>18</v>
      </c>
    </row>
    <row r="9756" spans="1:5" x14ac:dyDescent="0.2">
      <c r="A9756" s="44">
        <v>44359</v>
      </c>
      <c r="B9756" s="45">
        <v>44359</v>
      </c>
      <c r="C9756" s="51" t="s">
        <v>1127</v>
      </c>
      <c r="D9756" s="52">
        <f>VLOOKUP(Pag_Inicio_Corr_mas_casos[[#This Row],[Corregimiento]],Hoja3!$A$2:$D$676,4,0)</f>
        <v>130101</v>
      </c>
      <c r="E9756" s="51">
        <v>17</v>
      </c>
    </row>
    <row r="9757" spans="1:5" x14ac:dyDescent="0.2">
      <c r="A9757" s="44">
        <v>44359</v>
      </c>
      <c r="B9757" s="45">
        <v>44359</v>
      </c>
      <c r="C9757" s="51" t="s">
        <v>996</v>
      </c>
      <c r="D9757" s="52">
        <f>VLOOKUP(Pag_Inicio_Corr_mas_casos[[#This Row],[Corregimiento]],Hoja3!$A$2:$D$676,4,0)</f>
        <v>80810</v>
      </c>
      <c r="E9757" s="51">
        <v>17</v>
      </c>
    </row>
    <row r="9758" spans="1:5" x14ac:dyDescent="0.2">
      <c r="A9758" s="44">
        <v>44359</v>
      </c>
      <c r="B9758" s="45">
        <v>44359</v>
      </c>
      <c r="C9758" s="51" t="s">
        <v>1113</v>
      </c>
      <c r="D9758" s="52">
        <f>VLOOKUP(Pag_Inicio_Corr_mas_casos[[#This Row],[Corregimiento]],Hoja3!$A$2:$D$676,4,0)</f>
        <v>130102</v>
      </c>
      <c r="E9758" s="51">
        <v>17</v>
      </c>
    </row>
    <row r="9759" spans="1:5" x14ac:dyDescent="0.2">
      <c r="A9759" s="44">
        <v>44359</v>
      </c>
      <c r="B9759" s="45">
        <v>44359</v>
      </c>
      <c r="C9759" s="51" t="s">
        <v>831</v>
      </c>
      <c r="D9759" s="52">
        <f>VLOOKUP(Pag_Inicio_Corr_mas_casos[[#This Row],[Corregimiento]],Hoja3!$A$2:$D$676,4,0)</f>
        <v>80821</v>
      </c>
      <c r="E9759" s="51">
        <v>17</v>
      </c>
    </row>
    <row r="9760" spans="1:5" x14ac:dyDescent="0.2">
      <c r="A9760" s="44">
        <v>44359</v>
      </c>
      <c r="B9760" s="45">
        <v>44359</v>
      </c>
      <c r="C9760" s="51" t="s">
        <v>1095</v>
      </c>
      <c r="D9760" s="52">
        <f>VLOOKUP(Pag_Inicio_Corr_mas_casos[[#This Row],[Corregimiento]],Hoja3!$A$2:$D$676,4,0)</f>
        <v>130106</v>
      </c>
      <c r="E9760" s="51">
        <v>16</v>
      </c>
    </row>
    <row r="9761" spans="1:5" x14ac:dyDescent="0.2">
      <c r="A9761" s="44">
        <v>44359</v>
      </c>
      <c r="B9761" s="45">
        <v>44359</v>
      </c>
      <c r="C9761" s="51" t="s">
        <v>1091</v>
      </c>
      <c r="D9761" s="52">
        <f>VLOOKUP(Pag_Inicio_Corr_mas_casos[[#This Row],[Corregimiento]],Hoja3!$A$2:$D$676,4,0)</f>
        <v>30104</v>
      </c>
      <c r="E9761" s="51">
        <v>16</v>
      </c>
    </row>
    <row r="9762" spans="1:5" x14ac:dyDescent="0.2">
      <c r="A9762" s="44">
        <v>44359</v>
      </c>
      <c r="B9762" s="45">
        <v>44359</v>
      </c>
      <c r="C9762" s="51" t="s">
        <v>999</v>
      </c>
      <c r="D9762" s="52">
        <f>VLOOKUP(Pag_Inicio_Corr_mas_casos[[#This Row],[Corregimiento]],Hoja3!$A$2:$D$676,4,0)</f>
        <v>80806</v>
      </c>
      <c r="E9762" s="51">
        <v>15</v>
      </c>
    </row>
    <row r="9763" spans="1:5" x14ac:dyDescent="0.2">
      <c r="A9763" s="44">
        <v>44359</v>
      </c>
      <c r="B9763" s="45">
        <v>44359</v>
      </c>
      <c r="C9763" s="51" t="s">
        <v>1005</v>
      </c>
      <c r="D9763" s="52">
        <f>VLOOKUP(Pag_Inicio_Corr_mas_casos[[#This Row],[Corregimiento]],Hoja3!$A$2:$D$676,4,0)</f>
        <v>80814</v>
      </c>
      <c r="E9763" s="51">
        <v>14</v>
      </c>
    </row>
    <row r="9764" spans="1:5" x14ac:dyDescent="0.2">
      <c r="A9764" s="44">
        <v>44359</v>
      </c>
      <c r="B9764" s="45">
        <v>44359</v>
      </c>
      <c r="C9764" s="51" t="s">
        <v>997</v>
      </c>
      <c r="D9764" s="52">
        <f>VLOOKUP(Pag_Inicio_Corr_mas_casos[[#This Row],[Corregimiento]],Hoja3!$A$2:$D$676,4,0)</f>
        <v>130717</v>
      </c>
      <c r="E9764" s="51">
        <v>14</v>
      </c>
    </row>
    <row r="9765" spans="1:5" x14ac:dyDescent="0.2">
      <c r="A9765" s="44">
        <v>44359</v>
      </c>
      <c r="B9765" s="45">
        <v>44359</v>
      </c>
      <c r="C9765" s="51" t="s">
        <v>1071</v>
      </c>
      <c r="D9765" s="52">
        <f>VLOOKUP(Pag_Inicio_Corr_mas_casos[[#This Row],[Corregimiento]],Hoja3!$A$2:$D$676,4,0)</f>
        <v>80819</v>
      </c>
      <c r="E9765" s="51">
        <v>14</v>
      </c>
    </row>
    <row r="9766" spans="1:5" x14ac:dyDescent="0.2">
      <c r="A9766" s="44">
        <v>44359</v>
      </c>
      <c r="B9766" s="45">
        <v>44359</v>
      </c>
      <c r="C9766" s="51" t="s">
        <v>1007</v>
      </c>
      <c r="D9766" s="52">
        <f>VLOOKUP(Pag_Inicio_Corr_mas_casos[[#This Row],[Corregimiento]],Hoja3!$A$2:$D$676,4,0)</f>
        <v>80811</v>
      </c>
      <c r="E9766" s="51">
        <v>13</v>
      </c>
    </row>
    <row r="9767" spans="1:5" x14ac:dyDescent="0.2">
      <c r="A9767" s="44">
        <v>44359</v>
      </c>
      <c r="B9767" s="45">
        <v>44359</v>
      </c>
      <c r="C9767" s="51" t="s">
        <v>1012</v>
      </c>
      <c r="D9767" s="52">
        <f>VLOOKUP(Pag_Inicio_Corr_mas_casos[[#This Row],[Corregimiento]],Hoja3!$A$2:$D$676,4,0)</f>
        <v>80817</v>
      </c>
      <c r="E9767" s="51">
        <v>12</v>
      </c>
    </row>
    <row r="9768" spans="1:5" x14ac:dyDescent="0.2">
      <c r="A9768" s="150">
        <v>44360</v>
      </c>
      <c r="B9768" s="151">
        <v>44360</v>
      </c>
      <c r="C9768" s="33" t="s">
        <v>999</v>
      </c>
      <c r="D9768" s="34">
        <f>VLOOKUP(Pag_Inicio_Corr_mas_casos[[#This Row],[Corregimiento]],Hoja3!$A$2:$D$676,4,0)</f>
        <v>80806</v>
      </c>
      <c r="E9768" s="33">
        <v>26</v>
      </c>
    </row>
    <row r="9769" spans="1:5" x14ac:dyDescent="0.2">
      <c r="A9769" s="150">
        <v>44360</v>
      </c>
      <c r="B9769" s="151">
        <v>44360</v>
      </c>
      <c r="C9769" s="33" t="s">
        <v>998</v>
      </c>
      <c r="D9769" s="34">
        <f>VLOOKUP(Pag_Inicio_Corr_mas_casos[[#This Row],[Corregimiento]],Hoja3!$A$2:$D$676,4,0)</f>
        <v>81009</v>
      </c>
      <c r="E9769" s="33">
        <v>25</v>
      </c>
    </row>
    <row r="9770" spans="1:5" x14ac:dyDescent="0.2">
      <c r="A9770" s="150">
        <v>44360</v>
      </c>
      <c r="B9770" s="151">
        <v>44360</v>
      </c>
      <c r="C9770" s="33" t="s">
        <v>1113</v>
      </c>
      <c r="D9770" s="34">
        <f>VLOOKUP(Pag_Inicio_Corr_mas_casos[[#This Row],[Corregimiento]],Hoja3!$A$2:$D$676,4,0)</f>
        <v>130102</v>
      </c>
      <c r="E9770" s="33">
        <v>23</v>
      </c>
    </row>
    <row r="9771" spans="1:5" x14ac:dyDescent="0.2">
      <c r="A9771" s="150">
        <v>44360</v>
      </c>
      <c r="B9771" s="151">
        <v>44360</v>
      </c>
      <c r="C9771" s="33" t="s">
        <v>996</v>
      </c>
      <c r="D9771" s="34">
        <f>VLOOKUP(Pag_Inicio_Corr_mas_casos[[#This Row],[Corregimiento]],Hoja3!$A$2:$D$676,4,0)</f>
        <v>80810</v>
      </c>
      <c r="E9771" s="33">
        <v>21</v>
      </c>
    </row>
    <row r="9772" spans="1:5" x14ac:dyDescent="0.2">
      <c r="A9772" s="150">
        <v>44360</v>
      </c>
      <c r="B9772" s="151">
        <v>44360</v>
      </c>
      <c r="C9772" s="33" t="s">
        <v>1070</v>
      </c>
      <c r="D9772" s="34">
        <f>VLOOKUP(Pag_Inicio_Corr_mas_casos[[#This Row],[Corregimiento]],Hoja3!$A$2:$D$676,4,0)</f>
        <v>80809</v>
      </c>
      <c r="E9772" s="33">
        <v>18</v>
      </c>
    </row>
    <row r="9773" spans="1:5" x14ac:dyDescent="0.2">
      <c r="A9773" s="150">
        <v>44360</v>
      </c>
      <c r="B9773" s="151">
        <v>44360</v>
      </c>
      <c r="C9773" s="33" t="s">
        <v>1012</v>
      </c>
      <c r="D9773" s="34">
        <f>VLOOKUP(Pag_Inicio_Corr_mas_casos[[#This Row],[Corregimiento]],Hoja3!$A$2:$D$676,4,0)</f>
        <v>80817</v>
      </c>
      <c r="E9773" s="33">
        <v>18</v>
      </c>
    </row>
    <row r="9774" spans="1:5" x14ac:dyDescent="0.2">
      <c r="A9774" s="150">
        <v>44360</v>
      </c>
      <c r="B9774" s="151">
        <v>44360</v>
      </c>
      <c r="C9774" s="33" t="s">
        <v>831</v>
      </c>
      <c r="D9774" s="34">
        <f>VLOOKUP(Pag_Inicio_Corr_mas_casos[[#This Row],[Corregimiento]],Hoja3!$A$2:$D$676,4,0)</f>
        <v>80821</v>
      </c>
      <c r="E9774" s="33">
        <v>18</v>
      </c>
    </row>
    <row r="9775" spans="1:5" x14ac:dyDescent="0.2">
      <c r="A9775" s="150">
        <v>44360</v>
      </c>
      <c r="B9775" s="151">
        <v>44360</v>
      </c>
      <c r="C9775" s="33" t="s">
        <v>1080</v>
      </c>
      <c r="D9775" s="34">
        <f>VLOOKUP(Pag_Inicio_Corr_mas_casos[[#This Row],[Corregimiento]],Hoja3!$A$2:$D$676,4,0)</f>
        <v>81003</v>
      </c>
      <c r="E9775" s="33">
        <v>17</v>
      </c>
    </row>
    <row r="9776" spans="1:5" x14ac:dyDescent="0.2">
      <c r="A9776" s="150">
        <v>44360</v>
      </c>
      <c r="B9776" s="151">
        <v>44360</v>
      </c>
      <c r="C9776" s="33" t="s">
        <v>1001</v>
      </c>
      <c r="D9776" s="34">
        <f>VLOOKUP(Pag_Inicio_Corr_mas_casos[[#This Row],[Corregimiento]],Hoja3!$A$2:$D$676,4,0)</f>
        <v>80807</v>
      </c>
      <c r="E9776" s="33">
        <v>17</v>
      </c>
    </row>
    <row r="9777" spans="1:5" x14ac:dyDescent="0.2">
      <c r="A9777" s="150">
        <v>44360</v>
      </c>
      <c r="B9777" s="151">
        <v>44360</v>
      </c>
      <c r="C9777" s="33" t="s">
        <v>1071</v>
      </c>
      <c r="D9777" s="34">
        <f>VLOOKUP(Pag_Inicio_Corr_mas_casos[[#This Row],[Corregimiento]],Hoja3!$A$2:$D$676,4,0)</f>
        <v>80819</v>
      </c>
      <c r="E9777" s="33">
        <v>16</v>
      </c>
    </row>
    <row r="9778" spans="1:5" x14ac:dyDescent="0.2">
      <c r="A9778" s="150">
        <v>44360</v>
      </c>
      <c r="B9778" s="151">
        <v>44360</v>
      </c>
      <c r="C9778" s="33" t="s">
        <v>1000</v>
      </c>
      <c r="D9778" s="34">
        <f>VLOOKUP(Pag_Inicio_Corr_mas_casos[[#This Row],[Corregimiento]],Hoja3!$A$2:$D$676,4,0)</f>
        <v>80823</v>
      </c>
      <c r="E9778" s="33">
        <v>15</v>
      </c>
    </row>
    <row r="9779" spans="1:5" x14ac:dyDescent="0.2">
      <c r="A9779" s="150">
        <v>44360</v>
      </c>
      <c r="B9779" s="151">
        <v>44360</v>
      </c>
      <c r="C9779" s="33" t="s">
        <v>1005</v>
      </c>
      <c r="D9779" s="34">
        <f>VLOOKUP(Pag_Inicio_Corr_mas_casos[[#This Row],[Corregimiento]],Hoja3!$A$2:$D$676,4,0)</f>
        <v>80814</v>
      </c>
      <c r="E9779" s="33">
        <v>15</v>
      </c>
    </row>
    <row r="9780" spans="1:5" x14ac:dyDescent="0.2">
      <c r="A9780" s="150">
        <v>44360</v>
      </c>
      <c r="B9780" s="151">
        <v>44360</v>
      </c>
      <c r="C9780" s="33" t="s">
        <v>1127</v>
      </c>
      <c r="D9780" s="34">
        <f>VLOOKUP(Pag_Inicio_Corr_mas_casos[[#This Row],[Corregimiento]],Hoja3!$A$2:$D$676,4,0)</f>
        <v>130101</v>
      </c>
      <c r="E9780" s="33">
        <v>14</v>
      </c>
    </row>
    <row r="9781" spans="1:5" x14ac:dyDescent="0.2">
      <c r="A9781" s="150">
        <v>44360</v>
      </c>
      <c r="B9781" s="151">
        <v>44360</v>
      </c>
      <c r="C9781" s="33" t="s">
        <v>1105</v>
      </c>
      <c r="D9781" s="34">
        <f>VLOOKUP(Pag_Inicio_Corr_mas_casos[[#This Row],[Corregimiento]],Hoja3!$A$2:$D$676,4,0)</f>
        <v>80812</v>
      </c>
      <c r="E9781" s="33">
        <v>13</v>
      </c>
    </row>
    <row r="9782" spans="1:5" x14ac:dyDescent="0.2">
      <c r="A9782" s="150">
        <v>44360</v>
      </c>
      <c r="B9782" s="151">
        <v>44360</v>
      </c>
      <c r="C9782" s="33" t="s">
        <v>1062</v>
      </c>
      <c r="D9782" s="34">
        <f>VLOOKUP(Pag_Inicio_Corr_mas_casos[[#This Row],[Corregimiento]],Hoja3!$A$2:$D$676,4,0)</f>
        <v>40611</v>
      </c>
      <c r="E9782" s="33">
        <v>12</v>
      </c>
    </row>
    <row r="9783" spans="1:5" x14ac:dyDescent="0.2">
      <c r="A9783" s="150">
        <v>44360</v>
      </c>
      <c r="B9783" s="151">
        <v>44360</v>
      </c>
      <c r="C9783" s="33" t="s">
        <v>1078</v>
      </c>
      <c r="D9783" s="34">
        <f>VLOOKUP(Pag_Inicio_Corr_mas_casos[[#This Row],[Corregimiento]],Hoja3!$A$2:$D$676,4,0)</f>
        <v>81001</v>
      </c>
      <c r="E9783" s="33">
        <v>12</v>
      </c>
    </row>
    <row r="9784" spans="1:5" x14ac:dyDescent="0.2">
      <c r="A9784" s="150">
        <v>44360</v>
      </c>
      <c r="B9784" s="151">
        <v>44360</v>
      </c>
      <c r="C9784" s="33" t="s">
        <v>1081</v>
      </c>
      <c r="D9784" s="34">
        <f>VLOOKUP(Pag_Inicio_Corr_mas_casos[[#This Row],[Corregimiento]],Hoja3!$A$2:$D$676,4,0)</f>
        <v>91001</v>
      </c>
      <c r="E9784" s="33">
        <v>11</v>
      </c>
    </row>
    <row r="9785" spans="1:5" x14ac:dyDescent="0.2">
      <c r="A9785" s="150">
        <v>44360</v>
      </c>
      <c r="B9785" s="151">
        <v>44360</v>
      </c>
      <c r="C9785" s="33" t="s">
        <v>1091</v>
      </c>
      <c r="D9785" s="34">
        <f>VLOOKUP(Pag_Inicio_Corr_mas_casos[[#This Row],[Corregimiento]],Hoja3!$A$2:$D$676,4,0)</f>
        <v>30104</v>
      </c>
      <c r="E9785" s="33">
        <v>11</v>
      </c>
    </row>
    <row r="9786" spans="1:5" x14ac:dyDescent="0.2">
      <c r="A9786" s="150">
        <v>44360</v>
      </c>
      <c r="B9786" s="151">
        <v>44360</v>
      </c>
      <c r="C9786" s="33" t="s">
        <v>1006</v>
      </c>
      <c r="D9786" s="34">
        <f>VLOOKUP(Pag_Inicio_Corr_mas_casos[[#This Row],[Corregimiento]],Hoja3!$A$2:$D$676,4,0)</f>
        <v>80826</v>
      </c>
      <c r="E9786" s="33">
        <v>10</v>
      </c>
    </row>
    <row r="9787" spans="1:5" x14ac:dyDescent="0.2">
      <c r="A9787" s="150">
        <v>44360</v>
      </c>
      <c r="B9787" s="151">
        <v>44360</v>
      </c>
      <c r="C9787" s="33" t="s">
        <v>1007</v>
      </c>
      <c r="D9787" s="34">
        <f>VLOOKUP(Pag_Inicio_Corr_mas_casos[[#This Row],[Corregimiento]],Hoja3!$A$2:$D$676,4,0)</f>
        <v>80811</v>
      </c>
      <c r="E9787" s="33">
        <v>9</v>
      </c>
    </row>
    <row r="9788" spans="1:5" x14ac:dyDescent="0.2">
      <c r="A9788" s="152">
        <v>44361</v>
      </c>
      <c r="B9788" s="153">
        <v>44361</v>
      </c>
      <c r="C9788" s="36" t="s">
        <v>1081</v>
      </c>
      <c r="D9788" s="37">
        <f>VLOOKUP(Pag_Inicio_Corr_mas_casos[[#This Row],[Corregimiento]],Hoja3!$A$2:$D$676,4,0)</f>
        <v>91001</v>
      </c>
      <c r="E9788" s="36">
        <v>17</v>
      </c>
    </row>
    <row r="9789" spans="1:5" x14ac:dyDescent="0.2">
      <c r="A9789" s="152">
        <v>44361</v>
      </c>
      <c r="B9789" s="153">
        <v>44361</v>
      </c>
      <c r="C9789" s="36" t="s">
        <v>999</v>
      </c>
      <c r="D9789" s="37">
        <f>VLOOKUP(Pag_Inicio_Corr_mas_casos[[#This Row],[Corregimiento]],Hoja3!$A$2:$D$676,4,0)</f>
        <v>80806</v>
      </c>
      <c r="E9789" s="36">
        <v>17</v>
      </c>
    </row>
    <row r="9790" spans="1:5" x14ac:dyDescent="0.2">
      <c r="A9790" s="152">
        <v>44361</v>
      </c>
      <c r="B9790" s="153">
        <v>44361</v>
      </c>
      <c r="C9790" s="36" t="s">
        <v>1071</v>
      </c>
      <c r="D9790" s="37">
        <f>VLOOKUP(Pag_Inicio_Corr_mas_casos[[#This Row],[Corregimiento]],Hoja3!$A$2:$D$676,4,0)</f>
        <v>80819</v>
      </c>
      <c r="E9790" s="36">
        <v>14</v>
      </c>
    </row>
    <row r="9791" spans="1:5" x14ac:dyDescent="0.2">
      <c r="A9791" s="152">
        <v>44361</v>
      </c>
      <c r="B9791" s="153">
        <v>44361</v>
      </c>
      <c r="C9791" s="36" t="s">
        <v>831</v>
      </c>
      <c r="D9791" s="37">
        <f>VLOOKUP(Pag_Inicio_Corr_mas_casos[[#This Row],[Corregimiento]],Hoja3!$A$2:$D$676,4,0)</f>
        <v>80821</v>
      </c>
      <c r="E9791" s="36">
        <v>13</v>
      </c>
    </row>
    <row r="9792" spans="1:5" x14ac:dyDescent="0.2">
      <c r="A9792" s="152">
        <v>44361</v>
      </c>
      <c r="B9792" s="153">
        <v>44361</v>
      </c>
      <c r="C9792" s="36" t="s">
        <v>1105</v>
      </c>
      <c r="D9792" s="37">
        <f>VLOOKUP(Pag_Inicio_Corr_mas_casos[[#This Row],[Corregimiento]],Hoja3!$A$2:$D$676,4,0)</f>
        <v>80812</v>
      </c>
      <c r="E9792" s="36">
        <v>12</v>
      </c>
    </row>
    <row r="9793" spans="1:5" x14ac:dyDescent="0.2">
      <c r="A9793" s="152">
        <v>44361</v>
      </c>
      <c r="B9793" s="153">
        <v>44361</v>
      </c>
      <c r="C9793" s="36" t="s">
        <v>1078</v>
      </c>
      <c r="D9793" s="37">
        <f>VLOOKUP(Pag_Inicio_Corr_mas_casos[[#This Row],[Corregimiento]],Hoja3!$A$2:$D$676,4,0)</f>
        <v>81001</v>
      </c>
      <c r="E9793" s="36">
        <v>11</v>
      </c>
    </row>
    <row r="9794" spans="1:5" x14ac:dyDescent="0.2">
      <c r="A9794" s="152">
        <v>44361</v>
      </c>
      <c r="B9794" s="153">
        <v>44361</v>
      </c>
      <c r="C9794" s="36" t="s">
        <v>1088</v>
      </c>
      <c r="D9794" s="37">
        <f>VLOOKUP(Pag_Inicio_Corr_mas_casos[[#This Row],[Corregimiento]],Hoja3!$A$2:$D$676,4,0)</f>
        <v>20609</v>
      </c>
      <c r="E9794" s="36">
        <v>10</v>
      </c>
    </row>
    <row r="9795" spans="1:5" x14ac:dyDescent="0.2">
      <c r="A9795" s="152">
        <v>44361</v>
      </c>
      <c r="B9795" s="153">
        <v>44361</v>
      </c>
      <c r="C9795" s="36" t="s">
        <v>996</v>
      </c>
      <c r="D9795" s="37">
        <f>VLOOKUP(Pag_Inicio_Corr_mas_casos[[#This Row],[Corregimiento]],Hoja3!$A$2:$D$676,4,0)</f>
        <v>80810</v>
      </c>
      <c r="E9795" s="36">
        <v>10</v>
      </c>
    </row>
    <row r="9796" spans="1:5" x14ac:dyDescent="0.2">
      <c r="A9796" s="152">
        <v>44361</v>
      </c>
      <c r="B9796" s="153">
        <v>44361</v>
      </c>
      <c r="C9796" s="36" t="s">
        <v>1113</v>
      </c>
      <c r="D9796" s="37">
        <f>VLOOKUP(Pag_Inicio_Corr_mas_casos[[#This Row],[Corregimiento]],Hoja3!$A$2:$D$676,4,0)</f>
        <v>130102</v>
      </c>
      <c r="E9796" s="36">
        <v>10</v>
      </c>
    </row>
    <row r="9797" spans="1:5" x14ac:dyDescent="0.2">
      <c r="A9797" s="152">
        <v>44361</v>
      </c>
      <c r="B9797" s="153">
        <v>44361</v>
      </c>
      <c r="C9797" s="36" t="s">
        <v>1002</v>
      </c>
      <c r="D9797" s="37">
        <f>VLOOKUP(Pag_Inicio_Corr_mas_casos[[#This Row],[Corregimiento]],Hoja3!$A$2:$D$676,4,0)</f>
        <v>80816</v>
      </c>
      <c r="E9797" s="36">
        <v>10</v>
      </c>
    </row>
    <row r="9798" spans="1:5" x14ac:dyDescent="0.2">
      <c r="A9798" s="152">
        <v>44361</v>
      </c>
      <c r="B9798" s="153">
        <v>44361</v>
      </c>
      <c r="C9798" s="36" t="s">
        <v>1070</v>
      </c>
      <c r="D9798" s="37">
        <f>VLOOKUP(Pag_Inicio_Corr_mas_casos[[#This Row],[Corregimiento]],Hoja3!$A$2:$D$676,4,0)</f>
        <v>80809</v>
      </c>
      <c r="E9798" s="36">
        <v>9</v>
      </c>
    </row>
    <row r="9799" spans="1:5" x14ac:dyDescent="0.2">
      <c r="A9799" s="152">
        <v>44361</v>
      </c>
      <c r="B9799" s="153">
        <v>44361</v>
      </c>
      <c r="C9799" s="36" t="s">
        <v>1051</v>
      </c>
      <c r="D9799" s="37">
        <f>VLOOKUP(Pag_Inicio_Corr_mas_casos[[#This Row],[Corregimiento]],Hoja3!$A$2:$D$676,4,0)</f>
        <v>80808</v>
      </c>
      <c r="E9799" s="36">
        <v>9</v>
      </c>
    </row>
    <row r="9800" spans="1:5" x14ac:dyDescent="0.2">
      <c r="A9800" s="152">
        <v>44361</v>
      </c>
      <c r="B9800" s="153">
        <v>44361</v>
      </c>
      <c r="C9800" s="36" t="s">
        <v>1015</v>
      </c>
      <c r="D9800" s="37">
        <f>VLOOKUP(Pag_Inicio_Corr_mas_casos[[#This Row],[Corregimiento]],Hoja3!$A$2:$D$676,4,0)</f>
        <v>80815</v>
      </c>
      <c r="E9800" s="36">
        <v>8</v>
      </c>
    </row>
    <row r="9801" spans="1:5" x14ac:dyDescent="0.2">
      <c r="A9801" s="152">
        <v>44361</v>
      </c>
      <c r="B9801" s="153">
        <v>44361</v>
      </c>
      <c r="C9801" s="36" t="s">
        <v>1134</v>
      </c>
      <c r="D9801" s="37">
        <f>VLOOKUP(Pag_Inicio_Corr_mas_casos[[#This Row],[Corregimiento]],Hoja3!$A$2:$D$676,4,0)</f>
        <v>20205</v>
      </c>
      <c r="E9801" s="36">
        <v>8</v>
      </c>
    </row>
    <row r="9802" spans="1:5" x14ac:dyDescent="0.2">
      <c r="A9802" s="152">
        <v>44361</v>
      </c>
      <c r="B9802" s="153">
        <v>44361</v>
      </c>
      <c r="C9802" s="36" t="s">
        <v>1012</v>
      </c>
      <c r="D9802" s="37">
        <f>VLOOKUP(Pag_Inicio_Corr_mas_casos[[#This Row],[Corregimiento]],Hoja3!$A$2:$D$676,4,0)</f>
        <v>80817</v>
      </c>
      <c r="E9802" s="36">
        <v>8</v>
      </c>
    </row>
    <row r="9803" spans="1:5" x14ac:dyDescent="0.2">
      <c r="A9803" s="152">
        <v>44361</v>
      </c>
      <c r="B9803" s="153">
        <v>44361</v>
      </c>
      <c r="C9803" s="36" t="s">
        <v>1013</v>
      </c>
      <c r="D9803" s="37">
        <f>VLOOKUP(Pag_Inicio_Corr_mas_casos[[#This Row],[Corregimiento]],Hoja3!$A$2:$D$676,4,0)</f>
        <v>80822</v>
      </c>
      <c r="E9803" s="36">
        <v>7</v>
      </c>
    </row>
    <row r="9804" spans="1:5" x14ac:dyDescent="0.2">
      <c r="A9804" s="152">
        <v>44361</v>
      </c>
      <c r="B9804" s="153">
        <v>44361</v>
      </c>
      <c r="C9804" s="36" t="s">
        <v>1080</v>
      </c>
      <c r="D9804" s="37">
        <f>VLOOKUP(Pag_Inicio_Corr_mas_casos[[#This Row],[Corregimiento]],Hoja3!$A$2:$D$676,4,0)</f>
        <v>81003</v>
      </c>
      <c r="E9804" s="36">
        <v>7</v>
      </c>
    </row>
    <row r="9805" spans="1:5" x14ac:dyDescent="0.2">
      <c r="A9805" s="152">
        <v>44361</v>
      </c>
      <c r="B9805" s="153">
        <v>44361</v>
      </c>
      <c r="C9805" s="36" t="s">
        <v>1020</v>
      </c>
      <c r="D9805" s="37">
        <f>VLOOKUP(Pag_Inicio_Corr_mas_casos[[#This Row],[Corregimiento]],Hoja3!$A$2:$D$676,4,0)</f>
        <v>20601</v>
      </c>
      <c r="E9805" s="36">
        <v>6</v>
      </c>
    </row>
    <row r="9806" spans="1:5" x14ac:dyDescent="0.2">
      <c r="A9806" s="152">
        <v>44361</v>
      </c>
      <c r="B9806" s="153">
        <v>44361</v>
      </c>
      <c r="C9806" s="36" t="s">
        <v>1006</v>
      </c>
      <c r="D9806" s="37">
        <f>VLOOKUP(Pag_Inicio_Corr_mas_casos[[#This Row],[Corregimiento]],Hoja3!$A$2:$D$676,4,0)</f>
        <v>80826</v>
      </c>
      <c r="E9806" s="36">
        <v>6</v>
      </c>
    </row>
    <row r="9807" spans="1:5" x14ac:dyDescent="0.2">
      <c r="A9807" s="152">
        <v>44361</v>
      </c>
      <c r="B9807" s="153">
        <v>44361</v>
      </c>
      <c r="C9807" s="36" t="s">
        <v>1026</v>
      </c>
      <c r="D9807" s="37">
        <f>VLOOKUP(Pag_Inicio_Corr_mas_casos[[#This Row],[Corregimiento]],Hoja3!$A$2:$D$676,4,0)</f>
        <v>30107</v>
      </c>
      <c r="E9807" s="36">
        <v>6</v>
      </c>
    </row>
    <row r="9808" spans="1:5" x14ac:dyDescent="0.2">
      <c r="A9808" s="159">
        <v>44362</v>
      </c>
      <c r="B9808" s="160">
        <v>44362</v>
      </c>
      <c r="C9808" s="41" t="s">
        <v>1070</v>
      </c>
      <c r="D9808" s="42">
        <f>VLOOKUP(Pag_Inicio_Corr_mas_casos[[#This Row],[Corregimiento]],Hoja3!$A$2:$D$676,4,0)</f>
        <v>80809</v>
      </c>
      <c r="E9808" s="41">
        <v>37</v>
      </c>
    </row>
    <row r="9809" spans="1:5" x14ac:dyDescent="0.2">
      <c r="A9809" s="159">
        <v>44362</v>
      </c>
      <c r="B9809" s="160">
        <v>44362</v>
      </c>
      <c r="C9809" s="41" t="s">
        <v>1026</v>
      </c>
      <c r="D9809" s="42">
        <f>VLOOKUP(Pag_Inicio_Corr_mas_casos[[#This Row],[Corregimiento]],Hoja3!$A$2:$D$676,4,0)</f>
        <v>30107</v>
      </c>
      <c r="E9809" s="41">
        <v>26</v>
      </c>
    </row>
    <row r="9810" spans="1:5" x14ac:dyDescent="0.2">
      <c r="A9810" s="159">
        <v>44362</v>
      </c>
      <c r="B9810" s="160">
        <v>44362</v>
      </c>
      <c r="C9810" s="41" t="s">
        <v>999</v>
      </c>
      <c r="D9810" s="42">
        <f>VLOOKUP(Pag_Inicio_Corr_mas_casos[[#This Row],[Corregimiento]],Hoja3!$A$2:$D$676,4,0)</f>
        <v>80806</v>
      </c>
      <c r="E9810" s="41">
        <v>21</v>
      </c>
    </row>
    <row r="9811" spans="1:5" x14ac:dyDescent="0.2">
      <c r="A9811" s="159">
        <v>44362</v>
      </c>
      <c r="B9811" s="160">
        <v>44362</v>
      </c>
      <c r="C9811" s="41" t="s">
        <v>997</v>
      </c>
      <c r="D9811" s="42">
        <f>VLOOKUP(Pag_Inicio_Corr_mas_casos[[#This Row],[Corregimiento]],Hoja3!$A$2:$D$676,4,0)</f>
        <v>130717</v>
      </c>
      <c r="E9811" s="41">
        <v>20</v>
      </c>
    </row>
    <row r="9812" spans="1:5" x14ac:dyDescent="0.2">
      <c r="A9812" s="159">
        <v>44362</v>
      </c>
      <c r="B9812" s="160">
        <v>44362</v>
      </c>
      <c r="C9812" s="41" t="s">
        <v>1105</v>
      </c>
      <c r="D9812" s="42">
        <f>VLOOKUP(Pag_Inicio_Corr_mas_casos[[#This Row],[Corregimiento]],Hoja3!$A$2:$D$676,4,0)</f>
        <v>80812</v>
      </c>
      <c r="E9812" s="41">
        <v>18</v>
      </c>
    </row>
    <row r="9813" spans="1:5" x14ac:dyDescent="0.2">
      <c r="A9813" s="159">
        <v>44362</v>
      </c>
      <c r="B9813" s="160">
        <v>44362</v>
      </c>
      <c r="C9813" s="41" t="s">
        <v>1001</v>
      </c>
      <c r="D9813" s="42">
        <f>VLOOKUP(Pag_Inicio_Corr_mas_casos[[#This Row],[Corregimiento]],Hoja3!$A$2:$D$676,4,0)</f>
        <v>80807</v>
      </c>
      <c r="E9813" s="41">
        <v>17</v>
      </c>
    </row>
    <row r="9814" spans="1:5" x14ac:dyDescent="0.2">
      <c r="A9814" s="159">
        <v>44362</v>
      </c>
      <c r="B9814" s="160">
        <v>44362</v>
      </c>
      <c r="C9814" s="41" t="s">
        <v>996</v>
      </c>
      <c r="D9814" s="42">
        <f>VLOOKUP(Pag_Inicio_Corr_mas_casos[[#This Row],[Corregimiento]],Hoja3!$A$2:$D$676,4,0)</f>
        <v>80810</v>
      </c>
      <c r="E9814" s="41">
        <v>17</v>
      </c>
    </row>
    <row r="9815" spans="1:5" x14ac:dyDescent="0.2">
      <c r="A9815" s="159">
        <v>44362</v>
      </c>
      <c r="B9815" s="160">
        <v>44362</v>
      </c>
      <c r="C9815" s="41" t="s">
        <v>1119</v>
      </c>
      <c r="D9815" s="42">
        <f>VLOOKUP(Pag_Inicio_Corr_mas_casos[[#This Row],[Corregimiento]],Hoja3!$A$2:$D$676,4,0)</f>
        <v>40601</v>
      </c>
      <c r="E9815" s="41">
        <v>16</v>
      </c>
    </row>
    <row r="9816" spans="1:5" x14ac:dyDescent="0.2">
      <c r="A9816" s="159">
        <v>44362</v>
      </c>
      <c r="B9816" s="160">
        <v>44362</v>
      </c>
      <c r="C9816" s="41" t="s">
        <v>1071</v>
      </c>
      <c r="D9816" s="42">
        <f>VLOOKUP(Pag_Inicio_Corr_mas_casos[[#This Row],[Corregimiento]],Hoja3!$A$2:$D$676,4,0)</f>
        <v>80819</v>
      </c>
      <c r="E9816" s="41">
        <v>16</v>
      </c>
    </row>
    <row r="9817" spans="1:5" x14ac:dyDescent="0.2">
      <c r="A9817" s="159">
        <v>44362</v>
      </c>
      <c r="B9817" s="160">
        <v>44362</v>
      </c>
      <c r="C9817" s="41" t="s">
        <v>1064</v>
      </c>
      <c r="D9817" s="42">
        <f>VLOOKUP(Pag_Inicio_Corr_mas_casos[[#This Row],[Corregimiento]],Hoja3!$A$2:$D$676,4,0)</f>
        <v>60103</v>
      </c>
      <c r="E9817" s="41">
        <v>15</v>
      </c>
    </row>
    <row r="9818" spans="1:5" x14ac:dyDescent="0.2">
      <c r="A9818" s="159">
        <v>44362</v>
      </c>
      <c r="B9818" s="160">
        <v>44362</v>
      </c>
      <c r="C9818" s="41" t="s">
        <v>1020</v>
      </c>
      <c r="D9818" s="42">
        <f>VLOOKUP(Pag_Inicio_Corr_mas_casos[[#This Row],[Corregimiento]],Hoja3!$A$2:$D$676,4,0)</f>
        <v>20601</v>
      </c>
      <c r="E9818" s="41">
        <v>14</v>
      </c>
    </row>
    <row r="9819" spans="1:5" x14ac:dyDescent="0.2">
      <c r="A9819" s="159">
        <v>44362</v>
      </c>
      <c r="B9819" s="160">
        <v>44362</v>
      </c>
      <c r="C9819" s="41" t="s">
        <v>998</v>
      </c>
      <c r="D9819" s="42">
        <f>VLOOKUP(Pag_Inicio_Corr_mas_casos[[#This Row],[Corregimiento]],Hoja3!$A$2:$D$676,4,0)</f>
        <v>81009</v>
      </c>
      <c r="E9819" s="41">
        <v>14</v>
      </c>
    </row>
    <row r="9820" spans="1:5" x14ac:dyDescent="0.2">
      <c r="A9820" s="159">
        <v>44362</v>
      </c>
      <c r="B9820" s="160">
        <v>44362</v>
      </c>
      <c r="C9820" s="41" t="s">
        <v>1095</v>
      </c>
      <c r="D9820" s="42">
        <f>VLOOKUP(Pag_Inicio_Corr_mas_casos[[#This Row],[Corregimiento]],Hoja3!$A$2:$D$676,4,0)</f>
        <v>130106</v>
      </c>
      <c r="E9820" s="41">
        <v>13</v>
      </c>
    </row>
    <row r="9821" spans="1:5" x14ac:dyDescent="0.2">
      <c r="A9821" s="159">
        <v>44362</v>
      </c>
      <c r="B9821" s="160">
        <v>44362</v>
      </c>
      <c r="C9821" s="41" t="s">
        <v>1000</v>
      </c>
      <c r="D9821" s="42">
        <f>VLOOKUP(Pag_Inicio_Corr_mas_casos[[#This Row],[Corregimiento]],Hoja3!$A$2:$D$676,4,0)</f>
        <v>80823</v>
      </c>
      <c r="E9821" s="41">
        <v>13</v>
      </c>
    </row>
    <row r="9822" spans="1:5" x14ac:dyDescent="0.2">
      <c r="A9822" s="159">
        <v>44362</v>
      </c>
      <c r="B9822" s="160">
        <v>44362</v>
      </c>
      <c r="C9822" s="41" t="s">
        <v>1127</v>
      </c>
      <c r="D9822" s="42">
        <f>VLOOKUP(Pag_Inicio_Corr_mas_casos[[#This Row],[Corregimiento]],Hoja3!$A$2:$D$676,4,0)</f>
        <v>130101</v>
      </c>
      <c r="E9822" s="41">
        <v>12</v>
      </c>
    </row>
    <row r="9823" spans="1:5" x14ac:dyDescent="0.2">
      <c r="A9823" s="159">
        <v>44362</v>
      </c>
      <c r="B9823" s="160">
        <v>44362</v>
      </c>
      <c r="C9823" s="41" t="s">
        <v>1091</v>
      </c>
      <c r="D9823" s="42">
        <f>VLOOKUP(Pag_Inicio_Corr_mas_casos[[#This Row],[Corregimiento]],Hoja3!$A$2:$D$676,4,0)</f>
        <v>30104</v>
      </c>
      <c r="E9823" s="41">
        <v>12</v>
      </c>
    </row>
    <row r="9824" spans="1:5" x14ac:dyDescent="0.2">
      <c r="A9824" s="159">
        <v>44362</v>
      </c>
      <c r="B9824" s="160">
        <v>44362</v>
      </c>
      <c r="C9824" s="41" t="s">
        <v>1012</v>
      </c>
      <c r="D9824" s="42">
        <f>VLOOKUP(Pag_Inicio_Corr_mas_casos[[#This Row],[Corregimiento]],Hoja3!$A$2:$D$676,4,0)</f>
        <v>80817</v>
      </c>
      <c r="E9824" s="41">
        <v>12</v>
      </c>
    </row>
    <row r="9825" spans="1:5" x14ac:dyDescent="0.2">
      <c r="A9825" s="159">
        <v>44362</v>
      </c>
      <c r="B9825" s="160">
        <v>44362</v>
      </c>
      <c r="C9825" s="41" t="s">
        <v>1080</v>
      </c>
      <c r="D9825" s="42">
        <f>VLOOKUP(Pag_Inicio_Corr_mas_casos[[#This Row],[Corregimiento]],Hoja3!$A$2:$D$676,4,0)</f>
        <v>81003</v>
      </c>
      <c r="E9825" s="41">
        <v>12</v>
      </c>
    </row>
    <row r="9826" spans="1:5" x14ac:dyDescent="0.2">
      <c r="A9826" s="159">
        <v>44362</v>
      </c>
      <c r="B9826" s="160">
        <v>44362</v>
      </c>
      <c r="C9826" s="41" t="s">
        <v>1007</v>
      </c>
      <c r="D9826" s="42">
        <f>VLOOKUP(Pag_Inicio_Corr_mas_casos[[#This Row],[Corregimiento]],Hoja3!$A$2:$D$676,4,0)</f>
        <v>80811</v>
      </c>
      <c r="E9826" s="41">
        <v>11</v>
      </c>
    </row>
    <row r="9827" spans="1:5" x14ac:dyDescent="0.2">
      <c r="A9827" s="159">
        <v>44362</v>
      </c>
      <c r="B9827" s="160">
        <v>44362</v>
      </c>
      <c r="C9827" s="41" t="s">
        <v>1005</v>
      </c>
      <c r="D9827" s="42">
        <f>VLOOKUP(Pag_Inicio_Corr_mas_casos[[#This Row],[Corregimiento]],Hoja3!$A$2:$D$676,4,0)</f>
        <v>80814</v>
      </c>
      <c r="E9827" s="41">
        <v>11</v>
      </c>
    </row>
    <row r="9828" spans="1:5" x14ac:dyDescent="0.2">
      <c r="A9828" s="145">
        <v>44363</v>
      </c>
      <c r="B9828" s="146">
        <v>44363</v>
      </c>
      <c r="C9828" s="106" t="s">
        <v>1375</v>
      </c>
      <c r="D9828" s="107">
        <f>VLOOKUP(Pag_Inicio_Corr_mas_casos[[#This Row],[Corregimiento]],Hoja3!$A$2:$D$676,4,0)</f>
        <v>80809</v>
      </c>
      <c r="E9828" s="106">
        <v>38</v>
      </c>
    </row>
    <row r="9829" spans="1:5" x14ac:dyDescent="0.2">
      <c r="A9829" s="145">
        <v>44363</v>
      </c>
      <c r="B9829" s="146">
        <v>44363</v>
      </c>
      <c r="C9829" s="106" t="s">
        <v>756</v>
      </c>
      <c r="D9829" s="107">
        <f>VLOOKUP(Pag_Inicio_Corr_mas_casos[[#This Row],[Corregimiento]],Hoja3!$A$2:$D$676,4,0)</f>
        <v>80806</v>
      </c>
      <c r="E9829" s="106">
        <v>32</v>
      </c>
    </row>
    <row r="9830" spans="1:5" x14ac:dyDescent="0.2">
      <c r="A9830" s="145">
        <v>44363</v>
      </c>
      <c r="B9830" s="146">
        <v>44363</v>
      </c>
      <c r="C9830" s="106" t="s">
        <v>759</v>
      </c>
      <c r="D9830" s="107">
        <f>VLOOKUP(Pag_Inicio_Corr_mas_casos[[#This Row],[Corregimiento]],Hoja3!$A$2:$D$676,4,0)</f>
        <v>30107</v>
      </c>
      <c r="E9830" s="106">
        <v>31</v>
      </c>
    </row>
    <row r="9831" spans="1:5" x14ac:dyDescent="0.2">
      <c r="A9831" s="145">
        <v>44363</v>
      </c>
      <c r="B9831" s="146">
        <v>44363</v>
      </c>
      <c r="C9831" s="106" t="s">
        <v>763</v>
      </c>
      <c r="D9831" s="107">
        <f>VLOOKUP(Pag_Inicio_Corr_mas_casos[[#This Row],[Corregimiento]],Hoja3!$A$2:$D$676,4,0)</f>
        <v>80813</v>
      </c>
      <c r="E9831" s="106">
        <v>27</v>
      </c>
    </row>
    <row r="9832" spans="1:5" x14ac:dyDescent="0.2">
      <c r="A9832" s="145">
        <v>44363</v>
      </c>
      <c r="B9832" s="146">
        <v>44363</v>
      </c>
      <c r="C9832" s="106" t="s">
        <v>1376</v>
      </c>
      <c r="D9832" s="107">
        <f>VLOOKUP(Pag_Inicio_Corr_mas_casos[[#This Row],[Corregimiento]],Hoja3!$A$2:$D$676,4,0)</f>
        <v>80807</v>
      </c>
      <c r="E9832" s="106">
        <v>27</v>
      </c>
    </row>
    <row r="9833" spans="1:5" x14ac:dyDescent="0.2">
      <c r="A9833" s="145">
        <v>44363</v>
      </c>
      <c r="B9833" s="146">
        <v>44363</v>
      </c>
      <c r="C9833" s="106" t="s">
        <v>789</v>
      </c>
      <c r="D9833" s="107">
        <f>VLOOKUP(Pag_Inicio_Corr_mas_casos[[#This Row],[Corregimiento]],Hoja3!$A$2:$D$676,4,0)</f>
        <v>80814</v>
      </c>
      <c r="E9833" s="106">
        <v>25</v>
      </c>
    </row>
    <row r="9834" spans="1:5" x14ac:dyDescent="0.2">
      <c r="A9834" s="145">
        <v>44363</v>
      </c>
      <c r="B9834" s="146">
        <v>44363</v>
      </c>
      <c r="C9834" s="106" t="s">
        <v>753</v>
      </c>
      <c r="D9834" s="107">
        <f>VLOOKUP(Pag_Inicio_Corr_mas_casos[[#This Row],[Corregimiento]],Hoja3!$A$2:$D$676,4,0)</f>
        <v>80812</v>
      </c>
      <c r="E9834" s="106">
        <v>23</v>
      </c>
    </row>
    <row r="9835" spans="1:5" x14ac:dyDescent="0.2">
      <c r="A9835" s="145">
        <v>44363</v>
      </c>
      <c r="B9835" s="146">
        <v>44363</v>
      </c>
      <c r="C9835" s="106" t="s">
        <v>1377</v>
      </c>
      <c r="D9835" s="107">
        <f>VLOOKUP(Pag_Inicio_Corr_mas_casos[[#This Row],[Corregimiento]],Hoja3!$A$2:$D$676,4,0)</f>
        <v>81003</v>
      </c>
      <c r="E9835" s="106">
        <v>23</v>
      </c>
    </row>
    <row r="9836" spans="1:5" x14ac:dyDescent="0.2">
      <c r="A9836" s="145">
        <v>44363</v>
      </c>
      <c r="B9836" s="146">
        <v>44363</v>
      </c>
      <c r="C9836" s="106" t="s">
        <v>832</v>
      </c>
      <c r="D9836" s="107">
        <f>VLOOKUP(Pag_Inicio_Corr_mas_casos[[#This Row],[Corregimiento]],Hoja3!$A$2:$D$676,4,0)</f>
        <v>81009</v>
      </c>
      <c r="E9836" s="106">
        <v>22</v>
      </c>
    </row>
    <row r="9837" spans="1:5" x14ac:dyDescent="0.2">
      <c r="A9837" s="145">
        <v>44363</v>
      </c>
      <c r="B9837" s="146">
        <v>44363</v>
      </c>
      <c r="C9837" s="106" t="s">
        <v>1221</v>
      </c>
      <c r="D9837" s="107">
        <f>VLOOKUP(Pag_Inicio_Corr_mas_casos[[#This Row],[Corregimiento]],Hoja3!$A$2:$D$676,4,0)</f>
        <v>40601</v>
      </c>
      <c r="E9837" s="106">
        <v>21</v>
      </c>
    </row>
    <row r="9838" spans="1:5" x14ac:dyDescent="0.2">
      <c r="A9838" s="145">
        <v>44363</v>
      </c>
      <c r="B9838" s="146">
        <v>44363</v>
      </c>
      <c r="C9838" s="106" t="s">
        <v>750</v>
      </c>
      <c r="D9838" s="107">
        <f>VLOOKUP(Pag_Inicio_Corr_mas_casos[[#This Row],[Corregimiento]],Hoja3!$A$2:$D$676,4,0)</f>
        <v>80819</v>
      </c>
      <c r="E9838" s="106">
        <v>19</v>
      </c>
    </row>
    <row r="9839" spans="1:5" x14ac:dyDescent="0.2">
      <c r="A9839" s="145">
        <v>44363</v>
      </c>
      <c r="B9839" s="146">
        <v>44363</v>
      </c>
      <c r="C9839" s="106" t="s">
        <v>1378</v>
      </c>
      <c r="D9839" s="107">
        <f>VLOOKUP(Pag_Inicio_Corr_mas_casos[[#This Row],[Corregimiento]],Hoja3!$A$2:$D$676,4,0)</f>
        <v>130102</v>
      </c>
      <c r="E9839" s="106">
        <v>19</v>
      </c>
    </row>
    <row r="9840" spans="1:5" x14ac:dyDescent="0.2">
      <c r="A9840" s="145">
        <v>44363</v>
      </c>
      <c r="B9840" s="146">
        <v>44363</v>
      </c>
      <c r="C9840" s="106" t="s">
        <v>746</v>
      </c>
      <c r="D9840" s="107">
        <f>VLOOKUP(Pag_Inicio_Corr_mas_casos[[#This Row],[Corregimiento]],Hoja3!$A$2:$D$676,4,0)</f>
        <v>80817</v>
      </c>
      <c r="E9840" s="106">
        <v>18</v>
      </c>
    </row>
    <row r="9841" spans="1:5" x14ac:dyDescent="0.2">
      <c r="A9841" s="145">
        <v>44363</v>
      </c>
      <c r="B9841" s="146">
        <v>44363</v>
      </c>
      <c r="C9841" s="106" t="s">
        <v>899</v>
      </c>
      <c r="D9841" s="107">
        <f>VLOOKUP(Pag_Inicio_Corr_mas_casos[[#This Row],[Corregimiento]],Hoja3!$A$2:$D$676,4,0)</f>
        <v>60103</v>
      </c>
      <c r="E9841" s="106">
        <v>17</v>
      </c>
    </row>
    <row r="9842" spans="1:5" x14ac:dyDescent="0.2">
      <c r="A9842" s="145">
        <v>44363</v>
      </c>
      <c r="B9842" s="146">
        <v>44363</v>
      </c>
      <c r="C9842" s="106" t="s">
        <v>952</v>
      </c>
      <c r="D9842" s="107">
        <f>VLOOKUP(Pag_Inicio_Corr_mas_casos[[#This Row],[Corregimiento]],Hoja3!$A$2:$D$676,4,0)</f>
        <v>91001</v>
      </c>
      <c r="E9842" s="106">
        <v>17</v>
      </c>
    </row>
    <row r="9843" spans="1:5" x14ac:dyDescent="0.2">
      <c r="A9843" s="145">
        <v>44363</v>
      </c>
      <c r="B9843" s="146">
        <v>44363</v>
      </c>
      <c r="C9843" s="106" t="s">
        <v>1379</v>
      </c>
      <c r="D9843" s="107">
        <f>VLOOKUP(Pag_Inicio_Corr_mas_casos[[#This Row],[Corregimiento]],Hoja3!$A$2:$D$676,4,0)</f>
        <v>80808</v>
      </c>
      <c r="E9843" s="106">
        <v>17</v>
      </c>
    </row>
    <row r="9844" spans="1:5" x14ac:dyDescent="0.2">
      <c r="A9844" s="145">
        <v>44363</v>
      </c>
      <c r="B9844" s="146">
        <v>44363</v>
      </c>
      <c r="C9844" s="106" t="s">
        <v>784</v>
      </c>
      <c r="D9844" s="107">
        <f>VLOOKUP(Pag_Inicio_Corr_mas_casos[[#This Row],[Corregimiento]],Hoja3!$A$2:$D$676,4,0)</f>
        <v>30104</v>
      </c>
      <c r="E9844" s="106">
        <v>16</v>
      </c>
    </row>
    <row r="9845" spans="1:5" x14ac:dyDescent="0.2">
      <c r="A9845" s="145">
        <v>44363</v>
      </c>
      <c r="B9845" s="146">
        <v>44363</v>
      </c>
      <c r="C9845" s="106" t="s">
        <v>744</v>
      </c>
      <c r="D9845" s="107">
        <f>VLOOKUP(Pag_Inicio_Corr_mas_casos[[#This Row],[Corregimiento]],Hoja3!$A$2:$D$676,4,0)</f>
        <v>81008</v>
      </c>
      <c r="E9845" s="106">
        <v>16</v>
      </c>
    </row>
    <row r="9846" spans="1:5" x14ac:dyDescent="0.2">
      <c r="A9846" s="145">
        <v>44363</v>
      </c>
      <c r="B9846" s="146">
        <v>44363</v>
      </c>
      <c r="C9846" s="106" t="s">
        <v>831</v>
      </c>
      <c r="D9846" s="107">
        <f>VLOOKUP(Pag_Inicio_Corr_mas_casos[[#This Row],[Corregimiento]],Hoja3!$A$2:$D$676,4,0)</f>
        <v>80821</v>
      </c>
      <c r="E9846" s="106">
        <v>16</v>
      </c>
    </row>
    <row r="9847" spans="1:5" x14ac:dyDescent="0.2">
      <c r="A9847" s="145">
        <v>44363</v>
      </c>
      <c r="B9847" s="146">
        <v>44363</v>
      </c>
      <c r="C9847" s="106" t="s">
        <v>1380</v>
      </c>
      <c r="D9847" s="107">
        <f>VLOOKUP(Pag_Inicio_Corr_mas_casos[[#This Row],[Corregimiento]],Hoja3!$A$2:$D$676,4,0)</f>
        <v>80810</v>
      </c>
      <c r="E9847" s="106">
        <v>14</v>
      </c>
    </row>
    <row r="9848" spans="1:5" x14ac:dyDescent="0.2">
      <c r="A9848" s="148">
        <v>44364</v>
      </c>
      <c r="B9848" s="149">
        <v>44364</v>
      </c>
      <c r="C9848" s="81" t="s">
        <v>1364</v>
      </c>
      <c r="D9848" s="82">
        <f>VLOOKUP(Pag_Inicio_Corr_mas_casos[[#This Row],[Corregimiento]],Hoja3!$A$2:$D$676,4,0)</f>
        <v>110102</v>
      </c>
      <c r="E9848" s="81">
        <v>36</v>
      </c>
    </row>
    <row r="9849" spans="1:5" x14ac:dyDescent="0.2">
      <c r="A9849" s="148">
        <v>44364</v>
      </c>
      <c r="B9849" s="149">
        <v>44364</v>
      </c>
      <c r="C9849" s="81" t="s">
        <v>1070</v>
      </c>
      <c r="D9849" s="82">
        <f>VLOOKUP(Pag_Inicio_Corr_mas_casos[[#This Row],[Corregimiento]],Hoja3!$A$2:$D$676,4,0)</f>
        <v>80809</v>
      </c>
      <c r="E9849" s="81">
        <v>33</v>
      </c>
    </row>
    <row r="9850" spans="1:5" x14ac:dyDescent="0.2">
      <c r="A9850" s="148">
        <v>44364</v>
      </c>
      <c r="B9850" s="149">
        <v>44364</v>
      </c>
      <c r="C9850" s="81" t="s">
        <v>1071</v>
      </c>
      <c r="D9850" s="82">
        <f>VLOOKUP(Pag_Inicio_Corr_mas_casos[[#This Row],[Corregimiento]],Hoja3!$A$2:$D$676,4,0)</f>
        <v>80819</v>
      </c>
      <c r="E9850" s="81">
        <v>31</v>
      </c>
    </row>
    <row r="9851" spans="1:5" x14ac:dyDescent="0.2">
      <c r="A9851" s="148">
        <v>44364</v>
      </c>
      <c r="B9851" s="149">
        <v>44364</v>
      </c>
      <c r="C9851" s="81" t="s">
        <v>1064</v>
      </c>
      <c r="D9851" s="82">
        <f>VLOOKUP(Pag_Inicio_Corr_mas_casos[[#This Row],[Corregimiento]],Hoja3!$A$2:$D$676,4,0)</f>
        <v>60103</v>
      </c>
      <c r="E9851" s="81">
        <v>30</v>
      </c>
    </row>
    <row r="9852" spans="1:5" x14ac:dyDescent="0.2">
      <c r="A9852" s="148">
        <v>44364</v>
      </c>
      <c r="B9852" s="149">
        <v>44364</v>
      </c>
      <c r="C9852" s="81" t="s">
        <v>1105</v>
      </c>
      <c r="D9852" s="82">
        <f>VLOOKUP(Pag_Inicio_Corr_mas_casos[[#This Row],[Corregimiento]],Hoja3!$A$2:$D$676,4,0)</f>
        <v>80812</v>
      </c>
      <c r="E9852" s="81">
        <v>27</v>
      </c>
    </row>
    <row r="9853" spans="1:5" x14ac:dyDescent="0.2">
      <c r="A9853" s="148">
        <v>44364</v>
      </c>
      <c r="B9853" s="149">
        <v>44364</v>
      </c>
      <c r="C9853" s="81" t="s">
        <v>999</v>
      </c>
      <c r="D9853" s="82">
        <f>VLOOKUP(Pag_Inicio_Corr_mas_casos[[#This Row],[Corregimiento]],Hoja3!$A$2:$D$676,4,0)</f>
        <v>80806</v>
      </c>
      <c r="E9853" s="81">
        <v>25</v>
      </c>
    </row>
    <row r="9854" spans="1:5" x14ac:dyDescent="0.2">
      <c r="A9854" s="148">
        <v>44364</v>
      </c>
      <c r="B9854" s="149">
        <v>44364</v>
      </c>
      <c r="C9854" s="81" t="s">
        <v>831</v>
      </c>
      <c r="D9854" s="82">
        <f>VLOOKUP(Pag_Inicio_Corr_mas_casos[[#This Row],[Corregimiento]],Hoja3!$A$2:$D$676,4,0)</f>
        <v>80821</v>
      </c>
      <c r="E9854" s="81">
        <v>25</v>
      </c>
    </row>
    <row r="9855" spans="1:5" x14ac:dyDescent="0.2">
      <c r="A9855" s="148">
        <v>44364</v>
      </c>
      <c r="B9855" s="149">
        <v>44364</v>
      </c>
      <c r="C9855" s="81" t="s">
        <v>1006</v>
      </c>
      <c r="D9855" s="82">
        <f>VLOOKUP(Pag_Inicio_Corr_mas_casos[[#This Row],[Corregimiento]],Hoja3!$A$2:$D$676,4,0)</f>
        <v>80826</v>
      </c>
      <c r="E9855" s="81">
        <v>22</v>
      </c>
    </row>
    <row r="9856" spans="1:5" x14ac:dyDescent="0.2">
      <c r="A9856" s="148">
        <v>44364</v>
      </c>
      <c r="B9856" s="149">
        <v>44364</v>
      </c>
      <c r="C9856" s="81" t="s">
        <v>1001</v>
      </c>
      <c r="D9856" s="82">
        <f>VLOOKUP(Pag_Inicio_Corr_mas_casos[[#This Row],[Corregimiento]],Hoja3!$A$2:$D$676,4,0)</f>
        <v>80807</v>
      </c>
      <c r="E9856" s="81">
        <v>20</v>
      </c>
    </row>
    <row r="9857" spans="1:5" x14ac:dyDescent="0.2">
      <c r="A9857" s="148">
        <v>44364</v>
      </c>
      <c r="B9857" s="149">
        <v>44364</v>
      </c>
      <c r="C9857" s="81" t="s">
        <v>1018</v>
      </c>
      <c r="D9857" s="82">
        <f>VLOOKUP(Pag_Inicio_Corr_mas_casos[[#This Row],[Corregimiento]],Hoja3!$A$2:$D$676,4,0)</f>
        <v>130701</v>
      </c>
      <c r="E9857" s="81">
        <v>18</v>
      </c>
    </row>
    <row r="9858" spans="1:5" x14ac:dyDescent="0.2">
      <c r="A9858" s="148">
        <v>44364</v>
      </c>
      <c r="B9858" s="149">
        <v>44364</v>
      </c>
      <c r="C9858" s="81" t="s">
        <v>1080</v>
      </c>
      <c r="D9858" s="82">
        <f>VLOOKUP(Pag_Inicio_Corr_mas_casos[[#This Row],[Corregimiento]],Hoja3!$A$2:$D$676,4,0)</f>
        <v>81003</v>
      </c>
      <c r="E9858" s="81">
        <v>18</v>
      </c>
    </row>
    <row r="9859" spans="1:5" x14ac:dyDescent="0.2">
      <c r="A9859" s="148">
        <v>44364</v>
      </c>
      <c r="B9859" s="149">
        <v>44364</v>
      </c>
      <c r="C9859" s="81" t="s">
        <v>1065</v>
      </c>
      <c r="D9859" s="82">
        <f>VLOOKUP(Pag_Inicio_Corr_mas_casos[[#This Row],[Corregimiento]],Hoja3!$A$2:$D$676,4,0)</f>
        <v>60101</v>
      </c>
      <c r="E9859" s="81">
        <v>15</v>
      </c>
    </row>
    <row r="9860" spans="1:5" x14ac:dyDescent="0.2">
      <c r="A9860" s="148">
        <v>44364</v>
      </c>
      <c r="B9860" s="149">
        <v>44364</v>
      </c>
      <c r="C9860" s="81" t="s">
        <v>1113</v>
      </c>
      <c r="D9860" s="82">
        <f>VLOOKUP(Pag_Inicio_Corr_mas_casos[[#This Row],[Corregimiento]],Hoja3!$A$2:$D$676,4,0)</f>
        <v>130102</v>
      </c>
      <c r="E9860" s="81">
        <v>15</v>
      </c>
    </row>
    <row r="9861" spans="1:5" x14ac:dyDescent="0.2">
      <c r="A9861" s="148">
        <v>44364</v>
      </c>
      <c r="B9861" s="149">
        <v>44364</v>
      </c>
      <c r="C9861" s="81" t="s">
        <v>1005</v>
      </c>
      <c r="D9861" s="82">
        <f>VLOOKUP(Pag_Inicio_Corr_mas_casos[[#This Row],[Corregimiento]],Hoja3!$A$2:$D$676,4,0)</f>
        <v>80814</v>
      </c>
      <c r="E9861" s="81">
        <v>15</v>
      </c>
    </row>
    <row r="9862" spans="1:5" x14ac:dyDescent="0.2">
      <c r="A9862" s="148">
        <v>44364</v>
      </c>
      <c r="B9862" s="149">
        <v>44364</v>
      </c>
      <c r="C9862" s="81" t="s">
        <v>1095</v>
      </c>
      <c r="D9862" s="82">
        <f>VLOOKUP(Pag_Inicio_Corr_mas_casos[[#This Row],[Corregimiento]],Hoja3!$A$2:$D$676,4,0)</f>
        <v>130106</v>
      </c>
      <c r="E9862" s="81">
        <v>15</v>
      </c>
    </row>
    <row r="9863" spans="1:5" x14ac:dyDescent="0.2">
      <c r="A9863" s="148">
        <v>44364</v>
      </c>
      <c r="B9863" s="149">
        <v>44364</v>
      </c>
      <c r="C9863" s="81" t="s">
        <v>1002</v>
      </c>
      <c r="D9863" s="82">
        <f>VLOOKUP(Pag_Inicio_Corr_mas_casos[[#This Row],[Corregimiento]],Hoja3!$A$2:$D$676,4,0)</f>
        <v>80816</v>
      </c>
      <c r="E9863" s="81">
        <v>14</v>
      </c>
    </row>
    <row r="9864" spans="1:5" x14ac:dyDescent="0.2">
      <c r="A9864" s="148">
        <v>44364</v>
      </c>
      <c r="B9864" s="149">
        <v>44364</v>
      </c>
      <c r="C9864" s="81" t="s">
        <v>1088</v>
      </c>
      <c r="D9864" s="82">
        <f>VLOOKUP(Pag_Inicio_Corr_mas_casos[[#This Row],[Corregimiento]],Hoja3!$A$2:$D$676,4,0)</f>
        <v>20609</v>
      </c>
      <c r="E9864" s="81">
        <v>14</v>
      </c>
    </row>
    <row r="9865" spans="1:5" x14ac:dyDescent="0.2">
      <c r="A9865" s="148">
        <v>44364</v>
      </c>
      <c r="B9865" s="149">
        <v>44364</v>
      </c>
      <c r="C9865" s="81" t="s">
        <v>1119</v>
      </c>
      <c r="D9865" s="82">
        <f>VLOOKUP(Pag_Inicio_Corr_mas_casos[[#This Row],[Corregimiento]],Hoja3!$A$2:$D$676,4,0)</f>
        <v>40601</v>
      </c>
      <c r="E9865" s="81">
        <v>13</v>
      </c>
    </row>
    <row r="9866" spans="1:5" x14ac:dyDescent="0.2">
      <c r="A9866" s="148">
        <v>44364</v>
      </c>
      <c r="B9866" s="149">
        <v>44364</v>
      </c>
      <c r="C9866" s="81" t="s">
        <v>1081</v>
      </c>
      <c r="D9866" s="82">
        <f>VLOOKUP(Pag_Inicio_Corr_mas_casos[[#This Row],[Corregimiento]],Hoja3!$A$2:$D$676,4,0)</f>
        <v>91001</v>
      </c>
      <c r="E9866" s="81">
        <v>13</v>
      </c>
    </row>
    <row r="9867" spans="1:5" x14ac:dyDescent="0.2">
      <c r="A9867" s="148">
        <v>44364</v>
      </c>
      <c r="B9867" s="149">
        <v>44364</v>
      </c>
      <c r="C9867" s="81" t="s">
        <v>998</v>
      </c>
      <c r="D9867" s="82">
        <f>VLOOKUP(Pag_Inicio_Corr_mas_casos[[#This Row],[Corregimiento]],Hoja3!$A$2:$D$676,4,0)</f>
        <v>81009</v>
      </c>
      <c r="E9867" s="81">
        <v>13</v>
      </c>
    </row>
    <row r="9868" spans="1:5" x14ac:dyDescent="0.2">
      <c r="A9868" s="150">
        <v>44365</v>
      </c>
      <c r="B9868" s="151">
        <v>44365</v>
      </c>
      <c r="C9868" s="33" t="s">
        <v>1070</v>
      </c>
      <c r="D9868" s="34">
        <f>VLOOKUP(Pag_Inicio_Corr_mas_casos[[#This Row],[Corregimiento]],Hoja3!$A$2:$D$676,4,0)</f>
        <v>80809</v>
      </c>
      <c r="E9868" s="33">
        <v>45</v>
      </c>
    </row>
    <row r="9869" spans="1:5" x14ac:dyDescent="0.2">
      <c r="A9869" s="150">
        <v>44365</v>
      </c>
      <c r="B9869" s="151">
        <v>44365</v>
      </c>
      <c r="C9869" s="33" t="s">
        <v>999</v>
      </c>
      <c r="D9869" s="34">
        <f>VLOOKUP(Pag_Inicio_Corr_mas_casos[[#This Row],[Corregimiento]],Hoja3!$A$2:$D$676,4,0)</f>
        <v>80806</v>
      </c>
      <c r="E9869" s="33">
        <v>41</v>
      </c>
    </row>
    <row r="9870" spans="1:5" x14ac:dyDescent="0.2">
      <c r="A9870" s="150">
        <v>44365</v>
      </c>
      <c r="B9870" s="151">
        <v>44365</v>
      </c>
      <c r="C9870" s="33" t="s">
        <v>1071</v>
      </c>
      <c r="D9870" s="34">
        <f>VLOOKUP(Pag_Inicio_Corr_mas_casos[[#This Row],[Corregimiento]],Hoja3!$A$2:$D$676,4,0)</f>
        <v>80819</v>
      </c>
      <c r="E9870" s="33">
        <v>30</v>
      </c>
    </row>
    <row r="9871" spans="1:5" x14ac:dyDescent="0.2">
      <c r="A9871" s="150">
        <v>44365</v>
      </c>
      <c r="B9871" s="151">
        <v>44365</v>
      </c>
      <c r="C9871" s="33" t="s">
        <v>1026</v>
      </c>
      <c r="D9871" s="34">
        <f>VLOOKUP(Pag_Inicio_Corr_mas_casos[[#This Row],[Corregimiento]],Hoja3!$A$2:$D$676,4,0)</f>
        <v>30107</v>
      </c>
      <c r="E9871" s="33">
        <v>27</v>
      </c>
    </row>
    <row r="9872" spans="1:5" x14ac:dyDescent="0.2">
      <c r="A9872" s="150">
        <v>44365</v>
      </c>
      <c r="B9872" s="151">
        <v>44365</v>
      </c>
      <c r="C9872" s="33" t="s">
        <v>1113</v>
      </c>
      <c r="D9872" s="34">
        <f>VLOOKUP(Pag_Inicio_Corr_mas_casos[[#This Row],[Corregimiento]],Hoja3!$A$2:$D$676,4,0)</f>
        <v>130102</v>
      </c>
      <c r="E9872" s="33">
        <v>26</v>
      </c>
    </row>
    <row r="9873" spans="1:5" x14ac:dyDescent="0.2">
      <c r="A9873" s="150">
        <v>44365</v>
      </c>
      <c r="B9873" s="151">
        <v>44365</v>
      </c>
      <c r="C9873" s="33" t="s">
        <v>831</v>
      </c>
      <c r="D9873" s="34">
        <f>VLOOKUP(Pag_Inicio_Corr_mas_casos[[#This Row],[Corregimiento]],Hoja3!$A$2:$D$676,4,0)</f>
        <v>80821</v>
      </c>
      <c r="E9873" s="33">
        <v>24</v>
      </c>
    </row>
    <row r="9874" spans="1:5" x14ac:dyDescent="0.2">
      <c r="A9874" s="150">
        <v>44365</v>
      </c>
      <c r="B9874" s="151">
        <v>44365</v>
      </c>
      <c r="C9874" s="33" t="s">
        <v>998</v>
      </c>
      <c r="D9874" s="34">
        <f>VLOOKUP(Pag_Inicio_Corr_mas_casos[[#This Row],[Corregimiento]],Hoja3!$A$2:$D$676,4,0)</f>
        <v>81009</v>
      </c>
      <c r="E9874" s="33">
        <v>24</v>
      </c>
    </row>
    <row r="9875" spans="1:5" x14ac:dyDescent="0.2">
      <c r="A9875" s="150">
        <v>44365</v>
      </c>
      <c r="B9875" s="151">
        <v>44365</v>
      </c>
      <c r="C9875" s="33" t="s">
        <v>1105</v>
      </c>
      <c r="D9875" s="34">
        <f>VLOOKUP(Pag_Inicio_Corr_mas_casos[[#This Row],[Corregimiento]],Hoja3!$A$2:$D$676,4,0)</f>
        <v>80812</v>
      </c>
      <c r="E9875" s="33">
        <v>24</v>
      </c>
    </row>
    <row r="9876" spans="1:5" x14ac:dyDescent="0.2">
      <c r="A9876" s="150">
        <v>44365</v>
      </c>
      <c r="B9876" s="151">
        <v>44365</v>
      </c>
      <c r="C9876" s="33" t="s">
        <v>1080</v>
      </c>
      <c r="D9876" s="34">
        <f>VLOOKUP(Pag_Inicio_Corr_mas_casos[[#This Row],[Corregimiento]],Hoja3!$A$2:$D$676,4,0)</f>
        <v>81003</v>
      </c>
      <c r="E9876" s="33">
        <v>23</v>
      </c>
    </row>
    <row r="9877" spans="1:5" x14ac:dyDescent="0.2">
      <c r="A9877" s="150">
        <v>44365</v>
      </c>
      <c r="B9877" s="151">
        <v>44365</v>
      </c>
      <c r="C9877" s="33" t="s">
        <v>1012</v>
      </c>
      <c r="D9877" s="34">
        <f>VLOOKUP(Pag_Inicio_Corr_mas_casos[[#This Row],[Corregimiento]],Hoja3!$A$2:$D$676,4,0)</f>
        <v>80817</v>
      </c>
      <c r="E9877" s="33">
        <v>22</v>
      </c>
    </row>
    <row r="9878" spans="1:5" x14ac:dyDescent="0.2">
      <c r="A9878" s="150">
        <v>44365</v>
      </c>
      <c r="B9878" s="151">
        <v>44365</v>
      </c>
      <c r="C9878" s="33" t="s">
        <v>1078</v>
      </c>
      <c r="D9878" s="34">
        <f>VLOOKUP(Pag_Inicio_Corr_mas_casos[[#This Row],[Corregimiento]],Hoja3!$A$2:$D$676,4,0)</f>
        <v>81001</v>
      </c>
      <c r="E9878" s="33">
        <v>20</v>
      </c>
    </row>
    <row r="9879" spans="1:5" x14ac:dyDescent="0.2">
      <c r="A9879" s="150">
        <v>44365</v>
      </c>
      <c r="B9879" s="151">
        <v>44365</v>
      </c>
      <c r="C9879" s="33" t="s">
        <v>1006</v>
      </c>
      <c r="D9879" s="34">
        <f>VLOOKUP(Pag_Inicio_Corr_mas_casos[[#This Row],[Corregimiento]],Hoja3!$A$2:$D$676,4,0)</f>
        <v>80826</v>
      </c>
      <c r="E9879" s="33">
        <v>16</v>
      </c>
    </row>
    <row r="9880" spans="1:5" x14ac:dyDescent="0.2">
      <c r="A9880" s="150">
        <v>44365</v>
      </c>
      <c r="B9880" s="151">
        <v>44365</v>
      </c>
      <c r="C9880" s="33" t="s">
        <v>1127</v>
      </c>
      <c r="D9880" s="34">
        <f>VLOOKUP(Pag_Inicio_Corr_mas_casos[[#This Row],[Corregimiento]],Hoja3!$A$2:$D$676,4,0)</f>
        <v>130101</v>
      </c>
      <c r="E9880" s="33">
        <v>15</v>
      </c>
    </row>
    <row r="9881" spans="1:5" x14ac:dyDescent="0.2">
      <c r="A9881" s="150">
        <v>44365</v>
      </c>
      <c r="B9881" s="151">
        <v>44365</v>
      </c>
      <c r="C9881" s="33" t="s">
        <v>1007</v>
      </c>
      <c r="D9881" s="34">
        <f>VLOOKUP(Pag_Inicio_Corr_mas_casos[[#This Row],[Corregimiento]],Hoja3!$A$2:$D$676,4,0)</f>
        <v>80811</v>
      </c>
      <c r="E9881" s="33">
        <v>14</v>
      </c>
    </row>
    <row r="9882" spans="1:5" x14ac:dyDescent="0.2">
      <c r="A9882" s="150">
        <v>44365</v>
      </c>
      <c r="B9882" s="151">
        <v>44365</v>
      </c>
      <c r="C9882" s="33" t="s">
        <v>997</v>
      </c>
      <c r="D9882" s="34">
        <f>VLOOKUP(Pag_Inicio_Corr_mas_casos[[#This Row],[Corregimiento]],Hoja3!$A$2:$D$676,4,0)</f>
        <v>130717</v>
      </c>
      <c r="E9882" s="33">
        <v>14</v>
      </c>
    </row>
    <row r="9883" spans="1:5" x14ac:dyDescent="0.2">
      <c r="A9883" s="150">
        <v>44365</v>
      </c>
      <c r="B9883" s="151">
        <v>44365</v>
      </c>
      <c r="C9883" s="33" t="s">
        <v>1074</v>
      </c>
      <c r="D9883" s="34">
        <f>VLOOKUP(Pag_Inicio_Corr_mas_casos[[#This Row],[Corregimiento]],Hoja3!$A$2:$D$676,4,0)</f>
        <v>130702</v>
      </c>
      <c r="E9883" s="33">
        <v>14</v>
      </c>
    </row>
    <row r="9884" spans="1:5" x14ac:dyDescent="0.2">
      <c r="A9884" s="150">
        <v>44365</v>
      </c>
      <c r="B9884" s="151">
        <v>44365</v>
      </c>
      <c r="C9884" s="33" t="s">
        <v>1000</v>
      </c>
      <c r="D9884" s="34">
        <f>VLOOKUP(Pag_Inicio_Corr_mas_casos[[#This Row],[Corregimiento]],Hoja3!$A$2:$D$676,4,0)</f>
        <v>80823</v>
      </c>
      <c r="E9884" s="33">
        <v>13</v>
      </c>
    </row>
    <row r="9885" spans="1:5" x14ac:dyDescent="0.2">
      <c r="A9885" s="150">
        <v>44365</v>
      </c>
      <c r="B9885" s="151">
        <v>44365</v>
      </c>
      <c r="C9885" s="33" t="s">
        <v>1005</v>
      </c>
      <c r="D9885" s="34">
        <f>VLOOKUP(Pag_Inicio_Corr_mas_casos[[#This Row],[Corregimiento]],Hoja3!$A$2:$D$676,4,0)</f>
        <v>80814</v>
      </c>
      <c r="E9885" s="33">
        <v>12</v>
      </c>
    </row>
    <row r="9886" spans="1:5" x14ac:dyDescent="0.2">
      <c r="A9886" s="150">
        <v>44365</v>
      </c>
      <c r="B9886" s="151">
        <v>44365</v>
      </c>
      <c r="C9886" s="33" t="s">
        <v>1264</v>
      </c>
      <c r="D9886" s="34">
        <f>VLOOKUP(Pag_Inicio_Corr_mas_casos[[#This Row],[Corregimiento]],Hoja3!$A$2:$D$676,4,0)</f>
        <v>10207</v>
      </c>
      <c r="E9886" s="33">
        <v>12</v>
      </c>
    </row>
    <row r="9887" spans="1:5" x14ac:dyDescent="0.2">
      <c r="A9887" s="150">
        <v>44365</v>
      </c>
      <c r="B9887" s="151">
        <v>44365</v>
      </c>
      <c r="C9887" s="33" t="s">
        <v>1081</v>
      </c>
      <c r="D9887" s="34">
        <f>VLOOKUP(Pag_Inicio_Corr_mas_casos[[#This Row],[Corregimiento]],Hoja3!$A$2:$D$676,4,0)</f>
        <v>91001</v>
      </c>
      <c r="E9887" s="33">
        <v>11</v>
      </c>
    </row>
    <row r="9888" spans="1:5" x14ac:dyDescent="0.2">
      <c r="A9888" s="152">
        <v>44366</v>
      </c>
      <c r="B9888" s="153">
        <v>44366</v>
      </c>
      <c r="C9888" s="36" t="s">
        <v>1001</v>
      </c>
      <c r="D9888" s="37">
        <f>VLOOKUP(Pag_Inicio_Corr_mas_casos[[#This Row],[Corregimiento]],Hoja3!$A$2:$D$676,4,0)</f>
        <v>80807</v>
      </c>
      <c r="E9888" s="36">
        <v>24</v>
      </c>
    </row>
    <row r="9889" spans="1:5" x14ac:dyDescent="0.2">
      <c r="A9889" s="152">
        <v>44366</v>
      </c>
      <c r="B9889" s="153">
        <v>44366</v>
      </c>
      <c r="C9889" s="36" t="s">
        <v>1070</v>
      </c>
      <c r="D9889" s="37">
        <f>VLOOKUP(Pag_Inicio_Corr_mas_casos[[#This Row],[Corregimiento]],Hoja3!$A$2:$D$676,4,0)</f>
        <v>80809</v>
      </c>
      <c r="E9889" s="36">
        <v>24</v>
      </c>
    </row>
    <row r="9890" spans="1:5" x14ac:dyDescent="0.2">
      <c r="A9890" s="152">
        <v>44366</v>
      </c>
      <c r="B9890" s="153">
        <v>44366</v>
      </c>
      <c r="C9890" s="36" t="s">
        <v>1064</v>
      </c>
      <c r="D9890" s="37">
        <f>VLOOKUP(Pag_Inicio_Corr_mas_casos[[#This Row],[Corregimiento]],Hoja3!$A$2:$D$676,4,0)</f>
        <v>60103</v>
      </c>
      <c r="E9890" s="36">
        <v>22</v>
      </c>
    </row>
    <row r="9891" spans="1:5" x14ac:dyDescent="0.2">
      <c r="A9891" s="152">
        <v>44366</v>
      </c>
      <c r="B9891" s="153">
        <v>44366</v>
      </c>
      <c r="C9891" s="36" t="s">
        <v>1105</v>
      </c>
      <c r="D9891" s="37">
        <f>VLOOKUP(Pag_Inicio_Corr_mas_casos[[#This Row],[Corregimiento]],Hoja3!$A$2:$D$676,4,0)</f>
        <v>80812</v>
      </c>
      <c r="E9891" s="36">
        <v>21</v>
      </c>
    </row>
    <row r="9892" spans="1:5" x14ac:dyDescent="0.2">
      <c r="A9892" s="152">
        <v>44366</v>
      </c>
      <c r="B9892" s="153">
        <v>44366</v>
      </c>
      <c r="C9892" s="36" t="s">
        <v>1127</v>
      </c>
      <c r="D9892" s="37">
        <f>VLOOKUP(Pag_Inicio_Corr_mas_casos[[#This Row],[Corregimiento]],Hoja3!$A$2:$D$676,4,0)</f>
        <v>130101</v>
      </c>
      <c r="E9892" s="36">
        <v>20</v>
      </c>
    </row>
    <row r="9893" spans="1:5" x14ac:dyDescent="0.2">
      <c r="A9893" s="152">
        <v>44366</v>
      </c>
      <c r="B9893" s="153">
        <v>44366</v>
      </c>
      <c r="C9893" s="36" t="s">
        <v>1133</v>
      </c>
      <c r="D9893" s="37">
        <f>VLOOKUP(Pag_Inicio_Corr_mas_casos[[#This Row],[Corregimiento]],Hoja3!$A$2:$D$676,4,0)</f>
        <v>90101</v>
      </c>
      <c r="E9893" s="36">
        <v>19</v>
      </c>
    </row>
    <row r="9894" spans="1:5" x14ac:dyDescent="0.2">
      <c r="A9894" s="152">
        <v>44366</v>
      </c>
      <c r="B9894" s="153">
        <v>44366</v>
      </c>
      <c r="C9894" s="36" t="s">
        <v>999</v>
      </c>
      <c r="D9894" s="37">
        <f>VLOOKUP(Pag_Inicio_Corr_mas_casos[[#This Row],[Corregimiento]],Hoja3!$A$2:$D$676,4,0)</f>
        <v>80806</v>
      </c>
      <c r="E9894" s="36">
        <v>19</v>
      </c>
    </row>
    <row r="9895" spans="1:5" x14ac:dyDescent="0.2">
      <c r="A9895" s="152">
        <v>44366</v>
      </c>
      <c r="B9895" s="153">
        <v>44366</v>
      </c>
      <c r="C9895" s="36" t="s">
        <v>1026</v>
      </c>
      <c r="D9895" s="37">
        <f>VLOOKUP(Pag_Inicio_Corr_mas_casos[[#This Row],[Corregimiento]],Hoja3!$A$2:$D$676,4,0)</f>
        <v>30107</v>
      </c>
      <c r="E9895" s="36">
        <v>18</v>
      </c>
    </row>
    <row r="9896" spans="1:5" x14ac:dyDescent="0.2">
      <c r="A9896" s="152">
        <v>44366</v>
      </c>
      <c r="B9896" s="153">
        <v>44366</v>
      </c>
      <c r="C9896" s="36" t="s">
        <v>1091</v>
      </c>
      <c r="D9896" s="37">
        <f>VLOOKUP(Pag_Inicio_Corr_mas_casos[[#This Row],[Corregimiento]],Hoja3!$A$2:$D$676,4,0)</f>
        <v>30104</v>
      </c>
      <c r="E9896" s="36">
        <v>17</v>
      </c>
    </row>
    <row r="9897" spans="1:5" x14ac:dyDescent="0.2">
      <c r="A9897" s="152">
        <v>44366</v>
      </c>
      <c r="B9897" s="153">
        <v>44366</v>
      </c>
      <c r="C9897" s="36" t="s">
        <v>1080</v>
      </c>
      <c r="D9897" s="37">
        <f>VLOOKUP(Pag_Inicio_Corr_mas_casos[[#This Row],[Corregimiento]],Hoja3!$A$2:$D$676,4,0)</f>
        <v>81003</v>
      </c>
      <c r="E9897" s="36">
        <v>17</v>
      </c>
    </row>
    <row r="9898" spans="1:5" x14ac:dyDescent="0.2">
      <c r="A9898" s="152">
        <v>44366</v>
      </c>
      <c r="B9898" s="153">
        <v>44366</v>
      </c>
      <c r="C9898" s="36" t="s">
        <v>1007</v>
      </c>
      <c r="D9898" s="37">
        <f>VLOOKUP(Pag_Inicio_Corr_mas_casos[[#This Row],[Corregimiento]],Hoja3!$A$2:$D$676,4,0)</f>
        <v>80811</v>
      </c>
      <c r="E9898" s="36">
        <v>16</v>
      </c>
    </row>
    <row r="9899" spans="1:5" x14ac:dyDescent="0.2">
      <c r="A9899" s="152">
        <v>44366</v>
      </c>
      <c r="B9899" s="153">
        <v>44366</v>
      </c>
      <c r="C9899" s="36" t="s">
        <v>998</v>
      </c>
      <c r="D9899" s="37">
        <f>VLOOKUP(Pag_Inicio_Corr_mas_casos[[#This Row],[Corregimiento]],Hoja3!$A$2:$D$676,4,0)</f>
        <v>81009</v>
      </c>
      <c r="E9899" s="36">
        <v>16</v>
      </c>
    </row>
    <row r="9900" spans="1:5" x14ac:dyDescent="0.2">
      <c r="A9900" s="152">
        <v>44366</v>
      </c>
      <c r="B9900" s="153">
        <v>44366</v>
      </c>
      <c r="C9900" s="36" t="s">
        <v>831</v>
      </c>
      <c r="D9900" s="37">
        <f>VLOOKUP(Pag_Inicio_Corr_mas_casos[[#This Row],[Corregimiento]],Hoja3!$A$2:$D$676,4,0)</f>
        <v>80821</v>
      </c>
      <c r="E9900" s="36">
        <v>15</v>
      </c>
    </row>
    <row r="9901" spans="1:5" x14ac:dyDescent="0.2">
      <c r="A9901" s="152">
        <v>44366</v>
      </c>
      <c r="B9901" s="153">
        <v>44366</v>
      </c>
      <c r="C9901" s="36" t="s">
        <v>1113</v>
      </c>
      <c r="D9901" s="37">
        <f>VLOOKUP(Pag_Inicio_Corr_mas_casos[[#This Row],[Corregimiento]],Hoja3!$A$2:$D$676,4,0)</f>
        <v>130102</v>
      </c>
      <c r="E9901" s="36">
        <v>14</v>
      </c>
    </row>
    <row r="9902" spans="1:5" x14ac:dyDescent="0.2">
      <c r="A9902" s="152">
        <v>44366</v>
      </c>
      <c r="B9902" s="153">
        <v>44366</v>
      </c>
      <c r="C9902" s="36" t="s">
        <v>1078</v>
      </c>
      <c r="D9902" s="37">
        <f>VLOOKUP(Pag_Inicio_Corr_mas_casos[[#This Row],[Corregimiento]],Hoja3!$A$2:$D$676,4,0)</f>
        <v>81001</v>
      </c>
      <c r="E9902" s="36">
        <v>14</v>
      </c>
    </row>
    <row r="9903" spans="1:5" x14ac:dyDescent="0.2">
      <c r="A9903" s="152">
        <v>44366</v>
      </c>
      <c r="B9903" s="153">
        <v>44366</v>
      </c>
      <c r="C9903" s="36" t="s">
        <v>1071</v>
      </c>
      <c r="D9903" s="37">
        <f>VLOOKUP(Pag_Inicio_Corr_mas_casos[[#This Row],[Corregimiento]],Hoja3!$A$2:$D$676,4,0)</f>
        <v>80819</v>
      </c>
      <c r="E9903" s="36">
        <v>14</v>
      </c>
    </row>
    <row r="9904" spans="1:5" x14ac:dyDescent="0.2">
      <c r="A9904" s="152">
        <v>44366</v>
      </c>
      <c r="B9904" s="153">
        <v>44366</v>
      </c>
      <c r="C9904" s="36" t="s">
        <v>997</v>
      </c>
      <c r="D9904" s="37">
        <f>VLOOKUP(Pag_Inicio_Corr_mas_casos[[#This Row],[Corregimiento]],Hoja3!$A$2:$D$676,4,0)</f>
        <v>130717</v>
      </c>
      <c r="E9904" s="36">
        <v>13</v>
      </c>
    </row>
    <row r="9905" spans="1:5" x14ac:dyDescent="0.2">
      <c r="A9905" s="152">
        <v>44366</v>
      </c>
      <c r="B9905" s="153">
        <v>44366</v>
      </c>
      <c r="C9905" s="36" t="s">
        <v>1081</v>
      </c>
      <c r="D9905" s="37">
        <f>VLOOKUP(Pag_Inicio_Corr_mas_casos[[#This Row],[Corregimiento]],Hoja3!$A$2:$D$676,4,0)</f>
        <v>91001</v>
      </c>
      <c r="E9905" s="36">
        <v>13</v>
      </c>
    </row>
    <row r="9906" spans="1:5" x14ac:dyDescent="0.2">
      <c r="A9906" s="152">
        <v>44366</v>
      </c>
      <c r="B9906" s="153">
        <v>44366</v>
      </c>
      <c r="C9906" s="36" t="s">
        <v>1006</v>
      </c>
      <c r="D9906" s="37">
        <f>VLOOKUP(Pag_Inicio_Corr_mas_casos[[#This Row],[Corregimiento]],Hoja3!$A$2:$D$676,4,0)</f>
        <v>80826</v>
      </c>
      <c r="E9906" s="36">
        <v>13</v>
      </c>
    </row>
    <row r="9907" spans="1:5" x14ac:dyDescent="0.2">
      <c r="A9907" s="152">
        <v>44366</v>
      </c>
      <c r="B9907" s="153">
        <v>44366</v>
      </c>
      <c r="C9907" s="36" t="s">
        <v>1077</v>
      </c>
      <c r="D9907" s="37">
        <f>VLOOKUP(Pag_Inicio_Corr_mas_casos[[#This Row],[Corregimiento]],Hoja3!$A$2:$D$676,4,0)</f>
        <v>81008</v>
      </c>
      <c r="E9907" s="36">
        <v>13</v>
      </c>
    </row>
    <row r="9908" spans="1:5" x14ac:dyDescent="0.2">
      <c r="A9908" s="154">
        <v>44367</v>
      </c>
      <c r="B9908" s="155">
        <v>44367</v>
      </c>
      <c r="C9908" s="60" t="s">
        <v>1118</v>
      </c>
      <c r="D9908" s="61">
        <f>VLOOKUP(Pag_Inicio_Corr_mas_casos[[#This Row],[Corregimiento]],Hoja3!$A$2:$D$676,4,0)</f>
        <v>91007</v>
      </c>
      <c r="E9908" s="60">
        <v>23</v>
      </c>
    </row>
    <row r="9909" spans="1:5" x14ac:dyDescent="0.2">
      <c r="A9909" s="154">
        <v>44367</v>
      </c>
      <c r="B9909" s="155">
        <v>44367</v>
      </c>
      <c r="C9909" s="60" t="s">
        <v>998</v>
      </c>
      <c r="D9909" s="61">
        <f>VLOOKUP(Pag_Inicio_Corr_mas_casos[[#This Row],[Corregimiento]],Hoja3!$A$2:$D$676,4,0)</f>
        <v>81009</v>
      </c>
      <c r="E9909" s="60">
        <v>21</v>
      </c>
    </row>
    <row r="9910" spans="1:5" x14ac:dyDescent="0.2">
      <c r="A9910" s="154">
        <v>44367</v>
      </c>
      <c r="B9910" s="155">
        <v>44367</v>
      </c>
      <c r="C9910" s="60" t="s">
        <v>1070</v>
      </c>
      <c r="D9910" s="61">
        <f>VLOOKUP(Pag_Inicio_Corr_mas_casos[[#This Row],[Corregimiento]],Hoja3!$A$2:$D$676,4,0)</f>
        <v>80809</v>
      </c>
      <c r="E9910" s="60">
        <v>21</v>
      </c>
    </row>
    <row r="9911" spans="1:5" x14ac:dyDescent="0.2">
      <c r="A9911" s="154">
        <v>44367</v>
      </c>
      <c r="B9911" s="155">
        <v>44367</v>
      </c>
      <c r="C9911" s="60" t="s">
        <v>999</v>
      </c>
      <c r="D9911" s="61">
        <f>VLOOKUP(Pag_Inicio_Corr_mas_casos[[#This Row],[Corregimiento]],Hoja3!$A$2:$D$676,4,0)</f>
        <v>80806</v>
      </c>
      <c r="E9911" s="60">
        <v>17</v>
      </c>
    </row>
    <row r="9912" spans="1:5" x14ac:dyDescent="0.2">
      <c r="A9912" s="154">
        <v>44367</v>
      </c>
      <c r="B9912" s="155">
        <v>44367</v>
      </c>
      <c r="C9912" s="60" t="s">
        <v>1105</v>
      </c>
      <c r="D9912" s="61">
        <f>VLOOKUP(Pag_Inicio_Corr_mas_casos[[#This Row],[Corregimiento]],Hoja3!$A$2:$D$676,4,0)</f>
        <v>80812</v>
      </c>
      <c r="E9912" s="60">
        <v>15</v>
      </c>
    </row>
    <row r="9913" spans="1:5" x14ac:dyDescent="0.2">
      <c r="A9913" s="154">
        <v>44367</v>
      </c>
      <c r="B9913" s="155">
        <v>44367</v>
      </c>
      <c r="C9913" s="60" t="s">
        <v>1264</v>
      </c>
      <c r="D9913" s="61">
        <f>VLOOKUP(Pag_Inicio_Corr_mas_casos[[#This Row],[Corregimiento]],Hoja3!$A$2:$D$676,4,0)</f>
        <v>10207</v>
      </c>
      <c r="E9913" s="60">
        <v>13</v>
      </c>
    </row>
    <row r="9914" spans="1:5" x14ac:dyDescent="0.2">
      <c r="A9914" s="154">
        <v>44367</v>
      </c>
      <c r="B9914" s="155">
        <v>44367</v>
      </c>
      <c r="C9914" s="60" t="s">
        <v>1074</v>
      </c>
      <c r="D9914" s="61">
        <f>VLOOKUP(Pag_Inicio_Corr_mas_casos[[#This Row],[Corregimiento]],Hoja3!$A$2:$D$676,4,0)</f>
        <v>130702</v>
      </c>
      <c r="E9914" s="60">
        <v>13</v>
      </c>
    </row>
    <row r="9915" spans="1:5" x14ac:dyDescent="0.2">
      <c r="A9915" s="154">
        <v>44367</v>
      </c>
      <c r="B9915" s="155">
        <v>44367</v>
      </c>
      <c r="C9915" s="60" t="s">
        <v>1050</v>
      </c>
      <c r="D9915" s="61">
        <f>VLOOKUP(Pag_Inicio_Corr_mas_casos[[#This Row],[Corregimiento]],Hoja3!$A$2:$D$676,4,0)</f>
        <v>130706</v>
      </c>
      <c r="E9915" s="60">
        <v>13</v>
      </c>
    </row>
    <row r="9916" spans="1:5" x14ac:dyDescent="0.2">
      <c r="A9916" s="154">
        <v>44367</v>
      </c>
      <c r="B9916" s="155">
        <v>44367</v>
      </c>
      <c r="C9916" s="60" t="s">
        <v>831</v>
      </c>
      <c r="D9916" s="61">
        <f>VLOOKUP(Pag_Inicio_Corr_mas_casos[[#This Row],[Corregimiento]],Hoja3!$A$2:$D$676,4,0)</f>
        <v>80821</v>
      </c>
      <c r="E9916" s="60">
        <v>13</v>
      </c>
    </row>
    <row r="9917" spans="1:5" x14ac:dyDescent="0.2">
      <c r="A9917" s="154">
        <v>44367</v>
      </c>
      <c r="B9917" s="155">
        <v>44367</v>
      </c>
      <c r="C9917" s="60" t="s">
        <v>1006</v>
      </c>
      <c r="D9917" s="61">
        <f>VLOOKUP(Pag_Inicio_Corr_mas_casos[[#This Row],[Corregimiento]],Hoja3!$A$2:$D$676,4,0)</f>
        <v>80826</v>
      </c>
      <c r="E9917" s="60">
        <v>12</v>
      </c>
    </row>
    <row r="9918" spans="1:5" x14ac:dyDescent="0.2">
      <c r="A9918" s="154">
        <v>44367</v>
      </c>
      <c r="B9918" s="155">
        <v>44367</v>
      </c>
      <c r="C9918" s="60" t="s">
        <v>1000</v>
      </c>
      <c r="D9918" s="61">
        <f>VLOOKUP(Pag_Inicio_Corr_mas_casos[[#This Row],[Corregimiento]],Hoja3!$A$2:$D$676,4,0)</f>
        <v>80823</v>
      </c>
      <c r="E9918" s="60">
        <v>11</v>
      </c>
    </row>
    <row r="9919" spans="1:5" x14ac:dyDescent="0.2">
      <c r="A9919" s="154">
        <v>44367</v>
      </c>
      <c r="B9919" s="155">
        <v>44367</v>
      </c>
      <c r="C9919" s="60" t="s">
        <v>1005</v>
      </c>
      <c r="D9919" s="61">
        <f>VLOOKUP(Pag_Inicio_Corr_mas_casos[[#This Row],[Corregimiento]],Hoja3!$A$2:$D$676,4,0)</f>
        <v>80814</v>
      </c>
      <c r="E9919" s="60">
        <v>11</v>
      </c>
    </row>
    <row r="9920" spans="1:5" x14ac:dyDescent="0.2">
      <c r="A9920" s="154">
        <v>44367</v>
      </c>
      <c r="B9920" s="155">
        <v>44367</v>
      </c>
      <c r="C9920" s="60" t="s">
        <v>1071</v>
      </c>
      <c r="D9920" s="61">
        <f>VLOOKUP(Pag_Inicio_Corr_mas_casos[[#This Row],[Corregimiento]],Hoja3!$A$2:$D$676,4,0)</f>
        <v>80819</v>
      </c>
      <c r="E9920" s="60">
        <v>11</v>
      </c>
    </row>
    <row r="9921" spans="1:5" x14ac:dyDescent="0.2">
      <c r="A9921" s="154">
        <v>44367</v>
      </c>
      <c r="B9921" s="155">
        <v>44367</v>
      </c>
      <c r="C9921" s="60" t="s">
        <v>1081</v>
      </c>
      <c r="D9921" s="61">
        <f>VLOOKUP(Pag_Inicio_Corr_mas_casos[[#This Row],[Corregimiento]],Hoja3!$A$2:$D$676,4,0)</f>
        <v>91001</v>
      </c>
      <c r="E9921" s="60">
        <v>10</v>
      </c>
    </row>
    <row r="9922" spans="1:5" x14ac:dyDescent="0.2">
      <c r="A9922" s="154">
        <v>44367</v>
      </c>
      <c r="B9922" s="155">
        <v>44367</v>
      </c>
      <c r="C9922" s="60" t="s">
        <v>997</v>
      </c>
      <c r="D9922" s="61">
        <f>VLOOKUP(Pag_Inicio_Corr_mas_casos[[#This Row],[Corregimiento]],Hoja3!$A$2:$D$676,4,0)</f>
        <v>130717</v>
      </c>
      <c r="E9922" s="60">
        <v>8</v>
      </c>
    </row>
    <row r="9923" spans="1:5" x14ac:dyDescent="0.2">
      <c r="A9923" s="154">
        <v>44367</v>
      </c>
      <c r="B9923" s="155">
        <v>44367</v>
      </c>
      <c r="C9923" s="60" t="s">
        <v>1058</v>
      </c>
      <c r="D9923" s="61">
        <f>VLOOKUP(Pag_Inicio_Corr_mas_casos[[#This Row],[Corregimiento]],Hoja3!$A$2:$D$676,4,0)</f>
        <v>60104</v>
      </c>
      <c r="E9923" s="60">
        <v>8</v>
      </c>
    </row>
    <row r="9924" spans="1:5" x14ac:dyDescent="0.2">
      <c r="A9924" s="154">
        <v>44367</v>
      </c>
      <c r="B9924" s="155">
        <v>44367</v>
      </c>
      <c r="C9924" s="60" t="s">
        <v>1119</v>
      </c>
      <c r="D9924" s="61">
        <f>VLOOKUP(Pag_Inicio_Corr_mas_casos[[#This Row],[Corregimiento]],Hoja3!$A$2:$D$676,4,0)</f>
        <v>40601</v>
      </c>
      <c r="E9924" s="60">
        <v>8</v>
      </c>
    </row>
    <row r="9925" spans="1:5" x14ac:dyDescent="0.2">
      <c r="A9925" s="154">
        <v>44367</v>
      </c>
      <c r="B9925" s="155">
        <v>44367</v>
      </c>
      <c r="C9925" s="60" t="s">
        <v>1113</v>
      </c>
      <c r="D9925" s="61">
        <f>VLOOKUP(Pag_Inicio_Corr_mas_casos[[#This Row],[Corregimiento]],Hoja3!$A$2:$D$676,4,0)</f>
        <v>130102</v>
      </c>
      <c r="E9925" s="60">
        <v>8</v>
      </c>
    </row>
    <row r="9926" spans="1:5" x14ac:dyDescent="0.2">
      <c r="A9926" s="154">
        <v>44367</v>
      </c>
      <c r="B9926" s="155">
        <v>44367</v>
      </c>
      <c r="C9926" s="60" t="s">
        <v>1064</v>
      </c>
      <c r="D9926" s="61">
        <f>VLOOKUP(Pag_Inicio_Corr_mas_casos[[#This Row],[Corregimiento]],Hoja3!$A$2:$D$676,4,0)</f>
        <v>60103</v>
      </c>
      <c r="E9926" s="60">
        <v>7</v>
      </c>
    </row>
    <row r="9927" spans="1:5" x14ac:dyDescent="0.2">
      <c r="A9927" s="154">
        <v>44367</v>
      </c>
      <c r="B9927" s="155">
        <v>44367</v>
      </c>
      <c r="C9927" s="60" t="s">
        <v>1026</v>
      </c>
      <c r="D9927" s="61">
        <f>VLOOKUP(Pag_Inicio_Corr_mas_casos[[#This Row],[Corregimiento]],Hoja3!$A$2:$D$676,4,0)</f>
        <v>30107</v>
      </c>
      <c r="E9927" s="60">
        <v>7</v>
      </c>
    </row>
    <row r="9928" spans="1:5" x14ac:dyDescent="0.2">
      <c r="A9928" s="175">
        <v>44368</v>
      </c>
      <c r="B9928" s="176">
        <v>44368</v>
      </c>
      <c r="C9928" s="78" t="s">
        <v>1071</v>
      </c>
      <c r="D9928" s="79">
        <f>VLOOKUP(Pag_Inicio_Corr_mas_casos[[#This Row],[Corregimiento]],Hoja3!$A$2:$D$676,4,0)</f>
        <v>80819</v>
      </c>
      <c r="E9928" s="78">
        <v>26</v>
      </c>
    </row>
    <row r="9929" spans="1:5" x14ac:dyDescent="0.2">
      <c r="A9929" s="175">
        <v>44368</v>
      </c>
      <c r="B9929" s="176">
        <v>44368</v>
      </c>
      <c r="C9929" s="78" t="s">
        <v>998</v>
      </c>
      <c r="D9929" s="79">
        <f>VLOOKUP(Pag_Inicio_Corr_mas_casos[[#This Row],[Corregimiento]],Hoja3!$A$2:$D$676,4,0)</f>
        <v>81009</v>
      </c>
      <c r="E9929" s="78">
        <v>20</v>
      </c>
    </row>
    <row r="9930" spans="1:5" x14ac:dyDescent="0.2">
      <c r="A9930" s="175">
        <v>44368</v>
      </c>
      <c r="B9930" s="176">
        <v>44368</v>
      </c>
      <c r="C9930" s="78" t="s">
        <v>1264</v>
      </c>
      <c r="D9930" s="79">
        <f>VLOOKUP(Pag_Inicio_Corr_mas_casos[[#This Row],[Corregimiento]],Hoja3!$A$2:$D$676,4,0)</f>
        <v>10207</v>
      </c>
      <c r="E9930" s="78">
        <v>19</v>
      </c>
    </row>
    <row r="9931" spans="1:5" x14ac:dyDescent="0.2">
      <c r="A9931" s="175">
        <v>44368</v>
      </c>
      <c r="B9931" s="176">
        <v>44368</v>
      </c>
      <c r="C9931" s="78" t="s">
        <v>1070</v>
      </c>
      <c r="D9931" s="79">
        <f>VLOOKUP(Pag_Inicio_Corr_mas_casos[[#This Row],[Corregimiento]],Hoja3!$A$2:$D$676,4,0)</f>
        <v>80809</v>
      </c>
      <c r="E9931" s="78">
        <v>12</v>
      </c>
    </row>
    <row r="9932" spans="1:5" x14ac:dyDescent="0.2">
      <c r="A9932" s="175">
        <v>44368</v>
      </c>
      <c r="B9932" s="176">
        <v>44368</v>
      </c>
      <c r="C9932" s="78" t="s">
        <v>1010</v>
      </c>
      <c r="D9932" s="79">
        <f>VLOOKUP(Pag_Inicio_Corr_mas_casos[[#This Row],[Corregimiento]],Hoja3!$A$2:$D$676,4,0)</f>
        <v>80813</v>
      </c>
      <c r="E9932" s="78">
        <v>11</v>
      </c>
    </row>
    <row r="9933" spans="1:5" x14ac:dyDescent="0.2">
      <c r="A9933" s="175">
        <v>44368</v>
      </c>
      <c r="B9933" s="176">
        <v>44368</v>
      </c>
      <c r="C9933" s="78" t="s">
        <v>1105</v>
      </c>
      <c r="D9933" s="79">
        <f>VLOOKUP(Pag_Inicio_Corr_mas_casos[[#This Row],[Corregimiento]],Hoja3!$A$2:$D$676,4,0)</f>
        <v>80812</v>
      </c>
      <c r="E9933" s="78">
        <v>11</v>
      </c>
    </row>
    <row r="9934" spans="1:5" x14ac:dyDescent="0.2">
      <c r="A9934" s="175">
        <v>44368</v>
      </c>
      <c r="B9934" s="176">
        <v>44368</v>
      </c>
      <c r="C9934" s="78" t="s">
        <v>1012</v>
      </c>
      <c r="D9934" s="79">
        <f>VLOOKUP(Pag_Inicio_Corr_mas_casos[[#This Row],[Corregimiento]],Hoja3!$A$2:$D$676,4,0)</f>
        <v>80817</v>
      </c>
      <c r="E9934" s="78">
        <v>10</v>
      </c>
    </row>
    <row r="9935" spans="1:5" x14ac:dyDescent="0.2">
      <c r="A9935" s="175">
        <v>44368</v>
      </c>
      <c r="B9935" s="176">
        <v>44368</v>
      </c>
      <c r="C9935" s="78" t="s">
        <v>1113</v>
      </c>
      <c r="D9935" s="79">
        <f>VLOOKUP(Pag_Inicio_Corr_mas_casos[[#This Row],[Corregimiento]],Hoja3!$A$2:$D$676,4,0)</f>
        <v>130102</v>
      </c>
      <c r="E9935" s="78">
        <v>10</v>
      </c>
    </row>
    <row r="9936" spans="1:5" x14ac:dyDescent="0.2">
      <c r="A9936" s="175">
        <v>44368</v>
      </c>
      <c r="B9936" s="176">
        <v>44368</v>
      </c>
      <c r="C9936" s="78" t="s">
        <v>999</v>
      </c>
      <c r="D9936" s="79">
        <f>VLOOKUP(Pag_Inicio_Corr_mas_casos[[#This Row],[Corregimiento]],Hoja3!$A$2:$D$676,4,0)</f>
        <v>80806</v>
      </c>
      <c r="E9936" s="78">
        <v>10</v>
      </c>
    </row>
    <row r="9937" spans="1:5" x14ac:dyDescent="0.2">
      <c r="A9937" s="175">
        <v>44368</v>
      </c>
      <c r="B9937" s="176">
        <v>44368</v>
      </c>
      <c r="C9937" s="78" t="s">
        <v>1026</v>
      </c>
      <c r="D9937" s="79">
        <f>VLOOKUP(Pag_Inicio_Corr_mas_casos[[#This Row],[Corregimiento]],Hoja3!$A$2:$D$676,4,0)</f>
        <v>30107</v>
      </c>
      <c r="E9937" s="78">
        <v>10</v>
      </c>
    </row>
    <row r="9938" spans="1:5" x14ac:dyDescent="0.2">
      <c r="A9938" s="175">
        <v>44368</v>
      </c>
      <c r="B9938" s="176">
        <v>44368</v>
      </c>
      <c r="C9938" s="78" t="s">
        <v>1077</v>
      </c>
      <c r="D9938" s="79">
        <f>VLOOKUP(Pag_Inicio_Corr_mas_casos[[#This Row],[Corregimiento]],Hoja3!$A$2:$D$676,4,0)</f>
        <v>81008</v>
      </c>
      <c r="E9938" s="78">
        <v>10</v>
      </c>
    </row>
    <row r="9939" spans="1:5" x14ac:dyDescent="0.2">
      <c r="A9939" s="175">
        <v>44368</v>
      </c>
      <c r="B9939" s="176">
        <v>44368</v>
      </c>
      <c r="C9939" s="78" t="s">
        <v>1133</v>
      </c>
      <c r="D9939" s="79">
        <f>VLOOKUP(Pag_Inicio_Corr_mas_casos[[#This Row],[Corregimiento]],Hoja3!$A$2:$D$676,4,0)</f>
        <v>90101</v>
      </c>
      <c r="E9939" s="78">
        <v>9</v>
      </c>
    </row>
    <row r="9940" spans="1:5" x14ac:dyDescent="0.2">
      <c r="A9940" s="175">
        <v>44368</v>
      </c>
      <c r="B9940" s="176">
        <v>44368</v>
      </c>
      <c r="C9940" s="78" t="s">
        <v>1127</v>
      </c>
      <c r="D9940" s="79">
        <f>VLOOKUP(Pag_Inicio_Corr_mas_casos[[#This Row],[Corregimiento]],Hoja3!$A$2:$D$676,4,0)</f>
        <v>130101</v>
      </c>
      <c r="E9940" s="78">
        <v>9</v>
      </c>
    </row>
    <row r="9941" spans="1:5" x14ac:dyDescent="0.2">
      <c r="A9941" s="175">
        <v>44368</v>
      </c>
      <c r="B9941" s="176">
        <v>44368</v>
      </c>
      <c r="C9941" s="78" t="s">
        <v>1009</v>
      </c>
      <c r="D9941" s="79">
        <f>VLOOKUP(Pag_Inicio_Corr_mas_casos[[#This Row],[Corregimiento]],Hoja3!$A$2:$D$676,4,0)</f>
        <v>130107</v>
      </c>
      <c r="E9941" s="78">
        <v>9</v>
      </c>
    </row>
    <row r="9942" spans="1:5" x14ac:dyDescent="0.2">
      <c r="A9942" s="175">
        <v>44368</v>
      </c>
      <c r="B9942" s="176">
        <v>44368</v>
      </c>
      <c r="C9942" s="78" t="s">
        <v>1095</v>
      </c>
      <c r="D9942" s="79">
        <f>VLOOKUP(Pag_Inicio_Corr_mas_casos[[#This Row],[Corregimiento]],Hoja3!$A$2:$D$676,4,0)</f>
        <v>130106</v>
      </c>
      <c r="E9942" s="78">
        <v>9</v>
      </c>
    </row>
    <row r="9943" spans="1:5" x14ac:dyDescent="0.2">
      <c r="A9943" s="175">
        <v>44368</v>
      </c>
      <c r="B9943" s="176">
        <v>44368</v>
      </c>
      <c r="C9943" s="78" t="s">
        <v>996</v>
      </c>
      <c r="D9943" s="79">
        <f>VLOOKUP(Pag_Inicio_Corr_mas_casos[[#This Row],[Corregimiento]],Hoja3!$A$2:$D$676,4,0)</f>
        <v>80810</v>
      </c>
      <c r="E9943" s="78">
        <v>9</v>
      </c>
    </row>
    <row r="9944" spans="1:5" x14ac:dyDescent="0.2">
      <c r="A9944" s="175">
        <v>44368</v>
      </c>
      <c r="B9944" s="176">
        <v>44368</v>
      </c>
      <c r="C9944" s="78" t="s">
        <v>1005</v>
      </c>
      <c r="D9944" s="79">
        <f>VLOOKUP(Pag_Inicio_Corr_mas_casos[[#This Row],[Corregimiento]],Hoja3!$A$2:$D$676,4,0)</f>
        <v>80814</v>
      </c>
      <c r="E9944" s="78">
        <v>8</v>
      </c>
    </row>
    <row r="9945" spans="1:5" x14ac:dyDescent="0.2">
      <c r="A9945" s="175">
        <v>44368</v>
      </c>
      <c r="B9945" s="176">
        <v>44368</v>
      </c>
      <c r="C9945" s="78" t="s">
        <v>1081</v>
      </c>
      <c r="D9945" s="79">
        <f>VLOOKUP(Pag_Inicio_Corr_mas_casos[[#This Row],[Corregimiento]],Hoja3!$A$2:$D$676,4,0)</f>
        <v>91001</v>
      </c>
      <c r="E9945" s="78">
        <v>8</v>
      </c>
    </row>
    <row r="9946" spans="1:5" x14ac:dyDescent="0.2">
      <c r="A9946" s="175">
        <v>44368</v>
      </c>
      <c r="B9946" s="176">
        <v>44368</v>
      </c>
      <c r="C9946" s="78" t="s">
        <v>1097</v>
      </c>
      <c r="D9946" s="79">
        <f>VLOOKUP(Pag_Inicio_Corr_mas_casos[[#This Row],[Corregimiento]],Hoja3!$A$2:$D$676,4,0)</f>
        <v>130108</v>
      </c>
      <c r="E9946" s="78">
        <v>8</v>
      </c>
    </row>
    <row r="9947" spans="1:5" x14ac:dyDescent="0.2">
      <c r="A9947" s="175">
        <v>44368</v>
      </c>
      <c r="B9947" s="176">
        <v>44368</v>
      </c>
      <c r="C9947" s="78" t="s">
        <v>1006</v>
      </c>
      <c r="D9947" s="79">
        <f>VLOOKUP(Pag_Inicio_Corr_mas_casos[[#This Row],[Corregimiento]],Hoja3!$A$2:$D$676,4,0)</f>
        <v>80826</v>
      </c>
      <c r="E9947" s="78">
        <v>7</v>
      </c>
    </row>
    <row r="9948" spans="1:5" x14ac:dyDescent="0.2">
      <c r="A9948" s="148">
        <v>44369</v>
      </c>
      <c r="B9948" s="149">
        <v>44369</v>
      </c>
      <c r="C9948" s="81" t="s">
        <v>1070</v>
      </c>
      <c r="D9948" s="82">
        <f>VLOOKUP(Pag_Inicio_Corr_mas_casos[[#This Row],[Corregimiento]],Hoja3!$A$2:$D$676,4,0)</f>
        <v>80809</v>
      </c>
      <c r="E9948" s="81">
        <v>43</v>
      </c>
    </row>
    <row r="9949" spans="1:5" x14ac:dyDescent="0.2">
      <c r="A9949" s="148">
        <v>44369</v>
      </c>
      <c r="B9949" s="149">
        <v>44369</v>
      </c>
      <c r="C9949" s="81" t="s">
        <v>1105</v>
      </c>
      <c r="D9949" s="82">
        <f>VLOOKUP(Pag_Inicio_Corr_mas_casos[[#This Row],[Corregimiento]],Hoja3!$A$2:$D$676,4,0)</f>
        <v>80812</v>
      </c>
      <c r="E9949" s="81">
        <v>37</v>
      </c>
    </row>
    <row r="9950" spans="1:5" x14ac:dyDescent="0.2">
      <c r="A9950" s="148">
        <v>44369</v>
      </c>
      <c r="B9950" s="149">
        <v>44369</v>
      </c>
      <c r="C9950" s="81" t="s">
        <v>998</v>
      </c>
      <c r="D9950" s="82">
        <f>VLOOKUP(Pag_Inicio_Corr_mas_casos[[#This Row],[Corregimiento]],Hoja3!$A$2:$D$676,4,0)</f>
        <v>81009</v>
      </c>
      <c r="E9950" s="81">
        <v>36</v>
      </c>
    </row>
    <row r="9951" spans="1:5" x14ac:dyDescent="0.2">
      <c r="A9951" s="148">
        <v>44369</v>
      </c>
      <c r="B9951" s="149">
        <v>44369</v>
      </c>
      <c r="C9951" s="81" t="s">
        <v>1006</v>
      </c>
      <c r="D9951" s="82">
        <f>VLOOKUP(Pag_Inicio_Corr_mas_casos[[#This Row],[Corregimiento]],Hoja3!$A$2:$D$676,4,0)</f>
        <v>80826</v>
      </c>
      <c r="E9951" s="81">
        <v>30</v>
      </c>
    </row>
    <row r="9952" spans="1:5" x14ac:dyDescent="0.2">
      <c r="A9952" s="148">
        <v>44369</v>
      </c>
      <c r="B9952" s="149">
        <v>44369</v>
      </c>
      <c r="C9952" s="81" t="s">
        <v>1071</v>
      </c>
      <c r="D9952" s="82">
        <f>VLOOKUP(Pag_Inicio_Corr_mas_casos[[#This Row],[Corregimiento]],Hoja3!$A$2:$D$676,4,0)</f>
        <v>80819</v>
      </c>
      <c r="E9952" s="81">
        <v>28</v>
      </c>
    </row>
    <row r="9953" spans="1:5" x14ac:dyDescent="0.2">
      <c r="A9953" s="148">
        <v>44369</v>
      </c>
      <c r="B9953" s="149">
        <v>44369</v>
      </c>
      <c r="C9953" s="81" t="s">
        <v>1064</v>
      </c>
      <c r="D9953" s="82">
        <f>VLOOKUP(Pag_Inicio_Corr_mas_casos[[#This Row],[Corregimiento]],Hoja3!$A$2:$D$676,4,0)</f>
        <v>60103</v>
      </c>
      <c r="E9953" s="81">
        <v>28</v>
      </c>
    </row>
    <row r="9954" spans="1:5" x14ac:dyDescent="0.2">
      <c r="A9954" s="148">
        <v>44369</v>
      </c>
      <c r="B9954" s="149">
        <v>44369</v>
      </c>
      <c r="C9954" s="81" t="s">
        <v>1381</v>
      </c>
      <c r="D9954" s="82">
        <f>VLOOKUP(Pag_Inicio_Corr_mas_casos[[#This Row],[Corregimiento]],Hoja3!$A$2:$D$676,4,0)</f>
        <v>130102</v>
      </c>
      <c r="E9954" s="81">
        <v>27</v>
      </c>
    </row>
    <row r="9955" spans="1:5" x14ac:dyDescent="0.2">
      <c r="A9955" s="148">
        <v>44369</v>
      </c>
      <c r="B9955" s="149">
        <v>44369</v>
      </c>
      <c r="C9955" s="81" t="s">
        <v>1382</v>
      </c>
      <c r="D9955" s="82">
        <f>VLOOKUP(Pag_Inicio_Corr_mas_casos[[#This Row],[Corregimiento]],Hoja3!$A$2:$D$676,4,0)</f>
        <v>81003</v>
      </c>
      <c r="E9955" s="81">
        <v>26</v>
      </c>
    </row>
    <row r="9956" spans="1:5" x14ac:dyDescent="0.2">
      <c r="A9956" s="148">
        <v>44369</v>
      </c>
      <c r="B9956" s="149">
        <v>44369</v>
      </c>
      <c r="C9956" s="81" t="s">
        <v>1026</v>
      </c>
      <c r="D9956" s="82">
        <f>VLOOKUP(Pag_Inicio_Corr_mas_casos[[#This Row],[Corregimiento]],Hoja3!$A$2:$D$676,4,0)</f>
        <v>30107</v>
      </c>
      <c r="E9956" s="81">
        <v>25</v>
      </c>
    </row>
    <row r="9957" spans="1:5" x14ac:dyDescent="0.2">
      <c r="A9957" s="148">
        <v>44369</v>
      </c>
      <c r="B9957" s="149">
        <v>44369</v>
      </c>
      <c r="C9957" s="81" t="s">
        <v>831</v>
      </c>
      <c r="D9957" s="82">
        <f>VLOOKUP(Pag_Inicio_Corr_mas_casos[[#This Row],[Corregimiento]],Hoja3!$A$2:$D$676,4,0)</f>
        <v>80821</v>
      </c>
      <c r="E9957" s="81">
        <v>24</v>
      </c>
    </row>
    <row r="9958" spans="1:5" x14ac:dyDescent="0.2">
      <c r="A9958" s="148">
        <v>44369</v>
      </c>
      <c r="B9958" s="149">
        <v>44369</v>
      </c>
      <c r="C9958" s="81" t="s">
        <v>999</v>
      </c>
      <c r="D9958" s="82">
        <f>VLOOKUP(Pag_Inicio_Corr_mas_casos[[#This Row],[Corregimiento]],Hoja3!$A$2:$D$676,4,0)</f>
        <v>80806</v>
      </c>
      <c r="E9958" s="81">
        <v>22</v>
      </c>
    </row>
    <row r="9959" spans="1:5" x14ac:dyDescent="0.2">
      <c r="A9959" s="148">
        <v>44369</v>
      </c>
      <c r="B9959" s="149">
        <v>44369</v>
      </c>
      <c r="C9959" s="81" t="s">
        <v>1007</v>
      </c>
      <c r="D9959" s="82">
        <f>VLOOKUP(Pag_Inicio_Corr_mas_casos[[#This Row],[Corregimiento]],Hoja3!$A$2:$D$676,4,0)</f>
        <v>80811</v>
      </c>
      <c r="E9959" s="81">
        <v>18</v>
      </c>
    </row>
    <row r="9960" spans="1:5" x14ac:dyDescent="0.2">
      <c r="A9960" s="148">
        <v>44369</v>
      </c>
      <c r="B9960" s="149">
        <v>44369</v>
      </c>
      <c r="C9960" s="81" t="s">
        <v>1078</v>
      </c>
      <c r="D9960" s="82">
        <f>VLOOKUP(Pag_Inicio_Corr_mas_casos[[#This Row],[Corregimiento]],Hoja3!$A$2:$D$676,4,0)</f>
        <v>81001</v>
      </c>
      <c r="E9960" s="81">
        <v>18</v>
      </c>
    </row>
    <row r="9961" spans="1:5" x14ac:dyDescent="0.2">
      <c r="A9961" s="148">
        <v>44369</v>
      </c>
      <c r="B9961" s="149">
        <v>44369</v>
      </c>
      <c r="C9961" s="81" t="s">
        <v>997</v>
      </c>
      <c r="D9961" s="82">
        <f>VLOOKUP(Pag_Inicio_Corr_mas_casos[[#This Row],[Corregimiento]],Hoja3!$A$2:$D$676,4,0)</f>
        <v>130717</v>
      </c>
      <c r="E9961" s="81">
        <v>17</v>
      </c>
    </row>
    <row r="9962" spans="1:5" x14ac:dyDescent="0.2">
      <c r="A9962" s="148">
        <v>44369</v>
      </c>
      <c r="B9962" s="149">
        <v>44369</v>
      </c>
      <c r="C9962" s="81" t="s">
        <v>996</v>
      </c>
      <c r="D9962" s="82">
        <f>VLOOKUP(Pag_Inicio_Corr_mas_casos[[#This Row],[Corregimiento]],Hoja3!$A$2:$D$676,4,0)</f>
        <v>80810</v>
      </c>
      <c r="E9962" s="81">
        <v>17</v>
      </c>
    </row>
    <row r="9963" spans="1:5" x14ac:dyDescent="0.2">
      <c r="A9963" s="148">
        <v>44369</v>
      </c>
      <c r="B9963" s="149">
        <v>44369</v>
      </c>
      <c r="C9963" s="81" t="s">
        <v>1081</v>
      </c>
      <c r="D9963" s="82">
        <f>VLOOKUP(Pag_Inicio_Corr_mas_casos[[#This Row],[Corregimiento]],Hoja3!$A$2:$D$676,4,0)</f>
        <v>91001</v>
      </c>
      <c r="E9963" s="81">
        <v>17</v>
      </c>
    </row>
    <row r="9964" spans="1:5" x14ac:dyDescent="0.2">
      <c r="A9964" s="148">
        <v>44369</v>
      </c>
      <c r="B9964" s="149">
        <v>44369</v>
      </c>
      <c r="C9964" s="81" t="s">
        <v>1005</v>
      </c>
      <c r="D9964" s="82">
        <f>VLOOKUP(Pag_Inicio_Corr_mas_casos[[#This Row],[Corregimiento]],Hoja3!$A$2:$D$676,4,0)</f>
        <v>80814</v>
      </c>
      <c r="E9964" s="81">
        <v>17</v>
      </c>
    </row>
    <row r="9965" spans="1:5" x14ac:dyDescent="0.2">
      <c r="A9965" s="148">
        <v>44369</v>
      </c>
      <c r="B9965" s="149">
        <v>44369</v>
      </c>
      <c r="C9965" s="81" t="s">
        <v>1001</v>
      </c>
      <c r="D9965" s="82">
        <f>VLOOKUP(Pag_Inicio_Corr_mas_casos[[#This Row],[Corregimiento]],Hoja3!$A$2:$D$676,4,0)</f>
        <v>80807</v>
      </c>
      <c r="E9965" s="81">
        <v>16</v>
      </c>
    </row>
    <row r="9966" spans="1:5" x14ac:dyDescent="0.2">
      <c r="A9966" s="148">
        <v>44369</v>
      </c>
      <c r="B9966" s="149">
        <v>44369</v>
      </c>
      <c r="C9966" s="81" t="s">
        <v>1016</v>
      </c>
      <c r="D9966" s="82">
        <f>VLOOKUP(Pag_Inicio_Corr_mas_casos[[#This Row],[Corregimiento]],Hoja3!$A$2:$D$676,4,0)</f>
        <v>130716</v>
      </c>
      <c r="E9966" s="81">
        <v>15</v>
      </c>
    </row>
    <row r="9967" spans="1:5" x14ac:dyDescent="0.2">
      <c r="A9967" s="148">
        <v>44369</v>
      </c>
      <c r="B9967" s="149">
        <v>44369</v>
      </c>
      <c r="C9967" s="81" t="s">
        <v>1127</v>
      </c>
      <c r="D9967" s="82">
        <f>VLOOKUP(Pag_Inicio_Corr_mas_casos[[#This Row],[Corregimiento]],Hoja3!$A$2:$D$676,4,0)</f>
        <v>130101</v>
      </c>
      <c r="E9967" s="81">
        <v>15</v>
      </c>
    </row>
    <row r="9968" spans="1:5" x14ac:dyDescent="0.2">
      <c r="A9968" s="150">
        <v>44370</v>
      </c>
      <c r="B9968" s="151">
        <v>44370</v>
      </c>
      <c r="C9968" s="33" t="s">
        <v>998</v>
      </c>
      <c r="D9968" s="34">
        <f>VLOOKUP(Pag_Inicio_Corr_mas_casos[[#This Row],[Corregimiento]],Hoja3!$A$2:$D$676,4,0)</f>
        <v>81009</v>
      </c>
      <c r="E9968" s="33">
        <v>48</v>
      </c>
    </row>
    <row r="9969" spans="1:5" x14ac:dyDescent="0.2">
      <c r="A9969" s="150">
        <v>44370</v>
      </c>
      <c r="B9969" s="151">
        <v>44370</v>
      </c>
      <c r="C9969" s="33" t="s">
        <v>1105</v>
      </c>
      <c r="D9969" s="34">
        <f>VLOOKUP(Pag_Inicio_Corr_mas_casos[[#This Row],[Corregimiento]],Hoja3!$A$2:$D$676,4,0)</f>
        <v>80812</v>
      </c>
      <c r="E9969" s="33">
        <v>35</v>
      </c>
    </row>
    <row r="9970" spans="1:5" x14ac:dyDescent="0.2">
      <c r="A9970" s="150">
        <v>44370</v>
      </c>
      <c r="B9970" s="151">
        <v>44370</v>
      </c>
      <c r="C9970" s="33" t="s">
        <v>1074</v>
      </c>
      <c r="D9970" s="34">
        <f>VLOOKUP(Pag_Inicio_Corr_mas_casos[[#This Row],[Corregimiento]],Hoja3!$A$2:$D$676,4,0)</f>
        <v>130702</v>
      </c>
      <c r="E9970" s="33">
        <v>30</v>
      </c>
    </row>
    <row r="9971" spans="1:5" x14ac:dyDescent="0.2">
      <c r="A9971" s="150">
        <v>44370</v>
      </c>
      <c r="B9971" s="151">
        <v>44370</v>
      </c>
      <c r="C9971" s="33" t="s">
        <v>999</v>
      </c>
      <c r="D9971" s="34">
        <f>VLOOKUP(Pag_Inicio_Corr_mas_casos[[#This Row],[Corregimiento]],Hoja3!$A$2:$D$676,4,0)</f>
        <v>80806</v>
      </c>
      <c r="E9971" s="33">
        <v>29</v>
      </c>
    </row>
    <row r="9972" spans="1:5" x14ac:dyDescent="0.2">
      <c r="A9972" s="150">
        <v>44370</v>
      </c>
      <c r="B9972" s="151">
        <v>44370</v>
      </c>
      <c r="C9972" s="33" t="s">
        <v>1001</v>
      </c>
      <c r="D9972" s="34">
        <f>VLOOKUP(Pag_Inicio_Corr_mas_casos[[#This Row],[Corregimiento]],Hoja3!$A$2:$D$676,4,0)</f>
        <v>80807</v>
      </c>
      <c r="E9972" s="33">
        <v>27</v>
      </c>
    </row>
    <row r="9973" spans="1:5" x14ac:dyDescent="0.2">
      <c r="A9973" s="150">
        <v>44370</v>
      </c>
      <c r="B9973" s="151">
        <v>44370</v>
      </c>
      <c r="C9973" s="33" t="s">
        <v>1070</v>
      </c>
      <c r="D9973" s="34">
        <f>VLOOKUP(Pag_Inicio_Corr_mas_casos[[#This Row],[Corregimiento]],Hoja3!$A$2:$D$676,4,0)</f>
        <v>80809</v>
      </c>
      <c r="E9973" s="33">
        <v>26</v>
      </c>
    </row>
    <row r="9974" spans="1:5" x14ac:dyDescent="0.2">
      <c r="A9974" s="150">
        <v>44370</v>
      </c>
      <c r="B9974" s="151">
        <v>44370</v>
      </c>
      <c r="C9974" s="33" t="s">
        <v>1081</v>
      </c>
      <c r="D9974" s="34">
        <f>VLOOKUP(Pag_Inicio_Corr_mas_casos[[#This Row],[Corregimiento]],Hoja3!$A$2:$D$676,4,0)</f>
        <v>91001</v>
      </c>
      <c r="E9974" s="33">
        <v>25</v>
      </c>
    </row>
    <row r="9975" spans="1:5" x14ac:dyDescent="0.2">
      <c r="A9975" s="150">
        <v>44370</v>
      </c>
      <c r="B9975" s="151">
        <v>44370</v>
      </c>
      <c r="C9975" s="33" t="s">
        <v>997</v>
      </c>
      <c r="D9975" s="34">
        <f>VLOOKUP(Pag_Inicio_Corr_mas_casos[[#This Row],[Corregimiento]],Hoja3!$A$2:$D$676,4,0)</f>
        <v>130717</v>
      </c>
      <c r="E9975" s="33">
        <v>23</v>
      </c>
    </row>
    <row r="9976" spans="1:5" x14ac:dyDescent="0.2">
      <c r="A9976" s="150">
        <v>44370</v>
      </c>
      <c r="B9976" s="151">
        <v>44370</v>
      </c>
      <c r="C9976" s="33" t="s">
        <v>1095</v>
      </c>
      <c r="D9976" s="34">
        <f>VLOOKUP(Pag_Inicio_Corr_mas_casos[[#This Row],[Corregimiento]],Hoja3!$A$2:$D$676,4,0)</f>
        <v>130106</v>
      </c>
      <c r="E9976" s="33">
        <v>22</v>
      </c>
    </row>
    <row r="9977" spans="1:5" x14ac:dyDescent="0.2">
      <c r="A9977" s="150">
        <v>44370</v>
      </c>
      <c r="B9977" s="151">
        <v>44370</v>
      </c>
      <c r="C9977" s="33" t="s">
        <v>1264</v>
      </c>
      <c r="D9977" s="34">
        <f>VLOOKUP(Pag_Inicio_Corr_mas_casos[[#This Row],[Corregimiento]],Hoja3!$A$2:$D$676,4,0)</f>
        <v>10207</v>
      </c>
      <c r="E9977" s="33">
        <v>22</v>
      </c>
    </row>
    <row r="9978" spans="1:5" x14ac:dyDescent="0.2">
      <c r="A9978" s="150">
        <v>44370</v>
      </c>
      <c r="B9978" s="151">
        <v>44370</v>
      </c>
      <c r="C9978" s="33" t="s">
        <v>1006</v>
      </c>
      <c r="D9978" s="34">
        <f>VLOOKUP(Pag_Inicio_Corr_mas_casos[[#This Row],[Corregimiento]],Hoja3!$A$2:$D$676,4,0)</f>
        <v>80826</v>
      </c>
      <c r="E9978" s="33">
        <v>22</v>
      </c>
    </row>
    <row r="9979" spans="1:5" x14ac:dyDescent="0.2">
      <c r="A9979" s="150">
        <v>44370</v>
      </c>
      <c r="B9979" s="151">
        <v>44370</v>
      </c>
      <c r="C9979" s="33" t="s">
        <v>1119</v>
      </c>
      <c r="D9979" s="34">
        <f>VLOOKUP(Pag_Inicio_Corr_mas_casos[[#This Row],[Corregimiento]],Hoja3!$A$2:$D$676,4,0)</f>
        <v>40601</v>
      </c>
      <c r="E9979" s="33">
        <v>20</v>
      </c>
    </row>
    <row r="9980" spans="1:5" x14ac:dyDescent="0.2">
      <c r="A9980" s="150">
        <v>44370</v>
      </c>
      <c r="B9980" s="151">
        <v>44370</v>
      </c>
      <c r="C9980" s="33" t="s">
        <v>1000</v>
      </c>
      <c r="D9980" s="34">
        <f>VLOOKUP(Pag_Inicio_Corr_mas_casos[[#This Row],[Corregimiento]],Hoja3!$A$2:$D$676,4,0)</f>
        <v>80823</v>
      </c>
      <c r="E9980" s="33">
        <v>20</v>
      </c>
    </row>
    <row r="9981" spans="1:5" x14ac:dyDescent="0.2">
      <c r="A9981" s="150">
        <v>44370</v>
      </c>
      <c r="B9981" s="151">
        <v>44370</v>
      </c>
      <c r="C9981" s="33" t="s">
        <v>1007</v>
      </c>
      <c r="D9981" s="34">
        <f>VLOOKUP(Pag_Inicio_Corr_mas_casos[[#This Row],[Corregimiento]],Hoja3!$A$2:$D$676,4,0)</f>
        <v>80811</v>
      </c>
      <c r="E9981" s="33">
        <v>18</v>
      </c>
    </row>
    <row r="9982" spans="1:5" x14ac:dyDescent="0.2">
      <c r="A9982" s="150">
        <v>44370</v>
      </c>
      <c r="B9982" s="151">
        <v>44370</v>
      </c>
      <c r="C9982" s="33" t="s">
        <v>1005</v>
      </c>
      <c r="D9982" s="34">
        <f>VLOOKUP(Pag_Inicio_Corr_mas_casos[[#This Row],[Corregimiento]],Hoja3!$A$2:$D$676,4,0)</f>
        <v>80814</v>
      </c>
      <c r="E9982" s="33">
        <v>16</v>
      </c>
    </row>
    <row r="9983" spans="1:5" x14ac:dyDescent="0.2">
      <c r="A9983" s="150">
        <v>44370</v>
      </c>
      <c r="B9983" s="151">
        <v>44370</v>
      </c>
      <c r="C9983" s="33" t="s">
        <v>831</v>
      </c>
      <c r="D9983" s="34">
        <f>VLOOKUP(Pag_Inicio_Corr_mas_casos[[#This Row],[Corregimiento]],Hoja3!$A$2:$D$676,4,0)</f>
        <v>80821</v>
      </c>
      <c r="E9983" s="33">
        <v>16</v>
      </c>
    </row>
    <row r="9984" spans="1:5" x14ac:dyDescent="0.2">
      <c r="A9984" s="150">
        <v>44370</v>
      </c>
      <c r="B9984" s="151">
        <v>44370</v>
      </c>
      <c r="C9984" s="33" t="s">
        <v>1012</v>
      </c>
      <c r="D9984" s="34">
        <f>VLOOKUP(Pag_Inicio_Corr_mas_casos[[#This Row],[Corregimiento]],Hoja3!$A$2:$D$676,4,0)</f>
        <v>80817</v>
      </c>
      <c r="E9984" s="33">
        <v>15</v>
      </c>
    </row>
    <row r="9985" spans="1:5" x14ac:dyDescent="0.2">
      <c r="A9985" s="150">
        <v>44370</v>
      </c>
      <c r="B9985" s="151">
        <v>44370</v>
      </c>
      <c r="C9985" s="33" t="s">
        <v>1018</v>
      </c>
      <c r="D9985" s="34">
        <f>VLOOKUP(Pag_Inicio_Corr_mas_casos[[#This Row],[Corregimiento]],Hoja3!$A$2:$D$676,4,0)</f>
        <v>130701</v>
      </c>
      <c r="E9985" s="33">
        <v>15</v>
      </c>
    </row>
    <row r="9986" spans="1:5" x14ac:dyDescent="0.2">
      <c r="A9986" s="150">
        <v>44370</v>
      </c>
      <c r="B9986" s="151">
        <v>44370</v>
      </c>
      <c r="C9986" s="33" t="s">
        <v>1113</v>
      </c>
      <c r="D9986" s="34">
        <f>VLOOKUP(Pag_Inicio_Corr_mas_casos[[#This Row],[Corregimiento]],Hoja3!$A$2:$D$676,4,0)</f>
        <v>130102</v>
      </c>
      <c r="E9986" s="33">
        <v>15</v>
      </c>
    </row>
    <row r="9987" spans="1:5" x14ac:dyDescent="0.2">
      <c r="A9987" s="150">
        <v>44370</v>
      </c>
      <c r="B9987" s="151">
        <v>44370</v>
      </c>
      <c r="C9987" s="33" t="s">
        <v>1071</v>
      </c>
      <c r="D9987" s="34">
        <f>VLOOKUP(Pag_Inicio_Corr_mas_casos[[#This Row],[Corregimiento]],Hoja3!$A$2:$D$676,4,0)</f>
        <v>80819</v>
      </c>
      <c r="E9987" s="33">
        <v>15</v>
      </c>
    </row>
    <row r="9988" spans="1:5" x14ac:dyDescent="0.2">
      <c r="A9988" s="152">
        <v>44371</v>
      </c>
      <c r="B9988" s="153">
        <v>44371</v>
      </c>
      <c r="C9988" s="36" t="s">
        <v>1071</v>
      </c>
      <c r="D9988" s="37">
        <f>VLOOKUP(Pag_Inicio_Corr_mas_casos[[#This Row],[Corregimiento]],Hoja3!$A$2:$D$676,4,0)</f>
        <v>80819</v>
      </c>
      <c r="E9988" s="36">
        <v>43</v>
      </c>
    </row>
    <row r="9989" spans="1:5" x14ac:dyDescent="0.2">
      <c r="A9989" s="152">
        <v>44371</v>
      </c>
      <c r="B9989" s="153">
        <v>44371</v>
      </c>
      <c r="C9989" s="36" t="s">
        <v>1070</v>
      </c>
      <c r="D9989" s="37">
        <f>VLOOKUP(Pag_Inicio_Corr_mas_casos[[#This Row],[Corregimiento]],Hoja3!$A$2:$D$676,4,0)</f>
        <v>80809</v>
      </c>
      <c r="E9989" s="36">
        <v>37</v>
      </c>
    </row>
    <row r="9990" spans="1:5" x14ac:dyDescent="0.2">
      <c r="A9990" s="152">
        <v>44371</v>
      </c>
      <c r="B9990" s="153">
        <v>44371</v>
      </c>
      <c r="C9990" s="36" t="s">
        <v>1113</v>
      </c>
      <c r="D9990" s="37">
        <f>VLOOKUP(Pag_Inicio_Corr_mas_casos[[#This Row],[Corregimiento]],Hoja3!$A$2:$D$676,4,0)</f>
        <v>130102</v>
      </c>
      <c r="E9990" s="36">
        <v>34</v>
      </c>
    </row>
    <row r="9991" spans="1:5" x14ac:dyDescent="0.2">
      <c r="A9991" s="152">
        <v>44371</v>
      </c>
      <c r="B9991" s="153">
        <v>44371</v>
      </c>
      <c r="C9991" s="36" t="s">
        <v>999</v>
      </c>
      <c r="D9991" s="37">
        <f>VLOOKUP(Pag_Inicio_Corr_mas_casos[[#This Row],[Corregimiento]],Hoja3!$A$2:$D$676,4,0)</f>
        <v>80806</v>
      </c>
      <c r="E9991" s="36">
        <v>34</v>
      </c>
    </row>
    <row r="9992" spans="1:5" x14ac:dyDescent="0.2">
      <c r="A9992" s="152">
        <v>44371</v>
      </c>
      <c r="B9992" s="153">
        <v>44371</v>
      </c>
      <c r="C9992" s="36" t="s">
        <v>998</v>
      </c>
      <c r="D9992" s="37">
        <f>VLOOKUP(Pag_Inicio_Corr_mas_casos[[#This Row],[Corregimiento]],Hoja3!$A$2:$D$676,4,0)</f>
        <v>81009</v>
      </c>
      <c r="E9992" s="36">
        <v>26</v>
      </c>
    </row>
    <row r="9993" spans="1:5" x14ac:dyDescent="0.2">
      <c r="A9993" s="152">
        <v>44371</v>
      </c>
      <c r="B9993" s="153">
        <v>44371</v>
      </c>
      <c r="C9993" s="36" t="s">
        <v>1001</v>
      </c>
      <c r="D9993" s="37">
        <f>VLOOKUP(Pag_Inicio_Corr_mas_casos[[#This Row],[Corregimiento]],Hoja3!$A$2:$D$676,4,0)</f>
        <v>80807</v>
      </c>
      <c r="E9993" s="36">
        <v>26</v>
      </c>
    </row>
    <row r="9994" spans="1:5" x14ac:dyDescent="0.2">
      <c r="A9994" s="152">
        <v>44371</v>
      </c>
      <c r="B9994" s="153">
        <v>44371</v>
      </c>
      <c r="C9994" s="36" t="s">
        <v>1105</v>
      </c>
      <c r="D9994" s="37">
        <f>VLOOKUP(Pag_Inicio_Corr_mas_casos[[#This Row],[Corregimiento]],Hoja3!$A$2:$D$676,4,0)</f>
        <v>80812</v>
      </c>
      <c r="E9994" s="36">
        <v>22</v>
      </c>
    </row>
    <row r="9995" spans="1:5" x14ac:dyDescent="0.2">
      <c r="A9995" s="152">
        <v>44371</v>
      </c>
      <c r="B9995" s="153">
        <v>44371</v>
      </c>
      <c r="C9995" s="36" t="s">
        <v>1127</v>
      </c>
      <c r="D9995" s="37">
        <f>VLOOKUP(Pag_Inicio_Corr_mas_casos[[#This Row],[Corregimiento]],Hoja3!$A$2:$D$676,4,0)</f>
        <v>130101</v>
      </c>
      <c r="E9995" s="36">
        <v>22</v>
      </c>
    </row>
    <row r="9996" spans="1:5" x14ac:dyDescent="0.2">
      <c r="A9996" s="152">
        <v>44371</v>
      </c>
      <c r="B9996" s="153">
        <v>44371</v>
      </c>
      <c r="C9996" s="36" t="s">
        <v>1095</v>
      </c>
      <c r="D9996" s="37">
        <f>VLOOKUP(Pag_Inicio_Corr_mas_casos[[#This Row],[Corregimiento]],Hoja3!$A$2:$D$676,4,0)</f>
        <v>130106</v>
      </c>
      <c r="E9996" s="36">
        <v>21</v>
      </c>
    </row>
    <row r="9997" spans="1:5" x14ac:dyDescent="0.2">
      <c r="A9997" s="152">
        <v>44371</v>
      </c>
      <c r="B9997" s="153">
        <v>44371</v>
      </c>
      <c r="C9997" s="36" t="s">
        <v>1051</v>
      </c>
      <c r="D9997" s="37">
        <f>VLOOKUP(Pag_Inicio_Corr_mas_casos[[#This Row],[Corregimiento]],Hoja3!$A$2:$D$676,4,0)</f>
        <v>80808</v>
      </c>
      <c r="E9997" s="36">
        <v>20</v>
      </c>
    </row>
    <row r="9998" spans="1:5" x14ac:dyDescent="0.2">
      <c r="A9998" s="152">
        <v>44371</v>
      </c>
      <c r="B9998" s="153">
        <v>44371</v>
      </c>
      <c r="C9998" s="36" t="s">
        <v>1382</v>
      </c>
      <c r="D9998" s="37">
        <f>VLOOKUP(Pag_Inicio_Corr_mas_casos[[#This Row],[Corregimiento]],Hoja3!$A$2:$D$676,4,0)</f>
        <v>81003</v>
      </c>
      <c r="E9998" s="36">
        <v>20</v>
      </c>
    </row>
    <row r="9999" spans="1:5" x14ac:dyDescent="0.2">
      <c r="A9999" s="152">
        <v>44371</v>
      </c>
      <c r="B9999" s="153">
        <v>44371</v>
      </c>
      <c r="C9999" s="36" t="s">
        <v>1006</v>
      </c>
      <c r="D9999" s="37">
        <f>VLOOKUP(Pag_Inicio_Corr_mas_casos[[#This Row],[Corregimiento]],Hoja3!$A$2:$D$676,4,0)</f>
        <v>80826</v>
      </c>
      <c r="E9999" s="36">
        <v>19</v>
      </c>
    </row>
    <row r="10000" spans="1:5" x14ac:dyDescent="0.2">
      <c r="A10000" s="152">
        <v>44371</v>
      </c>
      <c r="B10000" s="153">
        <v>44371</v>
      </c>
      <c r="C10000" s="36" t="s">
        <v>1078</v>
      </c>
      <c r="D10000" s="37">
        <f>VLOOKUP(Pag_Inicio_Corr_mas_casos[[#This Row],[Corregimiento]],Hoja3!$A$2:$D$676,4,0)</f>
        <v>81001</v>
      </c>
      <c r="E10000" s="36">
        <v>18</v>
      </c>
    </row>
    <row r="10001" spans="1:5" x14ac:dyDescent="0.2">
      <c r="A10001" s="152">
        <v>44371</v>
      </c>
      <c r="B10001" s="153">
        <v>44371</v>
      </c>
      <c r="C10001" s="36" t="s">
        <v>1026</v>
      </c>
      <c r="D10001" s="37">
        <f>VLOOKUP(Pag_Inicio_Corr_mas_casos[[#This Row],[Corregimiento]],Hoja3!$A$2:$D$676,4,0)</f>
        <v>30107</v>
      </c>
      <c r="E10001" s="36">
        <v>18</v>
      </c>
    </row>
    <row r="10002" spans="1:5" x14ac:dyDescent="0.2">
      <c r="A10002" s="152">
        <v>44371</v>
      </c>
      <c r="B10002" s="153">
        <v>44371</v>
      </c>
      <c r="C10002" s="36" t="s">
        <v>1020</v>
      </c>
      <c r="D10002" s="37">
        <f>VLOOKUP(Pag_Inicio_Corr_mas_casos[[#This Row],[Corregimiento]],Hoja3!$A$2:$D$676,4,0)</f>
        <v>20601</v>
      </c>
      <c r="E10002" s="36">
        <v>18</v>
      </c>
    </row>
    <row r="10003" spans="1:5" x14ac:dyDescent="0.2">
      <c r="A10003" s="152">
        <v>44371</v>
      </c>
      <c r="B10003" s="153">
        <v>44371</v>
      </c>
      <c r="C10003" s="36" t="s">
        <v>1064</v>
      </c>
      <c r="D10003" s="37">
        <f>VLOOKUP(Pag_Inicio_Corr_mas_casos[[#This Row],[Corregimiento]],Hoja3!$A$2:$D$676,4,0)</f>
        <v>60103</v>
      </c>
      <c r="E10003" s="36">
        <v>18</v>
      </c>
    </row>
    <row r="10004" spans="1:5" x14ac:dyDescent="0.2">
      <c r="A10004" s="152">
        <v>44371</v>
      </c>
      <c r="B10004" s="153">
        <v>44371</v>
      </c>
      <c r="C10004" s="36" t="s">
        <v>1000</v>
      </c>
      <c r="D10004" s="37">
        <f>VLOOKUP(Pag_Inicio_Corr_mas_casos[[#This Row],[Corregimiento]],Hoja3!$A$2:$D$676,4,0)</f>
        <v>80823</v>
      </c>
      <c r="E10004" s="36">
        <v>18</v>
      </c>
    </row>
    <row r="10005" spans="1:5" x14ac:dyDescent="0.2">
      <c r="A10005" s="152">
        <v>44371</v>
      </c>
      <c r="B10005" s="153">
        <v>44371</v>
      </c>
      <c r="C10005" s="36" t="s">
        <v>831</v>
      </c>
      <c r="D10005" s="37">
        <f>VLOOKUP(Pag_Inicio_Corr_mas_casos[[#This Row],[Corregimiento]],Hoja3!$A$2:$D$676,4,0)</f>
        <v>80821</v>
      </c>
      <c r="E10005" s="36">
        <v>16</v>
      </c>
    </row>
    <row r="10006" spans="1:5" x14ac:dyDescent="0.2">
      <c r="A10006" s="152">
        <v>44371</v>
      </c>
      <c r="B10006" s="153">
        <v>44371</v>
      </c>
      <c r="C10006" s="36" t="s">
        <v>1077</v>
      </c>
      <c r="D10006" s="37">
        <f>VLOOKUP(Pag_Inicio_Corr_mas_casos[[#This Row],[Corregimiento]],Hoja3!$A$2:$D$676,4,0)</f>
        <v>81008</v>
      </c>
      <c r="E10006" s="36">
        <v>15</v>
      </c>
    </row>
    <row r="10007" spans="1:5" x14ac:dyDescent="0.2">
      <c r="A10007" s="152">
        <v>44371</v>
      </c>
      <c r="B10007" s="153">
        <v>44371</v>
      </c>
      <c r="C10007" s="36" t="s">
        <v>1010</v>
      </c>
      <c r="D10007" s="37">
        <f>VLOOKUP(Pag_Inicio_Corr_mas_casos[[#This Row],[Corregimiento]],Hoja3!$A$2:$D$676,4,0)</f>
        <v>80813</v>
      </c>
      <c r="E10007" s="36">
        <v>14</v>
      </c>
    </row>
    <row r="10008" spans="1:5" x14ac:dyDescent="0.2">
      <c r="A10008" s="43">
        <v>44372</v>
      </c>
      <c r="B10008" s="41">
        <v>44372</v>
      </c>
      <c r="C10008" s="41" t="s">
        <v>750</v>
      </c>
      <c r="D10008" s="42">
        <f>VLOOKUP(Pag_Inicio_Corr_mas_casos[[#This Row],[Corregimiento]],Hoja3!$A$2:$D$676,4,0)</f>
        <v>80819</v>
      </c>
      <c r="E10008" s="41">
        <v>32</v>
      </c>
    </row>
    <row r="10009" spans="1:5" x14ac:dyDescent="0.2">
      <c r="A10009" s="43">
        <v>44372</v>
      </c>
      <c r="B10009" s="41">
        <v>44372</v>
      </c>
      <c r="C10009" s="41" t="s">
        <v>1070</v>
      </c>
      <c r="D10009" s="42">
        <f>VLOOKUP(Pag_Inicio_Corr_mas_casos[[#This Row],[Corregimiento]],Hoja3!$A$2:$D$676,4,0)</f>
        <v>80809</v>
      </c>
      <c r="E10009" s="41">
        <v>32</v>
      </c>
    </row>
    <row r="10010" spans="1:5" x14ac:dyDescent="0.2">
      <c r="A10010" s="43">
        <v>44372</v>
      </c>
      <c r="B10010" s="41">
        <v>44372</v>
      </c>
      <c r="C10010" s="41" t="s">
        <v>1081</v>
      </c>
      <c r="D10010" s="42">
        <f>VLOOKUP(Pag_Inicio_Corr_mas_casos[[#This Row],[Corregimiento]],Hoja3!$A$2:$D$676,4,0)</f>
        <v>91001</v>
      </c>
      <c r="E10010" s="41">
        <v>27</v>
      </c>
    </row>
    <row r="10011" spans="1:5" x14ac:dyDescent="0.2">
      <c r="A10011" s="43">
        <v>44372</v>
      </c>
      <c r="B10011" s="41">
        <v>44372</v>
      </c>
      <c r="C10011" s="41" t="s">
        <v>1095</v>
      </c>
      <c r="D10011" s="42">
        <f>VLOOKUP(Pag_Inicio_Corr_mas_casos[[#This Row],[Corregimiento]],Hoja3!$A$2:$D$676,4,0)</f>
        <v>130106</v>
      </c>
      <c r="E10011" s="41">
        <v>26</v>
      </c>
    </row>
    <row r="10012" spans="1:5" x14ac:dyDescent="0.2">
      <c r="A10012" s="43">
        <v>44372</v>
      </c>
      <c r="B10012" s="41">
        <v>44372</v>
      </c>
      <c r="C10012" s="41" t="s">
        <v>1097</v>
      </c>
      <c r="D10012" s="42">
        <f>VLOOKUP(Pag_Inicio_Corr_mas_casos[[#This Row],[Corregimiento]],Hoja3!$A$2:$D$676,4,0)</f>
        <v>130108</v>
      </c>
      <c r="E10012" s="41">
        <v>26</v>
      </c>
    </row>
    <row r="10013" spans="1:5" x14ac:dyDescent="0.2">
      <c r="A10013" s="43">
        <v>44372</v>
      </c>
      <c r="B10013" s="41">
        <v>44372</v>
      </c>
      <c r="C10013" s="41" t="s">
        <v>1005</v>
      </c>
      <c r="D10013" s="42">
        <f>VLOOKUP(Pag_Inicio_Corr_mas_casos[[#This Row],[Corregimiento]],Hoja3!$A$2:$D$676,4,0)</f>
        <v>80814</v>
      </c>
      <c r="E10013" s="41">
        <v>23</v>
      </c>
    </row>
    <row r="10014" spans="1:5" x14ac:dyDescent="0.2">
      <c r="A10014" s="43">
        <v>44372</v>
      </c>
      <c r="B10014" s="41">
        <v>44372</v>
      </c>
      <c r="C10014" s="41" t="s">
        <v>1113</v>
      </c>
      <c r="D10014" s="42">
        <f>VLOOKUP(Pag_Inicio_Corr_mas_casos[[#This Row],[Corregimiento]],Hoja3!$A$2:$D$676,4,0)</f>
        <v>130102</v>
      </c>
      <c r="E10014" s="41">
        <v>23</v>
      </c>
    </row>
    <row r="10015" spans="1:5" x14ac:dyDescent="0.2">
      <c r="A10015" s="43">
        <v>44372</v>
      </c>
      <c r="B10015" s="41">
        <v>44372</v>
      </c>
      <c r="C10015" s="41" t="s">
        <v>1012</v>
      </c>
      <c r="D10015" s="42">
        <f>VLOOKUP(Pag_Inicio_Corr_mas_casos[[#This Row],[Corregimiento]],Hoja3!$A$2:$D$676,4,0)</f>
        <v>80817</v>
      </c>
      <c r="E10015" s="41">
        <v>22</v>
      </c>
    </row>
    <row r="10016" spans="1:5" x14ac:dyDescent="0.2">
      <c r="A10016" s="43">
        <v>44372</v>
      </c>
      <c r="B10016" s="41">
        <v>44372</v>
      </c>
      <c r="C10016" s="41" t="s">
        <v>1058</v>
      </c>
      <c r="D10016" s="42">
        <f>VLOOKUP(Pag_Inicio_Corr_mas_casos[[#This Row],[Corregimiento]],Hoja3!$A$2:$D$676,4,0)</f>
        <v>60104</v>
      </c>
      <c r="E10016" s="41">
        <v>22</v>
      </c>
    </row>
    <row r="10017" spans="1:5" x14ac:dyDescent="0.2">
      <c r="A10017" s="43">
        <v>44372</v>
      </c>
      <c r="B10017" s="41">
        <v>44372</v>
      </c>
      <c r="C10017" s="41" t="s">
        <v>998</v>
      </c>
      <c r="D10017" s="42">
        <f>VLOOKUP(Pag_Inicio_Corr_mas_casos[[#This Row],[Corregimiento]],Hoja3!$A$2:$D$676,4,0)</f>
        <v>81009</v>
      </c>
      <c r="E10017" s="41">
        <v>20</v>
      </c>
    </row>
    <row r="10018" spans="1:5" x14ac:dyDescent="0.2">
      <c r="A10018" s="43">
        <v>44372</v>
      </c>
      <c r="B10018" s="41">
        <v>44372</v>
      </c>
      <c r="C10018" s="41" t="s">
        <v>1127</v>
      </c>
      <c r="D10018" s="42">
        <f>VLOOKUP(Pag_Inicio_Corr_mas_casos[[#This Row],[Corregimiento]],Hoja3!$A$2:$D$676,4,0)</f>
        <v>130101</v>
      </c>
      <c r="E10018" s="41">
        <v>19</v>
      </c>
    </row>
    <row r="10019" spans="1:5" x14ac:dyDescent="0.2">
      <c r="A10019" s="43">
        <v>44372</v>
      </c>
      <c r="B10019" s="41">
        <v>44372</v>
      </c>
      <c r="C10019" s="41" t="s">
        <v>1074</v>
      </c>
      <c r="D10019" s="42">
        <f>VLOOKUP(Pag_Inicio_Corr_mas_casos[[#This Row],[Corregimiento]],Hoja3!$A$2:$D$676,4,0)</f>
        <v>130702</v>
      </c>
      <c r="E10019" s="41">
        <v>19</v>
      </c>
    </row>
    <row r="10020" spans="1:5" x14ac:dyDescent="0.2">
      <c r="A10020" s="43">
        <v>44372</v>
      </c>
      <c r="B10020" s="41">
        <v>44372</v>
      </c>
      <c r="C10020" s="41" t="s">
        <v>831</v>
      </c>
      <c r="D10020" s="42">
        <f>VLOOKUP(Pag_Inicio_Corr_mas_casos[[#This Row],[Corregimiento]],Hoja3!$A$2:$D$676,4,0)</f>
        <v>80821</v>
      </c>
      <c r="E10020" s="41">
        <v>17</v>
      </c>
    </row>
    <row r="10021" spans="1:5" x14ac:dyDescent="0.2">
      <c r="A10021" s="43">
        <v>44372</v>
      </c>
      <c r="B10021" s="41">
        <v>44372</v>
      </c>
      <c r="C10021" s="41" t="s">
        <v>996</v>
      </c>
      <c r="D10021" s="42">
        <f>VLOOKUP(Pag_Inicio_Corr_mas_casos[[#This Row],[Corregimiento]],Hoja3!$A$2:$D$676,4,0)</f>
        <v>80810</v>
      </c>
      <c r="E10021" s="41">
        <v>17</v>
      </c>
    </row>
    <row r="10022" spans="1:5" x14ac:dyDescent="0.2">
      <c r="A10022" s="43">
        <v>44372</v>
      </c>
      <c r="B10022" s="41">
        <v>44372</v>
      </c>
      <c r="C10022" s="41" t="s">
        <v>784</v>
      </c>
      <c r="D10022" s="42">
        <f>VLOOKUP(Pag_Inicio_Corr_mas_casos[[#This Row],[Corregimiento]],Hoja3!$A$2:$D$676,4,0)</f>
        <v>30104</v>
      </c>
      <c r="E10022" s="41">
        <v>17</v>
      </c>
    </row>
    <row r="10023" spans="1:5" x14ac:dyDescent="0.2">
      <c r="A10023" s="43">
        <v>44372</v>
      </c>
      <c r="B10023" s="41">
        <v>44372</v>
      </c>
      <c r="C10023" s="41" t="s">
        <v>999</v>
      </c>
      <c r="D10023" s="42">
        <f>VLOOKUP(Pag_Inicio_Corr_mas_casos[[#This Row],[Corregimiento]],Hoja3!$A$2:$D$676,4,0)</f>
        <v>80806</v>
      </c>
      <c r="E10023" s="41">
        <v>17</v>
      </c>
    </row>
    <row r="10024" spans="1:5" x14ac:dyDescent="0.2">
      <c r="A10024" s="43">
        <v>44372</v>
      </c>
      <c r="B10024" s="41">
        <v>44372</v>
      </c>
      <c r="C10024" s="41" t="s">
        <v>1064</v>
      </c>
      <c r="D10024" s="42">
        <f>VLOOKUP(Pag_Inicio_Corr_mas_casos[[#This Row],[Corregimiento]],Hoja3!$A$2:$D$676,4,0)</f>
        <v>60103</v>
      </c>
      <c r="E10024" s="41">
        <v>17</v>
      </c>
    </row>
    <row r="10025" spans="1:5" x14ac:dyDescent="0.2">
      <c r="A10025" s="43">
        <v>44372</v>
      </c>
      <c r="B10025" s="41">
        <v>44372</v>
      </c>
      <c r="C10025" s="41" t="s">
        <v>1016</v>
      </c>
      <c r="D10025" s="42">
        <f>VLOOKUP(Pag_Inicio_Corr_mas_casos[[#This Row],[Corregimiento]],Hoja3!$A$2:$D$676,4,0)</f>
        <v>130716</v>
      </c>
      <c r="E10025" s="41">
        <v>16</v>
      </c>
    </row>
    <row r="10026" spans="1:5" x14ac:dyDescent="0.2">
      <c r="A10026" s="43">
        <v>44372</v>
      </c>
      <c r="B10026" s="41">
        <v>44372</v>
      </c>
      <c r="C10026" s="41" t="s">
        <v>772</v>
      </c>
      <c r="D10026" s="42">
        <f>VLOOKUP(Pag_Inicio_Corr_mas_casos[[#This Row],[Corregimiento]],Hoja3!$A$2:$D$676,4,0)</f>
        <v>130708</v>
      </c>
      <c r="E10026" s="41">
        <v>16</v>
      </c>
    </row>
    <row r="10027" spans="1:5" x14ac:dyDescent="0.2">
      <c r="A10027" s="43">
        <v>44372</v>
      </c>
      <c r="B10027" s="41">
        <v>44372</v>
      </c>
      <c r="C10027" s="41" t="s">
        <v>997</v>
      </c>
      <c r="D10027" s="42">
        <f>VLOOKUP(Pag_Inicio_Corr_mas_casos[[#This Row],[Corregimiento]],Hoja3!$A$2:$D$676,4,0)</f>
        <v>130717</v>
      </c>
      <c r="E10027" s="41">
        <v>15</v>
      </c>
    </row>
    <row r="10028" spans="1:5" x14ac:dyDescent="0.2">
      <c r="A10028" s="47">
        <v>44373</v>
      </c>
      <c r="B10028" s="48">
        <v>44373</v>
      </c>
      <c r="C10028" s="48" t="s">
        <v>1070</v>
      </c>
      <c r="D10028" s="49">
        <f>VLOOKUP(Pag_Inicio_Corr_mas_casos[[#This Row],[Corregimiento]],Hoja3!$A$2:$D$676,4,0)</f>
        <v>80809</v>
      </c>
      <c r="E10028" s="48">
        <v>32</v>
      </c>
    </row>
    <row r="10029" spans="1:5" x14ac:dyDescent="0.2">
      <c r="A10029" s="47">
        <v>44373</v>
      </c>
      <c r="B10029" s="48">
        <v>44373</v>
      </c>
      <c r="C10029" s="48" t="s">
        <v>999</v>
      </c>
      <c r="D10029" s="49">
        <f>VLOOKUP(Pag_Inicio_Corr_mas_casos[[#This Row],[Corregimiento]],Hoja3!$A$2:$D$676,4,0)</f>
        <v>80806</v>
      </c>
      <c r="E10029" s="48">
        <v>27</v>
      </c>
    </row>
    <row r="10030" spans="1:5" x14ac:dyDescent="0.2">
      <c r="A10030" s="47">
        <v>44373</v>
      </c>
      <c r="B10030" s="48">
        <v>44373</v>
      </c>
      <c r="C10030" s="48" t="s">
        <v>1081</v>
      </c>
      <c r="D10030" s="49">
        <f>VLOOKUP(Pag_Inicio_Corr_mas_casos[[#This Row],[Corregimiento]],Hoja3!$A$2:$D$676,4,0)</f>
        <v>91001</v>
      </c>
      <c r="E10030" s="48">
        <v>26</v>
      </c>
    </row>
    <row r="10031" spans="1:5" x14ac:dyDescent="0.2">
      <c r="A10031" s="47">
        <v>44373</v>
      </c>
      <c r="B10031" s="48">
        <v>44373</v>
      </c>
      <c r="C10031" s="48" t="s">
        <v>1003</v>
      </c>
      <c r="D10031" s="49">
        <f>VLOOKUP(Pag_Inicio_Corr_mas_casos[[#This Row],[Corregimiento]],Hoja3!$A$2:$D$676,4,0)</f>
        <v>130708</v>
      </c>
      <c r="E10031" s="48">
        <v>24</v>
      </c>
    </row>
    <row r="10032" spans="1:5" x14ac:dyDescent="0.2">
      <c r="A10032" s="47">
        <v>44373</v>
      </c>
      <c r="B10032" s="48">
        <v>44373</v>
      </c>
      <c r="C10032" s="48" t="s">
        <v>1127</v>
      </c>
      <c r="D10032" s="49">
        <f>VLOOKUP(Pag_Inicio_Corr_mas_casos[[#This Row],[Corregimiento]],Hoja3!$A$2:$D$676,4,0)</f>
        <v>130101</v>
      </c>
      <c r="E10032" s="48">
        <v>21</v>
      </c>
    </row>
    <row r="10033" spans="1:5" x14ac:dyDescent="0.2">
      <c r="A10033" s="47">
        <v>44373</v>
      </c>
      <c r="B10033" s="48">
        <v>44373</v>
      </c>
      <c r="C10033" s="48" t="s">
        <v>1064</v>
      </c>
      <c r="D10033" s="49">
        <f>VLOOKUP(Pag_Inicio_Corr_mas_casos[[#This Row],[Corregimiento]],Hoja3!$A$2:$D$676,4,0)</f>
        <v>60103</v>
      </c>
      <c r="E10033" s="48">
        <v>20</v>
      </c>
    </row>
    <row r="10034" spans="1:5" x14ac:dyDescent="0.2">
      <c r="A10034" s="47">
        <v>44373</v>
      </c>
      <c r="B10034" s="48">
        <v>44373</v>
      </c>
      <c r="C10034" s="48" t="s">
        <v>1050</v>
      </c>
      <c r="D10034" s="49">
        <f>VLOOKUP(Pag_Inicio_Corr_mas_casos[[#This Row],[Corregimiento]],Hoja3!$A$2:$D$676,4,0)</f>
        <v>130706</v>
      </c>
      <c r="E10034" s="48">
        <v>18</v>
      </c>
    </row>
    <row r="10035" spans="1:5" x14ac:dyDescent="0.2">
      <c r="A10035" s="47">
        <v>44373</v>
      </c>
      <c r="B10035" s="48">
        <v>44373</v>
      </c>
      <c r="C10035" s="48" t="s">
        <v>1018</v>
      </c>
      <c r="D10035" s="49">
        <f>VLOOKUP(Pag_Inicio_Corr_mas_casos[[#This Row],[Corregimiento]],Hoja3!$A$2:$D$676,4,0)</f>
        <v>130701</v>
      </c>
      <c r="E10035" s="48">
        <v>17</v>
      </c>
    </row>
    <row r="10036" spans="1:5" x14ac:dyDescent="0.2">
      <c r="A10036" s="47">
        <v>44373</v>
      </c>
      <c r="B10036" s="48">
        <v>44373</v>
      </c>
      <c r="C10036" s="48" t="s">
        <v>1105</v>
      </c>
      <c r="D10036" s="49">
        <f>VLOOKUP(Pag_Inicio_Corr_mas_casos[[#This Row],[Corregimiento]],Hoja3!$A$2:$D$676,4,0)</f>
        <v>80812</v>
      </c>
      <c r="E10036" s="48">
        <v>17</v>
      </c>
    </row>
    <row r="10037" spans="1:5" x14ac:dyDescent="0.2">
      <c r="A10037" s="47">
        <v>44373</v>
      </c>
      <c r="B10037" s="48">
        <v>44373</v>
      </c>
      <c r="C10037" s="48" t="s">
        <v>831</v>
      </c>
      <c r="D10037" s="49">
        <f>VLOOKUP(Pag_Inicio_Corr_mas_casos[[#This Row],[Corregimiento]],Hoja3!$A$2:$D$676,4,0)</f>
        <v>80821</v>
      </c>
      <c r="E10037" s="48">
        <v>16</v>
      </c>
    </row>
    <row r="10038" spans="1:5" x14ac:dyDescent="0.2">
      <c r="A10038" s="47">
        <v>44373</v>
      </c>
      <c r="B10038" s="48">
        <v>44373</v>
      </c>
      <c r="C10038" s="48" t="s">
        <v>1006</v>
      </c>
      <c r="D10038" s="49">
        <f>VLOOKUP(Pag_Inicio_Corr_mas_casos[[#This Row],[Corregimiento]],Hoja3!$A$2:$D$676,4,0)</f>
        <v>80826</v>
      </c>
      <c r="E10038" s="48">
        <v>16</v>
      </c>
    </row>
    <row r="10039" spans="1:5" x14ac:dyDescent="0.2">
      <c r="A10039" s="47">
        <v>44373</v>
      </c>
      <c r="B10039" s="48">
        <v>44373</v>
      </c>
      <c r="C10039" s="48" t="s">
        <v>1119</v>
      </c>
      <c r="D10039" s="49">
        <f>VLOOKUP(Pag_Inicio_Corr_mas_casos[[#This Row],[Corregimiento]],Hoja3!$A$2:$D$676,4,0)</f>
        <v>40601</v>
      </c>
      <c r="E10039" s="48">
        <v>16</v>
      </c>
    </row>
    <row r="10040" spans="1:5" x14ac:dyDescent="0.2">
      <c r="A10040" s="47">
        <v>44373</v>
      </c>
      <c r="B10040" s="48">
        <v>44373</v>
      </c>
      <c r="C10040" s="48" t="s">
        <v>1000</v>
      </c>
      <c r="D10040" s="49">
        <f>VLOOKUP(Pag_Inicio_Corr_mas_casos[[#This Row],[Corregimiento]],Hoja3!$A$2:$D$676,4,0)</f>
        <v>80823</v>
      </c>
      <c r="E10040" s="48">
        <v>16</v>
      </c>
    </row>
    <row r="10041" spans="1:5" x14ac:dyDescent="0.2">
      <c r="A10041" s="47">
        <v>44373</v>
      </c>
      <c r="B10041" s="48">
        <v>44373</v>
      </c>
      <c r="C10041" s="48" t="s">
        <v>1020</v>
      </c>
      <c r="D10041" s="49">
        <f>VLOOKUP(Pag_Inicio_Corr_mas_casos[[#This Row],[Corregimiento]],Hoja3!$A$2:$D$676,4,0)</f>
        <v>20601</v>
      </c>
      <c r="E10041" s="48">
        <v>14</v>
      </c>
    </row>
    <row r="10042" spans="1:5" x14ac:dyDescent="0.2">
      <c r="A10042" s="47">
        <v>44373</v>
      </c>
      <c r="B10042" s="48">
        <v>44373</v>
      </c>
      <c r="C10042" s="48" t="s">
        <v>1058</v>
      </c>
      <c r="D10042" s="49">
        <f>VLOOKUP(Pag_Inicio_Corr_mas_casos[[#This Row],[Corregimiento]],Hoja3!$A$2:$D$676,4,0)</f>
        <v>60104</v>
      </c>
      <c r="E10042" s="48">
        <v>14</v>
      </c>
    </row>
    <row r="10043" spans="1:5" x14ac:dyDescent="0.2">
      <c r="A10043" s="47">
        <v>44373</v>
      </c>
      <c r="B10043" s="48">
        <v>44373</v>
      </c>
      <c r="C10043" s="48" t="s">
        <v>998</v>
      </c>
      <c r="D10043" s="49">
        <f>VLOOKUP(Pag_Inicio_Corr_mas_casos[[#This Row],[Corregimiento]],Hoja3!$A$2:$D$676,4,0)</f>
        <v>81009</v>
      </c>
      <c r="E10043" s="48">
        <v>14</v>
      </c>
    </row>
    <row r="10044" spans="1:5" x14ac:dyDescent="0.2">
      <c r="A10044" s="47">
        <v>44373</v>
      </c>
      <c r="B10044" s="48">
        <v>44373</v>
      </c>
      <c r="C10044" s="48" t="s">
        <v>1161</v>
      </c>
      <c r="D10044" s="49">
        <f>VLOOKUP(Pag_Inicio_Corr_mas_casos[[#This Row],[Corregimiento]],Hoja3!$A$2:$D$676,4,0)</f>
        <v>60601</v>
      </c>
      <c r="E10044" s="48">
        <v>14</v>
      </c>
    </row>
    <row r="10045" spans="1:5" x14ac:dyDescent="0.2">
      <c r="A10045" s="47">
        <v>44373</v>
      </c>
      <c r="B10045" s="48">
        <v>44373</v>
      </c>
      <c r="C10045" s="48" t="s">
        <v>1001</v>
      </c>
      <c r="D10045" s="49">
        <f>VLOOKUP(Pag_Inicio_Corr_mas_casos[[#This Row],[Corregimiento]],Hoja3!$A$2:$D$676,4,0)</f>
        <v>80807</v>
      </c>
      <c r="E10045" s="48">
        <v>14</v>
      </c>
    </row>
    <row r="10046" spans="1:5" x14ac:dyDescent="0.2">
      <c r="A10046" s="47">
        <v>44373</v>
      </c>
      <c r="B10046" s="48">
        <v>44373</v>
      </c>
      <c r="C10046" s="48" t="s">
        <v>1011</v>
      </c>
      <c r="D10046" s="49">
        <f>VLOOKUP(Pag_Inicio_Corr_mas_casos[[#This Row],[Corregimiento]],Hoja3!$A$2:$D$676,4,0)</f>
        <v>80820</v>
      </c>
      <c r="E10046" s="48">
        <v>14</v>
      </c>
    </row>
    <row r="10047" spans="1:5" x14ac:dyDescent="0.2">
      <c r="A10047" s="47">
        <v>44373</v>
      </c>
      <c r="B10047" s="48">
        <v>44373</v>
      </c>
      <c r="C10047" s="48" t="s">
        <v>1016</v>
      </c>
      <c r="D10047" s="49">
        <f>VLOOKUP(Pag_Inicio_Corr_mas_casos[[#This Row],[Corregimiento]],Hoja3!$A$2:$D$676,4,0)</f>
        <v>130716</v>
      </c>
      <c r="E10047" s="48">
        <v>13</v>
      </c>
    </row>
    <row r="10048" spans="1:5" x14ac:dyDescent="0.2">
      <c r="A10048" s="50">
        <v>44374</v>
      </c>
      <c r="B10048" s="51">
        <v>44374</v>
      </c>
      <c r="C10048" s="51" t="s">
        <v>998</v>
      </c>
      <c r="D10048" s="52">
        <f>VLOOKUP(Pag_Inicio_Corr_mas_casos[[#This Row],[Corregimiento]],Hoja3!$A$2:$D$676,4,0)</f>
        <v>81009</v>
      </c>
      <c r="E10048" s="51">
        <v>25</v>
      </c>
    </row>
    <row r="10049" spans="1:5" x14ac:dyDescent="0.2">
      <c r="A10049" s="50">
        <v>44374</v>
      </c>
      <c r="B10049" s="51">
        <v>44374</v>
      </c>
      <c r="C10049" s="51" t="s">
        <v>1004</v>
      </c>
      <c r="D10049" s="52">
        <f>VLOOKUP(Pag_Inicio_Corr_mas_casos[[#This Row],[Corregimiento]],Hoja3!$A$2:$D$676,4,0)</f>
        <v>81007</v>
      </c>
      <c r="E10049" s="51">
        <v>23</v>
      </c>
    </row>
    <row r="10050" spans="1:5" x14ac:dyDescent="0.2">
      <c r="A10050" s="50">
        <v>44374</v>
      </c>
      <c r="B10050" s="51">
        <v>44374</v>
      </c>
      <c r="C10050" s="51" t="s">
        <v>1113</v>
      </c>
      <c r="D10050" s="52">
        <f>VLOOKUP(Pag_Inicio_Corr_mas_casos[[#This Row],[Corregimiento]],Hoja3!$A$2:$D$676,4,0)</f>
        <v>130102</v>
      </c>
      <c r="E10050" s="51">
        <v>20</v>
      </c>
    </row>
    <row r="10051" spans="1:5" x14ac:dyDescent="0.2">
      <c r="A10051" s="50">
        <v>44374</v>
      </c>
      <c r="B10051" s="51">
        <v>44374</v>
      </c>
      <c r="C10051" s="51" t="s">
        <v>996</v>
      </c>
      <c r="D10051" s="52">
        <f>VLOOKUP(Pag_Inicio_Corr_mas_casos[[#This Row],[Corregimiento]],Hoja3!$A$2:$D$676,4,0)</f>
        <v>80810</v>
      </c>
      <c r="E10051" s="51">
        <v>19</v>
      </c>
    </row>
    <row r="10052" spans="1:5" x14ac:dyDescent="0.2">
      <c r="A10052" s="50">
        <v>44374</v>
      </c>
      <c r="B10052" s="51">
        <v>44374</v>
      </c>
      <c r="C10052" s="51" t="s">
        <v>1070</v>
      </c>
      <c r="D10052" s="52">
        <f>VLOOKUP(Pag_Inicio_Corr_mas_casos[[#This Row],[Corregimiento]],Hoja3!$A$2:$D$676,4,0)</f>
        <v>80809</v>
      </c>
      <c r="E10052" s="51">
        <v>19</v>
      </c>
    </row>
    <row r="10053" spans="1:5" x14ac:dyDescent="0.2">
      <c r="A10053" s="50">
        <v>44374</v>
      </c>
      <c r="B10053" s="51">
        <v>44374</v>
      </c>
      <c r="C10053" s="51" t="s">
        <v>1119</v>
      </c>
      <c r="D10053" s="52">
        <f>VLOOKUP(Pag_Inicio_Corr_mas_casos[[#This Row],[Corregimiento]],Hoja3!$A$2:$D$676,4,0)</f>
        <v>40601</v>
      </c>
      <c r="E10053" s="51">
        <v>18</v>
      </c>
    </row>
    <row r="10054" spans="1:5" x14ac:dyDescent="0.2">
      <c r="A10054" s="50">
        <v>44374</v>
      </c>
      <c r="B10054" s="51">
        <v>44374</v>
      </c>
      <c r="C10054" s="51" t="s">
        <v>999</v>
      </c>
      <c r="D10054" s="52">
        <f>VLOOKUP(Pag_Inicio_Corr_mas_casos[[#This Row],[Corregimiento]],Hoja3!$A$2:$D$676,4,0)</f>
        <v>80806</v>
      </c>
      <c r="E10054" s="51">
        <v>16</v>
      </c>
    </row>
    <row r="10055" spans="1:5" x14ac:dyDescent="0.2">
      <c r="A10055" s="50">
        <v>44374</v>
      </c>
      <c r="B10055" s="51">
        <v>44374</v>
      </c>
      <c r="C10055" s="51" t="s">
        <v>1064</v>
      </c>
      <c r="D10055" s="52">
        <f>VLOOKUP(Pag_Inicio_Corr_mas_casos[[#This Row],[Corregimiento]],Hoja3!$A$2:$D$676,4,0)</f>
        <v>60103</v>
      </c>
      <c r="E10055" s="51">
        <v>14</v>
      </c>
    </row>
    <row r="10056" spans="1:5" x14ac:dyDescent="0.2">
      <c r="A10056" s="50">
        <v>44374</v>
      </c>
      <c r="B10056" s="51">
        <v>44374</v>
      </c>
      <c r="C10056" s="51" t="s">
        <v>1009</v>
      </c>
      <c r="D10056" s="52">
        <f>VLOOKUP(Pag_Inicio_Corr_mas_casos[[#This Row],[Corregimiento]],Hoja3!$A$2:$D$676,4,0)</f>
        <v>130107</v>
      </c>
      <c r="E10056" s="51">
        <v>13</v>
      </c>
    </row>
    <row r="10057" spans="1:5" x14ac:dyDescent="0.2">
      <c r="A10057" s="50">
        <v>44374</v>
      </c>
      <c r="B10057" s="51">
        <v>44374</v>
      </c>
      <c r="C10057" s="51" t="s">
        <v>1086</v>
      </c>
      <c r="D10057" s="52">
        <f>VLOOKUP(Pag_Inicio_Corr_mas_casos[[#This Row],[Corregimiento]],Hoja3!$A$2:$D$676,4,0)</f>
        <v>30103</v>
      </c>
      <c r="E10057" s="51">
        <v>13</v>
      </c>
    </row>
    <row r="10058" spans="1:5" x14ac:dyDescent="0.2">
      <c r="A10058" s="50">
        <v>44374</v>
      </c>
      <c r="B10058" s="51">
        <v>44374</v>
      </c>
      <c r="C10058" s="51" t="s">
        <v>1382</v>
      </c>
      <c r="D10058" s="52">
        <f>VLOOKUP(Pag_Inicio_Corr_mas_casos[[#This Row],[Corregimiento]],Hoja3!$A$2:$D$676,4,0)</f>
        <v>81003</v>
      </c>
      <c r="E10058" s="51">
        <v>13</v>
      </c>
    </row>
    <row r="10059" spans="1:5" x14ac:dyDescent="0.2">
      <c r="A10059" s="50">
        <v>44374</v>
      </c>
      <c r="B10059" s="51">
        <v>44374</v>
      </c>
      <c r="C10059" s="51" t="s">
        <v>1071</v>
      </c>
      <c r="D10059" s="52">
        <f>VLOOKUP(Pag_Inicio_Corr_mas_casos[[#This Row],[Corregimiento]],Hoja3!$A$2:$D$676,4,0)</f>
        <v>80819</v>
      </c>
      <c r="E10059" s="51">
        <v>12</v>
      </c>
    </row>
    <row r="10060" spans="1:5" x14ac:dyDescent="0.2">
      <c r="A10060" s="50">
        <v>44374</v>
      </c>
      <c r="B10060" s="51">
        <v>44374</v>
      </c>
      <c r="C10060" s="51" t="s">
        <v>1078</v>
      </c>
      <c r="D10060" s="52">
        <f>VLOOKUP(Pag_Inicio_Corr_mas_casos[[#This Row],[Corregimiento]],Hoja3!$A$2:$D$676,4,0)</f>
        <v>81001</v>
      </c>
      <c r="E10060" s="51">
        <v>12</v>
      </c>
    </row>
    <row r="10061" spans="1:5" x14ac:dyDescent="0.2">
      <c r="A10061" s="50">
        <v>44374</v>
      </c>
      <c r="B10061" s="51">
        <v>44374</v>
      </c>
      <c r="C10061" s="51" t="s">
        <v>1127</v>
      </c>
      <c r="D10061" s="52">
        <f>VLOOKUP(Pag_Inicio_Corr_mas_casos[[#This Row],[Corregimiento]],Hoja3!$A$2:$D$676,4,0)</f>
        <v>130101</v>
      </c>
      <c r="E10061" s="51">
        <v>11</v>
      </c>
    </row>
    <row r="10062" spans="1:5" x14ac:dyDescent="0.2">
      <c r="A10062" s="50">
        <v>44374</v>
      </c>
      <c r="B10062" s="51">
        <v>44374</v>
      </c>
      <c r="C10062" s="51" t="s">
        <v>1092</v>
      </c>
      <c r="D10062" s="52">
        <f>VLOOKUP(Pag_Inicio_Corr_mas_casos[[#This Row],[Corregimiento]],Hoja3!$A$2:$D$676,4,0)</f>
        <v>91008</v>
      </c>
      <c r="E10062" s="51">
        <v>11</v>
      </c>
    </row>
    <row r="10063" spans="1:5" x14ac:dyDescent="0.2">
      <c r="A10063" s="50">
        <v>44374</v>
      </c>
      <c r="B10063" s="51">
        <v>44374</v>
      </c>
      <c r="C10063" s="51" t="s">
        <v>1088</v>
      </c>
      <c r="D10063" s="52">
        <f>VLOOKUP(Pag_Inicio_Corr_mas_casos[[#This Row],[Corregimiento]],Hoja3!$A$2:$D$676,4,0)</f>
        <v>20609</v>
      </c>
      <c r="E10063" s="51">
        <v>11</v>
      </c>
    </row>
    <row r="10064" spans="1:5" x14ac:dyDescent="0.2">
      <c r="A10064" s="50">
        <v>44374</v>
      </c>
      <c r="B10064" s="51">
        <v>44374</v>
      </c>
      <c r="C10064" s="51" t="s">
        <v>1091</v>
      </c>
      <c r="D10064" s="52">
        <f>VLOOKUP(Pag_Inicio_Corr_mas_casos[[#This Row],[Corregimiento]],Hoja3!$A$2:$D$676,4,0)</f>
        <v>30104</v>
      </c>
      <c r="E10064" s="51">
        <v>10</v>
      </c>
    </row>
    <row r="10065" spans="1:5" x14ac:dyDescent="0.2">
      <c r="A10065" s="50">
        <v>44374</v>
      </c>
      <c r="B10065" s="51">
        <v>44374</v>
      </c>
      <c r="C10065" s="51" t="s">
        <v>1016</v>
      </c>
      <c r="D10065" s="52">
        <f>VLOOKUP(Pag_Inicio_Corr_mas_casos[[#This Row],[Corregimiento]],Hoja3!$A$2:$D$676,4,0)</f>
        <v>130716</v>
      </c>
      <c r="E10065" s="51">
        <v>10</v>
      </c>
    </row>
    <row r="10066" spans="1:5" x14ac:dyDescent="0.2">
      <c r="A10066" s="50">
        <v>44374</v>
      </c>
      <c r="B10066" s="51">
        <v>44374</v>
      </c>
      <c r="C10066" s="51" t="s">
        <v>1058</v>
      </c>
      <c r="D10066" s="52">
        <f>VLOOKUP(Pag_Inicio_Corr_mas_casos[[#This Row],[Corregimiento]],Hoja3!$A$2:$D$676,4,0)</f>
        <v>60104</v>
      </c>
      <c r="E10066" s="51">
        <v>10</v>
      </c>
    </row>
    <row r="10067" spans="1:5" x14ac:dyDescent="0.2">
      <c r="A10067" s="50">
        <v>44374</v>
      </c>
      <c r="B10067" s="51">
        <v>44374</v>
      </c>
      <c r="C10067" s="51" t="s">
        <v>1001</v>
      </c>
      <c r="D10067" s="52">
        <f>VLOOKUP(Pag_Inicio_Corr_mas_casos[[#This Row],[Corregimiento]],Hoja3!$A$2:$D$676,4,0)</f>
        <v>80807</v>
      </c>
      <c r="E10067" s="51">
        <v>10</v>
      </c>
    </row>
    <row r="10068" spans="1:5" x14ac:dyDescent="0.2">
      <c r="A10068" s="32">
        <v>44375</v>
      </c>
      <c r="B10068" s="33">
        <v>44375</v>
      </c>
      <c r="C10068" s="33" t="s">
        <v>1113</v>
      </c>
      <c r="D10068" s="34">
        <f>VLOOKUP(Pag_Inicio_Corr_mas_casos[[#This Row],[Corregimiento]],Hoja3!$A$2:$D$676,4,0)</f>
        <v>130102</v>
      </c>
      <c r="E10068" s="33">
        <v>23</v>
      </c>
    </row>
    <row r="10069" spans="1:5" x14ac:dyDescent="0.2">
      <c r="A10069" s="32">
        <v>44375</v>
      </c>
      <c r="B10069" s="33">
        <v>44375</v>
      </c>
      <c r="C10069" s="33" t="s">
        <v>831</v>
      </c>
      <c r="D10069" s="34">
        <f>VLOOKUP(Pag_Inicio_Corr_mas_casos[[#This Row],[Corregimiento]],Hoja3!$A$2:$D$676,4,0)</f>
        <v>80821</v>
      </c>
      <c r="E10069" s="33">
        <v>19</v>
      </c>
    </row>
    <row r="10070" spans="1:5" x14ac:dyDescent="0.2">
      <c r="A10070" s="32">
        <v>44375</v>
      </c>
      <c r="B10070" s="33">
        <v>44375</v>
      </c>
      <c r="C10070" s="33" t="s">
        <v>1169</v>
      </c>
      <c r="D10070" s="34">
        <f>VLOOKUP(Pag_Inicio_Corr_mas_casos[[#This Row],[Corregimiento]],Hoja3!$A$2:$D$676,4,0)</f>
        <v>91009</v>
      </c>
      <c r="E10070" s="33">
        <v>18</v>
      </c>
    </row>
    <row r="10071" spans="1:5" x14ac:dyDescent="0.2">
      <c r="A10071" s="32">
        <v>44375</v>
      </c>
      <c r="B10071" s="33">
        <v>44375</v>
      </c>
      <c r="C10071" s="33" t="s">
        <v>1081</v>
      </c>
      <c r="D10071" s="34">
        <f>VLOOKUP(Pag_Inicio_Corr_mas_casos[[#This Row],[Corregimiento]],Hoja3!$A$2:$D$676,4,0)</f>
        <v>91001</v>
      </c>
      <c r="E10071" s="33">
        <v>13</v>
      </c>
    </row>
    <row r="10072" spans="1:5" x14ac:dyDescent="0.2">
      <c r="A10072" s="32">
        <v>44375</v>
      </c>
      <c r="B10072" s="33">
        <v>44375</v>
      </c>
      <c r="C10072" s="33" t="s">
        <v>1012</v>
      </c>
      <c r="D10072" s="34">
        <f>VLOOKUP(Pag_Inicio_Corr_mas_casos[[#This Row],[Corregimiento]],Hoja3!$A$2:$D$676,4,0)</f>
        <v>80817</v>
      </c>
      <c r="E10072" s="33">
        <v>12</v>
      </c>
    </row>
    <row r="10073" spans="1:5" x14ac:dyDescent="0.2">
      <c r="A10073" s="32">
        <v>44375</v>
      </c>
      <c r="B10073" s="33">
        <v>44375</v>
      </c>
      <c r="C10073" s="33" t="s">
        <v>1264</v>
      </c>
      <c r="D10073" s="34">
        <f>VLOOKUP(Pag_Inicio_Corr_mas_casos[[#This Row],[Corregimiento]],Hoja3!$A$2:$D$676,4,0)</f>
        <v>10207</v>
      </c>
      <c r="E10073" s="33">
        <v>12</v>
      </c>
    </row>
    <row r="10074" spans="1:5" x14ac:dyDescent="0.2">
      <c r="A10074" s="32">
        <v>44375</v>
      </c>
      <c r="B10074" s="33">
        <v>44375</v>
      </c>
      <c r="C10074" s="33" t="s">
        <v>1105</v>
      </c>
      <c r="D10074" s="34">
        <f>VLOOKUP(Pag_Inicio_Corr_mas_casos[[#This Row],[Corregimiento]],Hoja3!$A$2:$D$676,4,0)</f>
        <v>80812</v>
      </c>
      <c r="E10074" s="33">
        <v>12</v>
      </c>
    </row>
    <row r="10075" spans="1:5" x14ac:dyDescent="0.2">
      <c r="A10075" s="32">
        <v>44375</v>
      </c>
      <c r="B10075" s="33">
        <v>44375</v>
      </c>
      <c r="C10075" s="33" t="s">
        <v>1000</v>
      </c>
      <c r="D10075" s="34">
        <f>VLOOKUP(Pag_Inicio_Corr_mas_casos[[#This Row],[Corregimiento]],Hoja3!$A$2:$D$676,4,0)</f>
        <v>80823</v>
      </c>
      <c r="E10075" s="33">
        <v>12</v>
      </c>
    </row>
    <row r="10076" spans="1:5" x14ac:dyDescent="0.2">
      <c r="A10076" s="32">
        <v>44375</v>
      </c>
      <c r="B10076" s="33">
        <v>44375</v>
      </c>
      <c r="C10076" s="33" t="s">
        <v>1074</v>
      </c>
      <c r="D10076" s="34">
        <f>VLOOKUP(Pag_Inicio_Corr_mas_casos[[#This Row],[Corregimiento]],Hoja3!$A$2:$D$676,4,0)</f>
        <v>130702</v>
      </c>
      <c r="E10076" s="33">
        <v>11</v>
      </c>
    </row>
    <row r="10077" spans="1:5" x14ac:dyDescent="0.2">
      <c r="A10077" s="32">
        <v>44375</v>
      </c>
      <c r="B10077" s="33">
        <v>44375</v>
      </c>
      <c r="C10077" s="33" t="s">
        <v>1020</v>
      </c>
      <c r="D10077" s="34">
        <f>VLOOKUP(Pag_Inicio_Corr_mas_casos[[#This Row],[Corregimiento]],Hoja3!$A$2:$D$676,4,0)</f>
        <v>20601</v>
      </c>
      <c r="E10077" s="33">
        <v>11</v>
      </c>
    </row>
    <row r="10078" spans="1:5" x14ac:dyDescent="0.2">
      <c r="A10078" s="32">
        <v>44375</v>
      </c>
      <c r="B10078" s="33">
        <v>44375</v>
      </c>
      <c r="C10078" s="33" t="s">
        <v>1013</v>
      </c>
      <c r="D10078" s="34">
        <f>VLOOKUP(Pag_Inicio_Corr_mas_casos[[#This Row],[Corregimiento]],Hoja3!$A$2:$D$676,4,0)</f>
        <v>80822</v>
      </c>
      <c r="E10078" s="33">
        <v>10</v>
      </c>
    </row>
    <row r="10079" spans="1:5" x14ac:dyDescent="0.2">
      <c r="A10079" s="32">
        <v>44375</v>
      </c>
      <c r="B10079" s="33">
        <v>44375</v>
      </c>
      <c r="C10079" s="33" t="s">
        <v>1070</v>
      </c>
      <c r="D10079" s="34">
        <f>VLOOKUP(Pag_Inicio_Corr_mas_casos[[#This Row],[Corregimiento]],Hoja3!$A$2:$D$676,4,0)</f>
        <v>80809</v>
      </c>
      <c r="E10079" s="33">
        <v>10</v>
      </c>
    </row>
    <row r="10080" spans="1:5" x14ac:dyDescent="0.2">
      <c r="A10080" s="32">
        <v>44375</v>
      </c>
      <c r="B10080" s="33">
        <v>44375</v>
      </c>
      <c r="C10080" s="33" t="s">
        <v>999</v>
      </c>
      <c r="D10080" s="34">
        <f>VLOOKUP(Pag_Inicio_Corr_mas_casos[[#This Row],[Corregimiento]],Hoja3!$A$2:$D$676,4,0)</f>
        <v>80806</v>
      </c>
      <c r="E10080" s="33">
        <v>9</v>
      </c>
    </row>
    <row r="10081" spans="1:5" x14ac:dyDescent="0.2">
      <c r="A10081" s="32">
        <v>44375</v>
      </c>
      <c r="B10081" s="33">
        <v>44375</v>
      </c>
      <c r="C10081" s="33" t="s">
        <v>1382</v>
      </c>
      <c r="D10081" s="34">
        <f>VLOOKUP(Pag_Inicio_Corr_mas_casos[[#This Row],[Corregimiento]],Hoja3!$A$2:$D$676,4,0)</f>
        <v>81003</v>
      </c>
      <c r="E10081" s="33">
        <v>9</v>
      </c>
    </row>
    <row r="10082" spans="1:5" x14ac:dyDescent="0.2">
      <c r="A10082" s="32">
        <v>44375</v>
      </c>
      <c r="B10082" s="33">
        <v>44375</v>
      </c>
      <c r="C10082" s="33" t="s">
        <v>1102</v>
      </c>
      <c r="D10082" s="34">
        <f>VLOOKUP(Pag_Inicio_Corr_mas_casos[[#This Row],[Corregimiento]],Hoja3!$A$2:$D$676,4,0)</f>
        <v>20602</v>
      </c>
      <c r="E10082" s="33">
        <v>9</v>
      </c>
    </row>
    <row r="10083" spans="1:5" x14ac:dyDescent="0.2">
      <c r="A10083" s="32">
        <v>44375</v>
      </c>
      <c r="B10083" s="33">
        <v>44375</v>
      </c>
      <c r="C10083" s="33" t="s">
        <v>1005</v>
      </c>
      <c r="D10083" s="34">
        <f>VLOOKUP(Pag_Inicio_Corr_mas_casos[[#This Row],[Corregimiento]],Hoja3!$A$2:$D$676,4,0)</f>
        <v>80814</v>
      </c>
      <c r="E10083" s="33">
        <v>9</v>
      </c>
    </row>
    <row r="10084" spans="1:5" x14ac:dyDescent="0.2">
      <c r="A10084" s="32">
        <v>44375</v>
      </c>
      <c r="B10084" s="33">
        <v>44375</v>
      </c>
      <c r="C10084" s="33" t="s">
        <v>1178</v>
      </c>
      <c r="D10084" s="34">
        <f>VLOOKUP(Pag_Inicio_Corr_mas_casos[[#This Row],[Corregimiento]],Hoja3!$A$2:$D$676,4,0)</f>
        <v>90105</v>
      </c>
      <c r="E10084" s="33">
        <v>9</v>
      </c>
    </row>
    <row r="10085" spans="1:5" x14ac:dyDescent="0.2">
      <c r="A10085" s="32">
        <v>44375</v>
      </c>
      <c r="B10085" s="33">
        <v>44375</v>
      </c>
      <c r="C10085" s="33" t="s">
        <v>1066</v>
      </c>
      <c r="D10085" s="34">
        <f>VLOOKUP(Pag_Inicio_Corr_mas_casos[[#This Row],[Corregimiento]],Hoja3!$A$2:$D$676,4,0)</f>
        <v>40612</v>
      </c>
      <c r="E10085" s="33">
        <v>9</v>
      </c>
    </row>
    <row r="10086" spans="1:5" x14ac:dyDescent="0.2">
      <c r="A10086" s="32">
        <v>44375</v>
      </c>
      <c r="B10086" s="33">
        <v>44375</v>
      </c>
      <c r="C10086" s="33" t="s">
        <v>1006</v>
      </c>
      <c r="D10086" s="34">
        <f>VLOOKUP(Pag_Inicio_Corr_mas_casos[[#This Row],[Corregimiento]],Hoja3!$A$2:$D$676,4,0)</f>
        <v>80826</v>
      </c>
      <c r="E10086" s="33">
        <v>9</v>
      </c>
    </row>
    <row r="10087" spans="1:5" x14ac:dyDescent="0.2">
      <c r="A10087" s="32">
        <v>44375</v>
      </c>
      <c r="B10087" s="33">
        <v>44375</v>
      </c>
      <c r="C10087" s="33" t="s">
        <v>1095</v>
      </c>
      <c r="D10087" s="34">
        <f>VLOOKUP(Pag_Inicio_Corr_mas_casos[[#This Row],[Corregimiento]],Hoja3!$A$2:$D$676,4,0)</f>
        <v>130106</v>
      </c>
      <c r="E10087" s="33">
        <v>9</v>
      </c>
    </row>
    <row r="10088" spans="1:5" x14ac:dyDescent="0.2">
      <c r="A10088" s="35">
        <v>44376</v>
      </c>
      <c r="B10088" s="36">
        <v>44376</v>
      </c>
      <c r="C10088" s="36" t="s">
        <v>1074</v>
      </c>
      <c r="D10088" s="37">
        <f>VLOOKUP(Pag_Inicio_Corr_mas_casos[[#This Row],[Corregimiento]],Hoja3!$A$2:$D$676,4,0)</f>
        <v>130702</v>
      </c>
      <c r="E10088" s="36">
        <v>39</v>
      </c>
    </row>
    <row r="10089" spans="1:5" x14ac:dyDescent="0.2">
      <c r="A10089" s="35">
        <v>44376</v>
      </c>
      <c r="B10089" s="36">
        <v>44376</v>
      </c>
      <c r="C10089" s="36" t="s">
        <v>1070</v>
      </c>
      <c r="D10089" s="37">
        <f>VLOOKUP(Pag_Inicio_Corr_mas_casos[[#This Row],[Corregimiento]],Hoja3!$A$2:$D$676,4,0)</f>
        <v>80809</v>
      </c>
      <c r="E10089" s="36">
        <v>34</v>
      </c>
    </row>
    <row r="10090" spans="1:5" x14ac:dyDescent="0.2">
      <c r="A10090" s="35">
        <v>44376</v>
      </c>
      <c r="B10090" s="36">
        <v>44376</v>
      </c>
      <c r="C10090" s="36" t="s">
        <v>1001</v>
      </c>
      <c r="D10090" s="37">
        <f>VLOOKUP(Pag_Inicio_Corr_mas_casos[[#This Row],[Corregimiento]],Hoja3!$A$2:$D$676,4,0)</f>
        <v>80807</v>
      </c>
      <c r="E10090" s="36">
        <v>29</v>
      </c>
    </row>
    <row r="10091" spans="1:5" x14ac:dyDescent="0.2">
      <c r="A10091" s="35">
        <v>44376</v>
      </c>
      <c r="B10091" s="36">
        <v>44376</v>
      </c>
      <c r="C10091" s="36" t="s">
        <v>1064</v>
      </c>
      <c r="D10091" s="37">
        <f>VLOOKUP(Pag_Inicio_Corr_mas_casos[[#This Row],[Corregimiento]],Hoja3!$A$2:$D$676,4,0)</f>
        <v>60103</v>
      </c>
      <c r="E10091" s="36">
        <v>27</v>
      </c>
    </row>
    <row r="10092" spans="1:5" x14ac:dyDescent="0.2">
      <c r="A10092" s="35">
        <v>44376</v>
      </c>
      <c r="B10092" s="36">
        <v>44376</v>
      </c>
      <c r="C10092" s="36" t="s">
        <v>1105</v>
      </c>
      <c r="D10092" s="37">
        <f>VLOOKUP(Pag_Inicio_Corr_mas_casos[[#This Row],[Corregimiento]],Hoja3!$A$2:$D$676,4,0)</f>
        <v>80812</v>
      </c>
      <c r="E10092" s="36">
        <v>27</v>
      </c>
    </row>
    <row r="10093" spans="1:5" x14ac:dyDescent="0.2">
      <c r="A10093" s="35">
        <v>44376</v>
      </c>
      <c r="B10093" s="36">
        <v>44376</v>
      </c>
      <c r="C10093" s="36" t="s">
        <v>1018</v>
      </c>
      <c r="D10093" s="37">
        <f>VLOOKUP(Pag_Inicio_Corr_mas_casos[[#This Row],[Corregimiento]],Hoja3!$A$2:$D$676,4,0)</f>
        <v>130701</v>
      </c>
      <c r="E10093" s="36">
        <v>26</v>
      </c>
    </row>
    <row r="10094" spans="1:5" x14ac:dyDescent="0.2">
      <c r="A10094" s="35">
        <v>44376</v>
      </c>
      <c r="B10094" s="36">
        <v>44376</v>
      </c>
      <c r="C10094" s="36" t="s">
        <v>1071</v>
      </c>
      <c r="D10094" s="37">
        <f>VLOOKUP(Pag_Inicio_Corr_mas_casos[[#This Row],[Corregimiento]],Hoja3!$A$2:$D$676,4,0)</f>
        <v>80819</v>
      </c>
      <c r="E10094" s="36">
        <v>25</v>
      </c>
    </row>
    <row r="10095" spans="1:5" x14ac:dyDescent="0.2">
      <c r="A10095" s="35">
        <v>44376</v>
      </c>
      <c r="B10095" s="36">
        <v>44376</v>
      </c>
      <c r="C10095" s="36" t="s">
        <v>1000</v>
      </c>
      <c r="D10095" s="37">
        <f>VLOOKUP(Pag_Inicio_Corr_mas_casos[[#This Row],[Corregimiento]],Hoja3!$A$2:$D$676,4,0)</f>
        <v>80823</v>
      </c>
      <c r="E10095" s="36">
        <v>23</v>
      </c>
    </row>
    <row r="10096" spans="1:5" x14ac:dyDescent="0.2">
      <c r="A10096" s="35">
        <v>44376</v>
      </c>
      <c r="B10096" s="36">
        <v>44376</v>
      </c>
      <c r="C10096" s="36" t="s">
        <v>1016</v>
      </c>
      <c r="D10096" s="37">
        <f>VLOOKUP(Pag_Inicio_Corr_mas_casos[[#This Row],[Corregimiento]],Hoja3!$A$2:$D$676,4,0)</f>
        <v>130716</v>
      </c>
      <c r="E10096" s="36">
        <v>21</v>
      </c>
    </row>
    <row r="10097" spans="1:5" x14ac:dyDescent="0.2">
      <c r="A10097" s="35">
        <v>44376</v>
      </c>
      <c r="B10097" s="36">
        <v>44376</v>
      </c>
      <c r="C10097" s="36" t="s">
        <v>1119</v>
      </c>
      <c r="D10097" s="37">
        <f>VLOOKUP(Pag_Inicio_Corr_mas_casos[[#This Row],[Corregimiento]],Hoja3!$A$2:$D$676,4,0)</f>
        <v>40601</v>
      </c>
      <c r="E10097" s="36">
        <v>21</v>
      </c>
    </row>
    <row r="10098" spans="1:5" x14ac:dyDescent="0.2">
      <c r="A10098" s="35">
        <v>44376</v>
      </c>
      <c r="B10098" s="36">
        <v>44376</v>
      </c>
      <c r="C10098" s="36" t="s">
        <v>997</v>
      </c>
      <c r="D10098" s="37">
        <f>VLOOKUP(Pag_Inicio_Corr_mas_casos[[#This Row],[Corregimiento]],Hoja3!$A$2:$D$676,4,0)</f>
        <v>130717</v>
      </c>
      <c r="E10098" s="36">
        <v>20</v>
      </c>
    </row>
    <row r="10099" spans="1:5" x14ac:dyDescent="0.2">
      <c r="A10099" s="35">
        <v>44376</v>
      </c>
      <c r="B10099" s="36">
        <v>44376</v>
      </c>
      <c r="C10099" s="36" t="s">
        <v>1012</v>
      </c>
      <c r="D10099" s="37">
        <f>VLOOKUP(Pag_Inicio_Corr_mas_casos[[#This Row],[Corregimiento]],Hoja3!$A$2:$D$676,4,0)</f>
        <v>80817</v>
      </c>
      <c r="E10099" s="36">
        <v>20</v>
      </c>
    </row>
    <row r="10100" spans="1:5" x14ac:dyDescent="0.2">
      <c r="A10100" s="35">
        <v>44376</v>
      </c>
      <c r="B10100" s="36">
        <v>44376</v>
      </c>
      <c r="C10100" s="36" t="s">
        <v>1065</v>
      </c>
      <c r="D10100" s="37">
        <f>VLOOKUP(Pag_Inicio_Corr_mas_casos[[#This Row],[Corregimiento]],Hoja3!$A$2:$D$676,4,0)</f>
        <v>60101</v>
      </c>
      <c r="E10100" s="36">
        <v>18</v>
      </c>
    </row>
    <row r="10101" spans="1:5" x14ac:dyDescent="0.2">
      <c r="A10101" s="35">
        <v>44376</v>
      </c>
      <c r="B10101" s="36">
        <v>44376</v>
      </c>
      <c r="C10101" s="36" t="s">
        <v>1383</v>
      </c>
      <c r="D10101" s="37">
        <f>VLOOKUP(Pag_Inicio_Corr_mas_casos[[#This Row],[Corregimiento]],Hoja3!$A$2:$D$676,4,0)</f>
        <v>20208</v>
      </c>
      <c r="E10101" s="36">
        <v>18</v>
      </c>
    </row>
    <row r="10102" spans="1:5" x14ac:dyDescent="0.2">
      <c r="A10102" s="35">
        <v>44376</v>
      </c>
      <c r="B10102" s="36">
        <v>44376</v>
      </c>
      <c r="C10102" s="36" t="s">
        <v>1058</v>
      </c>
      <c r="D10102" s="37">
        <f>VLOOKUP(Pag_Inicio_Corr_mas_casos[[#This Row],[Corregimiento]],Hoja3!$A$2:$D$676,4,0)</f>
        <v>60104</v>
      </c>
      <c r="E10102" s="36">
        <v>18</v>
      </c>
    </row>
    <row r="10103" spans="1:5" x14ac:dyDescent="0.2">
      <c r="A10103" s="35">
        <v>44376</v>
      </c>
      <c r="B10103" s="36">
        <v>44376</v>
      </c>
      <c r="C10103" s="36" t="s">
        <v>1113</v>
      </c>
      <c r="D10103" s="37">
        <f>VLOOKUP(Pag_Inicio_Corr_mas_casos[[#This Row],[Corregimiento]],Hoja3!$A$2:$D$676,4,0)</f>
        <v>130102</v>
      </c>
      <c r="E10103" s="36">
        <v>17</v>
      </c>
    </row>
    <row r="10104" spans="1:5" x14ac:dyDescent="0.2">
      <c r="A10104" s="35">
        <v>44376</v>
      </c>
      <c r="B10104" s="36">
        <v>44376</v>
      </c>
      <c r="C10104" s="36" t="s">
        <v>999</v>
      </c>
      <c r="D10104" s="37">
        <f>VLOOKUP(Pag_Inicio_Corr_mas_casos[[#This Row],[Corregimiento]],Hoja3!$A$2:$D$676,4,0)</f>
        <v>80806</v>
      </c>
      <c r="E10104" s="36">
        <v>17</v>
      </c>
    </row>
    <row r="10105" spans="1:5" x14ac:dyDescent="0.2">
      <c r="A10105" s="35">
        <v>44376</v>
      </c>
      <c r="B10105" s="36">
        <v>44376</v>
      </c>
      <c r="C10105" s="36" t="s">
        <v>1127</v>
      </c>
      <c r="D10105" s="37">
        <f>VLOOKUP(Pag_Inicio_Corr_mas_casos[[#This Row],[Corregimiento]],Hoja3!$A$2:$D$676,4,0)</f>
        <v>130101</v>
      </c>
      <c r="E10105" s="36">
        <v>17</v>
      </c>
    </row>
    <row r="10106" spans="1:5" x14ac:dyDescent="0.2">
      <c r="A10106" s="35">
        <v>44376</v>
      </c>
      <c r="B10106" s="36">
        <v>44376</v>
      </c>
      <c r="C10106" s="36" t="s">
        <v>1081</v>
      </c>
      <c r="D10106" s="37">
        <f>VLOOKUP(Pag_Inicio_Corr_mas_casos[[#This Row],[Corregimiento]],Hoja3!$A$2:$D$676,4,0)</f>
        <v>91001</v>
      </c>
      <c r="E10106" s="36">
        <v>17</v>
      </c>
    </row>
    <row r="10107" spans="1:5" x14ac:dyDescent="0.2">
      <c r="A10107" s="35">
        <v>44376</v>
      </c>
      <c r="B10107" s="36">
        <v>44376</v>
      </c>
      <c r="C10107" s="36" t="s">
        <v>1003</v>
      </c>
      <c r="D10107" s="37">
        <f>VLOOKUP(Pag_Inicio_Corr_mas_casos[[#This Row],[Corregimiento]],Hoja3!$A$2:$D$676,4,0)</f>
        <v>130708</v>
      </c>
      <c r="E10107" s="36">
        <v>17</v>
      </c>
    </row>
    <row r="10108" spans="1:5" x14ac:dyDescent="0.2">
      <c r="A10108" s="43">
        <v>44377</v>
      </c>
      <c r="B10108" s="41">
        <v>44377</v>
      </c>
      <c r="C10108" s="41" t="s">
        <v>1012</v>
      </c>
      <c r="D10108" s="42">
        <f>VLOOKUP(Pag_Inicio_Corr_mas_casos[[#This Row],[Corregimiento]],Hoja3!$A$2:$D$676,4,0)</f>
        <v>80817</v>
      </c>
      <c r="E10108" s="41">
        <v>48</v>
      </c>
    </row>
    <row r="10109" spans="1:5" x14ac:dyDescent="0.2">
      <c r="A10109" s="43">
        <v>44377</v>
      </c>
      <c r="B10109" s="41">
        <v>44377</v>
      </c>
      <c r="C10109" s="41" t="s">
        <v>1074</v>
      </c>
      <c r="D10109" s="42">
        <f>VLOOKUP(Pag_Inicio_Corr_mas_casos[[#This Row],[Corregimiento]],Hoja3!$A$2:$D$676,4,0)</f>
        <v>130702</v>
      </c>
      <c r="E10109" s="41">
        <v>33</v>
      </c>
    </row>
    <row r="10110" spans="1:5" x14ac:dyDescent="0.2">
      <c r="A10110" s="43">
        <v>44377</v>
      </c>
      <c r="B10110" s="41">
        <v>44377</v>
      </c>
      <c r="C10110" s="41" t="s">
        <v>1071</v>
      </c>
      <c r="D10110" s="42">
        <f>VLOOKUP(Pag_Inicio_Corr_mas_casos[[#This Row],[Corregimiento]],Hoja3!$A$2:$D$676,4,0)</f>
        <v>80819</v>
      </c>
      <c r="E10110" s="41">
        <v>29</v>
      </c>
    </row>
    <row r="10111" spans="1:5" x14ac:dyDescent="0.2">
      <c r="A10111" s="43">
        <v>44377</v>
      </c>
      <c r="B10111" s="41">
        <v>44377</v>
      </c>
      <c r="C10111" s="41" t="s">
        <v>1064</v>
      </c>
      <c r="D10111" s="42">
        <f>VLOOKUP(Pag_Inicio_Corr_mas_casos[[#This Row],[Corregimiento]],Hoja3!$A$2:$D$676,4,0)</f>
        <v>60103</v>
      </c>
      <c r="E10111" s="41">
        <v>28</v>
      </c>
    </row>
    <row r="10112" spans="1:5" x14ac:dyDescent="0.2">
      <c r="A10112" s="43">
        <v>44377</v>
      </c>
      <c r="B10112" s="41">
        <v>44377</v>
      </c>
      <c r="C10112" s="41" t="s">
        <v>1105</v>
      </c>
      <c r="D10112" s="42">
        <f>VLOOKUP(Pag_Inicio_Corr_mas_casos[[#This Row],[Corregimiento]],Hoja3!$A$2:$D$676,4,0)</f>
        <v>80812</v>
      </c>
      <c r="E10112" s="41">
        <v>28</v>
      </c>
    </row>
    <row r="10113" spans="1:5" x14ac:dyDescent="0.2">
      <c r="A10113" s="43">
        <v>44377</v>
      </c>
      <c r="B10113" s="41">
        <v>44377</v>
      </c>
      <c r="C10113" s="41" t="s">
        <v>996</v>
      </c>
      <c r="D10113" s="42">
        <f>VLOOKUP(Pag_Inicio_Corr_mas_casos[[#This Row],[Corregimiento]],Hoja3!$A$2:$D$676,4,0)</f>
        <v>80810</v>
      </c>
      <c r="E10113" s="41">
        <v>27</v>
      </c>
    </row>
    <row r="10114" spans="1:5" x14ac:dyDescent="0.2">
      <c r="A10114" s="43">
        <v>44377</v>
      </c>
      <c r="B10114" s="41">
        <v>44377</v>
      </c>
      <c r="C10114" s="41" t="s">
        <v>999</v>
      </c>
      <c r="D10114" s="42">
        <f>VLOOKUP(Pag_Inicio_Corr_mas_casos[[#This Row],[Corregimiento]],Hoja3!$A$2:$D$676,4,0)</f>
        <v>80806</v>
      </c>
      <c r="E10114" s="41">
        <v>24</v>
      </c>
    </row>
    <row r="10115" spans="1:5" x14ac:dyDescent="0.2">
      <c r="A10115" s="43">
        <v>44377</v>
      </c>
      <c r="B10115" s="41">
        <v>44377</v>
      </c>
      <c r="C10115" s="41" t="s">
        <v>831</v>
      </c>
      <c r="D10115" s="42">
        <f>VLOOKUP(Pag_Inicio_Corr_mas_casos[[#This Row],[Corregimiento]],Hoja3!$A$2:$D$676,4,0)</f>
        <v>80821</v>
      </c>
      <c r="E10115" s="41">
        <v>24</v>
      </c>
    </row>
    <row r="10116" spans="1:5" x14ac:dyDescent="0.2">
      <c r="A10116" s="43">
        <v>44377</v>
      </c>
      <c r="B10116" s="41">
        <v>44377</v>
      </c>
      <c r="C10116" s="41" t="s">
        <v>1095</v>
      </c>
      <c r="D10116" s="42">
        <f>VLOOKUP(Pag_Inicio_Corr_mas_casos[[#This Row],[Corregimiento]],Hoja3!$A$2:$D$676,4,0)</f>
        <v>130106</v>
      </c>
      <c r="E10116" s="41">
        <v>23</v>
      </c>
    </row>
    <row r="10117" spans="1:5" x14ac:dyDescent="0.2">
      <c r="A10117" s="43">
        <v>44377</v>
      </c>
      <c r="B10117" s="41">
        <v>44377</v>
      </c>
      <c r="C10117" s="41" t="s">
        <v>1119</v>
      </c>
      <c r="D10117" s="42">
        <f>VLOOKUP(Pag_Inicio_Corr_mas_casos[[#This Row],[Corregimiento]],Hoja3!$A$2:$D$676,4,0)</f>
        <v>40601</v>
      </c>
      <c r="E10117" s="41">
        <v>22</v>
      </c>
    </row>
    <row r="10118" spans="1:5" x14ac:dyDescent="0.2">
      <c r="A10118" s="43">
        <v>44377</v>
      </c>
      <c r="B10118" s="41">
        <v>44377</v>
      </c>
      <c r="C10118" s="41" t="s">
        <v>1003</v>
      </c>
      <c r="D10118" s="42">
        <f>VLOOKUP(Pag_Inicio_Corr_mas_casos[[#This Row],[Corregimiento]],Hoja3!$A$2:$D$676,4,0)</f>
        <v>130708</v>
      </c>
      <c r="E10118" s="41">
        <v>20</v>
      </c>
    </row>
    <row r="10119" spans="1:5" x14ac:dyDescent="0.2">
      <c r="A10119" s="43">
        <v>44377</v>
      </c>
      <c r="B10119" s="41">
        <v>44377</v>
      </c>
      <c r="C10119" s="41" t="s">
        <v>1018</v>
      </c>
      <c r="D10119" s="42">
        <f>VLOOKUP(Pag_Inicio_Corr_mas_casos[[#This Row],[Corregimiento]],Hoja3!$A$2:$D$676,4,0)</f>
        <v>130701</v>
      </c>
      <c r="E10119" s="41">
        <v>19</v>
      </c>
    </row>
    <row r="10120" spans="1:5" x14ac:dyDescent="0.2">
      <c r="A10120" s="43">
        <v>44377</v>
      </c>
      <c r="B10120" s="41">
        <v>44377</v>
      </c>
      <c r="C10120" s="41" t="s">
        <v>1127</v>
      </c>
      <c r="D10120" s="42">
        <f>VLOOKUP(Pag_Inicio_Corr_mas_casos[[#This Row],[Corregimiento]],Hoja3!$A$2:$D$676,4,0)</f>
        <v>130101</v>
      </c>
      <c r="E10120" s="41">
        <v>19</v>
      </c>
    </row>
    <row r="10121" spans="1:5" x14ac:dyDescent="0.2">
      <c r="A10121" s="43">
        <v>44377</v>
      </c>
      <c r="B10121" s="41">
        <v>44377</v>
      </c>
      <c r="C10121" s="41" t="s">
        <v>1264</v>
      </c>
      <c r="D10121" s="42">
        <f>VLOOKUP(Pag_Inicio_Corr_mas_casos[[#This Row],[Corregimiento]],Hoja3!$A$2:$D$676,4,0)</f>
        <v>10207</v>
      </c>
      <c r="E10121" s="41">
        <v>19</v>
      </c>
    </row>
    <row r="10122" spans="1:5" x14ac:dyDescent="0.2">
      <c r="A10122" s="43">
        <v>44377</v>
      </c>
      <c r="B10122" s="41">
        <v>44377</v>
      </c>
      <c r="C10122" s="41" t="s">
        <v>1070</v>
      </c>
      <c r="D10122" s="42">
        <f>VLOOKUP(Pag_Inicio_Corr_mas_casos[[#This Row],[Corregimiento]],Hoja3!$A$2:$D$676,4,0)</f>
        <v>80809</v>
      </c>
      <c r="E10122" s="41">
        <v>18</v>
      </c>
    </row>
    <row r="10123" spans="1:5" x14ac:dyDescent="0.2">
      <c r="A10123" s="43">
        <v>44377</v>
      </c>
      <c r="B10123" s="41">
        <v>44377</v>
      </c>
      <c r="C10123" s="41" t="s">
        <v>1026</v>
      </c>
      <c r="D10123" s="42">
        <f>VLOOKUP(Pag_Inicio_Corr_mas_casos[[#This Row],[Corregimiento]],Hoja3!$A$2:$D$676,4,0)</f>
        <v>30107</v>
      </c>
      <c r="E10123" s="41">
        <v>17</v>
      </c>
    </row>
    <row r="10124" spans="1:5" x14ac:dyDescent="0.2">
      <c r="A10124" s="43">
        <v>44377</v>
      </c>
      <c r="B10124" s="41">
        <v>44377</v>
      </c>
      <c r="C10124" s="41" t="s">
        <v>998</v>
      </c>
      <c r="D10124" s="42">
        <f>VLOOKUP(Pag_Inicio_Corr_mas_casos[[#This Row],[Corregimiento]],Hoja3!$A$2:$D$676,4,0)</f>
        <v>81009</v>
      </c>
      <c r="E10124" s="41">
        <v>17</v>
      </c>
    </row>
    <row r="10125" spans="1:5" x14ac:dyDescent="0.2">
      <c r="A10125" s="43">
        <v>44377</v>
      </c>
      <c r="B10125" s="41">
        <v>44377</v>
      </c>
      <c r="C10125" s="41" t="s">
        <v>1005</v>
      </c>
      <c r="D10125" s="42">
        <f>VLOOKUP(Pag_Inicio_Corr_mas_casos[[#This Row],[Corregimiento]],Hoja3!$A$2:$D$676,4,0)</f>
        <v>80814</v>
      </c>
      <c r="E10125" s="41">
        <v>17</v>
      </c>
    </row>
    <row r="10126" spans="1:5" x14ac:dyDescent="0.2">
      <c r="A10126" s="43">
        <v>44377</v>
      </c>
      <c r="B10126" s="41">
        <v>44377</v>
      </c>
      <c r="C10126" s="41" t="s">
        <v>1006</v>
      </c>
      <c r="D10126" s="42">
        <f>VLOOKUP(Pag_Inicio_Corr_mas_casos[[#This Row],[Corregimiento]],Hoja3!$A$2:$D$676,4,0)</f>
        <v>80826</v>
      </c>
      <c r="E10126" s="41">
        <v>17</v>
      </c>
    </row>
    <row r="10127" spans="1:5" x14ac:dyDescent="0.2">
      <c r="A10127" s="43">
        <v>44377</v>
      </c>
      <c r="B10127" s="41">
        <v>44377</v>
      </c>
      <c r="C10127" s="41" t="s">
        <v>1091</v>
      </c>
      <c r="D10127" s="42">
        <f>VLOOKUP(Pag_Inicio_Corr_mas_casos[[#This Row],[Corregimiento]],Hoja3!$A$2:$D$676,4,0)</f>
        <v>30104</v>
      </c>
      <c r="E10127" s="41">
        <v>17</v>
      </c>
    </row>
    <row r="10128" spans="1:5" x14ac:dyDescent="0.2">
      <c r="A10128" s="105">
        <v>44378</v>
      </c>
      <c r="B10128" s="106">
        <v>44378</v>
      </c>
      <c r="C10128" s="106" t="s">
        <v>1113</v>
      </c>
      <c r="D10128" s="107">
        <f>VLOOKUP(Pag_Inicio_Corr_mas_casos[[#This Row],[Corregimiento]],Hoja3!$A$2:$D$676,4,0)</f>
        <v>130102</v>
      </c>
      <c r="E10128" s="106">
        <v>39</v>
      </c>
    </row>
    <row r="10129" spans="1:5" x14ac:dyDescent="0.2">
      <c r="A10129" s="105">
        <v>44378</v>
      </c>
      <c r="B10129" s="106">
        <v>44378</v>
      </c>
      <c r="C10129" s="106" t="s">
        <v>996</v>
      </c>
      <c r="D10129" s="107">
        <f>VLOOKUP(Pag_Inicio_Corr_mas_casos[[#This Row],[Corregimiento]],Hoja3!$A$2:$D$676,4,0)</f>
        <v>80810</v>
      </c>
      <c r="E10129" s="106">
        <v>27</v>
      </c>
    </row>
    <row r="10130" spans="1:5" x14ac:dyDescent="0.2">
      <c r="A10130" s="105">
        <v>44378</v>
      </c>
      <c r="B10130" s="106">
        <v>44378</v>
      </c>
      <c r="C10130" s="106" t="s">
        <v>1050</v>
      </c>
      <c r="D10130" s="107">
        <f>VLOOKUP(Pag_Inicio_Corr_mas_casos[[#This Row],[Corregimiento]],Hoja3!$A$2:$D$676,4,0)</f>
        <v>130706</v>
      </c>
      <c r="E10130" s="106">
        <v>25</v>
      </c>
    </row>
    <row r="10131" spans="1:5" x14ac:dyDescent="0.2">
      <c r="A10131" s="105">
        <v>44378</v>
      </c>
      <c r="B10131" s="106">
        <v>44378</v>
      </c>
      <c r="C10131" s="106" t="s">
        <v>1003</v>
      </c>
      <c r="D10131" s="107">
        <f>VLOOKUP(Pag_Inicio_Corr_mas_casos[[#This Row],[Corregimiento]],Hoja3!$A$2:$D$676,4,0)</f>
        <v>130708</v>
      </c>
      <c r="E10131" s="106">
        <v>24</v>
      </c>
    </row>
    <row r="10132" spans="1:5" x14ac:dyDescent="0.2">
      <c r="A10132" s="105">
        <v>44378</v>
      </c>
      <c r="B10132" s="106">
        <v>44378</v>
      </c>
      <c r="C10132" s="106" t="s">
        <v>998</v>
      </c>
      <c r="D10132" s="107">
        <f>VLOOKUP(Pag_Inicio_Corr_mas_casos[[#This Row],[Corregimiento]],Hoja3!$A$2:$D$676,4,0)</f>
        <v>81009</v>
      </c>
      <c r="E10132" s="106">
        <v>23</v>
      </c>
    </row>
    <row r="10133" spans="1:5" x14ac:dyDescent="0.2">
      <c r="A10133" s="105">
        <v>44378</v>
      </c>
      <c r="B10133" s="106">
        <v>44378</v>
      </c>
      <c r="C10133" s="106" t="s">
        <v>1071</v>
      </c>
      <c r="D10133" s="107">
        <f>VLOOKUP(Pag_Inicio_Corr_mas_casos[[#This Row],[Corregimiento]],Hoja3!$A$2:$D$676,4,0)</f>
        <v>80819</v>
      </c>
      <c r="E10133" s="106">
        <v>23</v>
      </c>
    </row>
    <row r="10134" spans="1:5" x14ac:dyDescent="0.2">
      <c r="A10134" s="105">
        <v>44378</v>
      </c>
      <c r="B10134" s="106">
        <v>44378</v>
      </c>
      <c r="C10134" s="106" t="s">
        <v>1078</v>
      </c>
      <c r="D10134" s="107">
        <f>VLOOKUP(Pag_Inicio_Corr_mas_casos[[#This Row],[Corregimiento]],Hoja3!$A$2:$D$676,4,0)</f>
        <v>81001</v>
      </c>
      <c r="E10134" s="106">
        <v>22</v>
      </c>
    </row>
    <row r="10135" spans="1:5" x14ac:dyDescent="0.2">
      <c r="A10135" s="105">
        <v>44378</v>
      </c>
      <c r="B10135" s="106">
        <v>44378</v>
      </c>
      <c r="C10135" s="106" t="s">
        <v>1009</v>
      </c>
      <c r="D10135" s="107">
        <f>VLOOKUP(Pag_Inicio_Corr_mas_casos[[#This Row],[Corregimiento]],Hoja3!$A$2:$D$676,4,0)</f>
        <v>130107</v>
      </c>
      <c r="E10135" s="106">
        <v>22</v>
      </c>
    </row>
    <row r="10136" spans="1:5" x14ac:dyDescent="0.2">
      <c r="A10136" s="105">
        <v>44378</v>
      </c>
      <c r="B10136" s="106">
        <v>44378</v>
      </c>
      <c r="C10136" s="106" t="s">
        <v>1018</v>
      </c>
      <c r="D10136" s="107">
        <f>VLOOKUP(Pag_Inicio_Corr_mas_casos[[#This Row],[Corregimiento]],Hoja3!$A$2:$D$676,4,0)</f>
        <v>130701</v>
      </c>
      <c r="E10136" s="106">
        <v>22</v>
      </c>
    </row>
    <row r="10137" spans="1:5" x14ac:dyDescent="0.2">
      <c r="A10137" s="105">
        <v>44378</v>
      </c>
      <c r="B10137" s="106">
        <v>44378</v>
      </c>
      <c r="C10137" s="106" t="s">
        <v>1086</v>
      </c>
      <c r="D10137" s="107">
        <f>VLOOKUP(Pag_Inicio_Corr_mas_casos[[#This Row],[Corregimiento]],Hoja3!$A$2:$D$676,4,0)</f>
        <v>30103</v>
      </c>
      <c r="E10137" s="106">
        <v>22</v>
      </c>
    </row>
    <row r="10138" spans="1:5" x14ac:dyDescent="0.2">
      <c r="A10138" s="105">
        <v>44378</v>
      </c>
      <c r="B10138" s="106">
        <v>44378</v>
      </c>
      <c r="C10138" s="106" t="s">
        <v>831</v>
      </c>
      <c r="D10138" s="107">
        <f>VLOOKUP(Pag_Inicio_Corr_mas_casos[[#This Row],[Corregimiento]],Hoja3!$A$2:$D$676,4,0)</f>
        <v>80821</v>
      </c>
      <c r="E10138" s="106">
        <v>22</v>
      </c>
    </row>
    <row r="10139" spans="1:5" x14ac:dyDescent="0.2">
      <c r="A10139" s="105">
        <v>44378</v>
      </c>
      <c r="B10139" s="106">
        <v>44378</v>
      </c>
      <c r="C10139" s="106" t="s">
        <v>1074</v>
      </c>
      <c r="D10139" s="107">
        <f>VLOOKUP(Pag_Inicio_Corr_mas_casos[[#This Row],[Corregimiento]],Hoja3!$A$2:$D$676,4,0)</f>
        <v>130702</v>
      </c>
      <c r="E10139" s="106">
        <v>20</v>
      </c>
    </row>
    <row r="10140" spans="1:5" x14ac:dyDescent="0.2">
      <c r="A10140" s="105">
        <v>44378</v>
      </c>
      <c r="B10140" s="106">
        <v>44378</v>
      </c>
      <c r="C10140" s="106" t="s">
        <v>1013</v>
      </c>
      <c r="D10140" s="107">
        <f>VLOOKUP(Pag_Inicio_Corr_mas_casos[[#This Row],[Corregimiento]],Hoja3!$A$2:$D$676,4,0)</f>
        <v>80822</v>
      </c>
      <c r="E10140" s="106">
        <v>20</v>
      </c>
    </row>
    <row r="10141" spans="1:5" x14ac:dyDescent="0.2">
      <c r="A10141" s="105">
        <v>44378</v>
      </c>
      <c r="B10141" s="106">
        <v>44378</v>
      </c>
      <c r="C10141" s="106" t="s">
        <v>1070</v>
      </c>
      <c r="D10141" s="107">
        <f>VLOOKUP(Pag_Inicio_Corr_mas_casos[[#This Row],[Corregimiento]],Hoja3!$A$2:$D$676,4,0)</f>
        <v>80809</v>
      </c>
      <c r="E10141" s="106">
        <v>19</v>
      </c>
    </row>
    <row r="10142" spans="1:5" x14ac:dyDescent="0.2">
      <c r="A10142" s="105">
        <v>44378</v>
      </c>
      <c r="B10142" s="106">
        <v>44378</v>
      </c>
      <c r="C10142" s="106" t="s">
        <v>1293</v>
      </c>
      <c r="D10142" s="107">
        <f>VLOOKUP(Pag_Inicio_Corr_mas_casos[[#This Row],[Corregimiento]],Hoja3!$A$2:$D$676,4,0)</f>
        <v>60202</v>
      </c>
      <c r="E10142" s="106">
        <v>18</v>
      </c>
    </row>
    <row r="10143" spans="1:5" x14ac:dyDescent="0.2">
      <c r="A10143" s="105">
        <v>44378</v>
      </c>
      <c r="B10143" s="106">
        <v>44378</v>
      </c>
      <c r="C10143" s="106" t="s">
        <v>1015</v>
      </c>
      <c r="D10143" s="107">
        <f>VLOOKUP(Pag_Inicio_Corr_mas_casos[[#This Row],[Corregimiento]],Hoja3!$A$2:$D$676,4,0)</f>
        <v>80815</v>
      </c>
      <c r="E10143" s="106">
        <v>18</v>
      </c>
    </row>
    <row r="10144" spans="1:5" x14ac:dyDescent="0.2">
      <c r="A10144" s="105">
        <v>44378</v>
      </c>
      <c r="B10144" s="106">
        <v>44378</v>
      </c>
      <c r="C10144" s="106" t="s">
        <v>999</v>
      </c>
      <c r="D10144" s="107">
        <f>VLOOKUP(Pag_Inicio_Corr_mas_casos[[#This Row],[Corregimiento]],Hoja3!$A$2:$D$676,4,0)</f>
        <v>80806</v>
      </c>
      <c r="E10144" s="106">
        <v>18</v>
      </c>
    </row>
    <row r="10145" spans="1:5" x14ac:dyDescent="0.2">
      <c r="A10145" s="105">
        <v>44378</v>
      </c>
      <c r="B10145" s="106">
        <v>44378</v>
      </c>
      <c r="C10145" s="106" t="s">
        <v>1264</v>
      </c>
      <c r="D10145" s="107">
        <f>VLOOKUP(Pag_Inicio_Corr_mas_casos[[#This Row],[Corregimiento]],Hoja3!$A$2:$D$676,4,0)</f>
        <v>10207</v>
      </c>
      <c r="E10145" s="106">
        <v>17</v>
      </c>
    </row>
    <row r="10146" spans="1:5" x14ac:dyDescent="0.2">
      <c r="A10146" s="105">
        <v>44378</v>
      </c>
      <c r="B10146" s="106">
        <v>44378</v>
      </c>
      <c r="C10146" s="106" t="s">
        <v>1016</v>
      </c>
      <c r="D10146" s="107">
        <f>VLOOKUP(Pag_Inicio_Corr_mas_casos[[#This Row],[Corregimiento]],Hoja3!$A$2:$D$676,4,0)</f>
        <v>130716</v>
      </c>
      <c r="E10146" s="106">
        <v>16</v>
      </c>
    </row>
    <row r="10147" spans="1:5" x14ac:dyDescent="0.2">
      <c r="A10147" s="105">
        <v>44378</v>
      </c>
      <c r="B10147" s="106">
        <v>44378</v>
      </c>
      <c r="C10147" s="106" t="s">
        <v>1005</v>
      </c>
      <c r="D10147" s="107">
        <f>VLOOKUP(Pag_Inicio_Corr_mas_casos[[#This Row],[Corregimiento]],Hoja3!$A$2:$D$676,4,0)</f>
        <v>80814</v>
      </c>
      <c r="E10147" s="106">
        <v>16</v>
      </c>
    </row>
    <row r="10148" spans="1:5" x14ac:dyDescent="0.2">
      <c r="A10148" s="80">
        <v>44379</v>
      </c>
      <c r="B10148" s="81">
        <v>44379</v>
      </c>
      <c r="C10148" s="81" t="s">
        <v>1212</v>
      </c>
      <c r="D10148" s="82">
        <f>VLOOKUP(Pag_Inicio_Corr_mas_casos[[#This Row],[Corregimiento]],Hoja3!$A$2:$D$676,4,0)</f>
        <v>20601</v>
      </c>
      <c r="E10148" s="81">
        <v>39</v>
      </c>
    </row>
    <row r="10149" spans="1:5" x14ac:dyDescent="0.2">
      <c r="A10149" s="80">
        <v>44379</v>
      </c>
      <c r="B10149" s="81">
        <v>44379</v>
      </c>
      <c r="C10149" s="81" t="s">
        <v>772</v>
      </c>
      <c r="D10149" s="82">
        <f>VLOOKUP(Pag_Inicio_Corr_mas_casos[[#This Row],[Corregimiento]],Hoja3!$A$2:$D$676,4,0)</f>
        <v>130708</v>
      </c>
      <c r="E10149" s="81">
        <v>22</v>
      </c>
    </row>
    <row r="10150" spans="1:5" x14ac:dyDescent="0.2">
      <c r="A10150" s="80">
        <v>44379</v>
      </c>
      <c r="B10150" s="81">
        <v>44379</v>
      </c>
      <c r="C10150" s="81" t="s">
        <v>1071</v>
      </c>
      <c r="D10150" s="82">
        <f>VLOOKUP(Pag_Inicio_Corr_mas_casos[[#This Row],[Corregimiento]],Hoja3!$A$2:$D$676,4,0)</f>
        <v>80819</v>
      </c>
      <c r="E10150" s="81">
        <v>21</v>
      </c>
    </row>
    <row r="10151" spans="1:5" x14ac:dyDescent="0.2">
      <c r="A10151" s="80">
        <v>44379</v>
      </c>
      <c r="B10151" s="81">
        <v>44379</v>
      </c>
      <c r="C10151" s="81" t="s">
        <v>1074</v>
      </c>
      <c r="D10151" s="82">
        <f>VLOOKUP(Pag_Inicio_Corr_mas_casos[[#This Row],[Corregimiento]],Hoja3!$A$2:$D$676,4,0)</f>
        <v>130702</v>
      </c>
      <c r="E10151" s="81">
        <v>21</v>
      </c>
    </row>
    <row r="10152" spans="1:5" x14ac:dyDescent="0.2">
      <c r="A10152" s="80">
        <v>44379</v>
      </c>
      <c r="B10152" s="81">
        <v>44379</v>
      </c>
      <c r="C10152" s="81" t="s">
        <v>1013</v>
      </c>
      <c r="D10152" s="82">
        <f>VLOOKUP(Pag_Inicio_Corr_mas_casos[[#This Row],[Corregimiento]],Hoja3!$A$2:$D$676,4,0)</f>
        <v>80822</v>
      </c>
      <c r="E10152" s="81">
        <v>20</v>
      </c>
    </row>
    <row r="10153" spans="1:5" x14ac:dyDescent="0.2">
      <c r="A10153" s="80">
        <v>44379</v>
      </c>
      <c r="B10153" s="81">
        <v>44379</v>
      </c>
      <c r="C10153" s="81" t="s">
        <v>1009</v>
      </c>
      <c r="D10153" s="82">
        <f>VLOOKUP(Pag_Inicio_Corr_mas_casos[[#This Row],[Corregimiento]],Hoja3!$A$2:$D$676,4,0)</f>
        <v>130107</v>
      </c>
      <c r="E10153" s="81">
        <v>19</v>
      </c>
    </row>
    <row r="10154" spans="1:5" x14ac:dyDescent="0.2">
      <c r="A10154" s="80">
        <v>44379</v>
      </c>
      <c r="B10154" s="81">
        <v>44379</v>
      </c>
      <c r="C10154" s="81" t="s">
        <v>1070</v>
      </c>
      <c r="D10154" s="82">
        <f>VLOOKUP(Pag_Inicio_Corr_mas_casos[[#This Row],[Corregimiento]],Hoja3!$A$2:$D$676,4,0)</f>
        <v>80809</v>
      </c>
      <c r="E10154" s="81">
        <v>18</v>
      </c>
    </row>
    <row r="10155" spans="1:5" x14ac:dyDescent="0.2">
      <c r="A10155" s="80">
        <v>44379</v>
      </c>
      <c r="B10155" s="81">
        <v>44379</v>
      </c>
      <c r="C10155" s="81" t="s">
        <v>831</v>
      </c>
      <c r="D10155" s="82">
        <f>VLOOKUP(Pag_Inicio_Corr_mas_casos[[#This Row],[Corregimiento]],Hoja3!$A$2:$D$676,4,0)</f>
        <v>80821</v>
      </c>
      <c r="E10155" s="81">
        <v>18</v>
      </c>
    </row>
    <row r="10156" spans="1:5" x14ac:dyDescent="0.2">
      <c r="A10156" s="80">
        <v>44379</v>
      </c>
      <c r="B10156" s="81">
        <v>44379</v>
      </c>
      <c r="C10156" s="81" t="s">
        <v>1018</v>
      </c>
      <c r="D10156" s="82">
        <f>VLOOKUP(Pag_Inicio_Corr_mas_casos[[#This Row],[Corregimiento]],Hoja3!$A$2:$D$676,4,0)</f>
        <v>130701</v>
      </c>
      <c r="E10156" s="81">
        <v>18</v>
      </c>
    </row>
    <row r="10157" spans="1:5" x14ac:dyDescent="0.2">
      <c r="A10157" s="80">
        <v>44379</v>
      </c>
      <c r="B10157" s="81">
        <v>44379</v>
      </c>
      <c r="C10157" s="81" t="s">
        <v>1012</v>
      </c>
      <c r="D10157" s="82">
        <f>VLOOKUP(Pag_Inicio_Corr_mas_casos[[#This Row],[Corregimiento]],Hoja3!$A$2:$D$676,4,0)</f>
        <v>80817</v>
      </c>
      <c r="E10157" s="81">
        <v>17</v>
      </c>
    </row>
    <row r="10158" spans="1:5" x14ac:dyDescent="0.2">
      <c r="A10158" s="80">
        <v>44379</v>
      </c>
      <c r="B10158" s="81">
        <v>44379</v>
      </c>
      <c r="C10158" s="81" t="s">
        <v>999</v>
      </c>
      <c r="D10158" s="82">
        <f>VLOOKUP(Pag_Inicio_Corr_mas_casos[[#This Row],[Corregimiento]],Hoja3!$A$2:$D$676,4,0)</f>
        <v>80806</v>
      </c>
      <c r="E10158" s="81">
        <v>17</v>
      </c>
    </row>
    <row r="10159" spans="1:5" x14ac:dyDescent="0.2">
      <c r="A10159" s="80">
        <v>44379</v>
      </c>
      <c r="B10159" s="81">
        <v>44379</v>
      </c>
      <c r="C10159" s="81" t="s">
        <v>1081</v>
      </c>
      <c r="D10159" s="82">
        <f>VLOOKUP(Pag_Inicio_Corr_mas_casos[[#This Row],[Corregimiento]],Hoja3!$A$2:$D$676,4,0)</f>
        <v>91001</v>
      </c>
      <c r="E10159" s="81">
        <v>17</v>
      </c>
    </row>
    <row r="10160" spans="1:5" x14ac:dyDescent="0.2">
      <c r="A10160" s="80">
        <v>44379</v>
      </c>
      <c r="B10160" s="81">
        <v>44379</v>
      </c>
      <c r="C10160" s="81" t="s">
        <v>998</v>
      </c>
      <c r="D10160" s="82">
        <f>VLOOKUP(Pag_Inicio_Corr_mas_casos[[#This Row],[Corregimiento]],Hoja3!$A$2:$D$676,4,0)</f>
        <v>81009</v>
      </c>
      <c r="E10160" s="81">
        <v>16</v>
      </c>
    </row>
    <row r="10161" spans="1:5" x14ac:dyDescent="0.2">
      <c r="A10161" s="80">
        <v>44379</v>
      </c>
      <c r="B10161" s="81">
        <v>44379</v>
      </c>
      <c r="C10161" s="81" t="s">
        <v>1105</v>
      </c>
      <c r="D10161" s="82">
        <f>VLOOKUP(Pag_Inicio_Corr_mas_casos[[#This Row],[Corregimiento]],Hoja3!$A$2:$D$676,4,0)</f>
        <v>80812</v>
      </c>
      <c r="E10161" s="81">
        <v>15</v>
      </c>
    </row>
    <row r="10162" spans="1:5" x14ac:dyDescent="0.2">
      <c r="A10162" s="80">
        <v>44379</v>
      </c>
      <c r="B10162" s="81">
        <v>44379</v>
      </c>
      <c r="C10162" s="81" t="s">
        <v>1016</v>
      </c>
      <c r="D10162" s="82">
        <f>VLOOKUP(Pag_Inicio_Corr_mas_casos[[#This Row],[Corregimiento]],Hoja3!$A$2:$D$676,4,0)</f>
        <v>130716</v>
      </c>
      <c r="E10162" s="81">
        <v>14</v>
      </c>
    </row>
    <row r="10163" spans="1:5" x14ac:dyDescent="0.2">
      <c r="A10163" s="80">
        <v>44379</v>
      </c>
      <c r="B10163" s="81">
        <v>44379</v>
      </c>
      <c r="C10163" s="81" t="s">
        <v>1064</v>
      </c>
      <c r="D10163" s="82">
        <f>VLOOKUP(Pag_Inicio_Corr_mas_casos[[#This Row],[Corregimiento]],Hoja3!$A$2:$D$676,4,0)</f>
        <v>60103</v>
      </c>
      <c r="E10163" s="81">
        <v>14</v>
      </c>
    </row>
    <row r="10164" spans="1:5" x14ac:dyDescent="0.2">
      <c r="A10164" s="80">
        <v>44379</v>
      </c>
      <c r="B10164" s="81">
        <v>44379</v>
      </c>
      <c r="C10164" s="81" t="s">
        <v>1264</v>
      </c>
      <c r="D10164" s="82">
        <f>VLOOKUP(Pag_Inicio_Corr_mas_casos[[#This Row],[Corregimiento]],Hoja3!$A$2:$D$676,4,0)</f>
        <v>10207</v>
      </c>
      <c r="E10164" s="81">
        <v>14</v>
      </c>
    </row>
    <row r="10165" spans="1:5" x14ac:dyDescent="0.2">
      <c r="A10165" s="80">
        <v>44379</v>
      </c>
      <c r="B10165" s="81">
        <v>44379</v>
      </c>
      <c r="C10165" s="81" t="s">
        <v>1001</v>
      </c>
      <c r="D10165" s="82">
        <f>VLOOKUP(Pag_Inicio_Corr_mas_casos[[#This Row],[Corregimiento]],Hoja3!$A$2:$D$676,4,0)</f>
        <v>80807</v>
      </c>
      <c r="E10165" s="81">
        <v>14</v>
      </c>
    </row>
    <row r="10166" spans="1:5" x14ac:dyDescent="0.2">
      <c r="A10166" s="80">
        <v>44379</v>
      </c>
      <c r="B10166" s="81">
        <v>44379</v>
      </c>
      <c r="C10166" s="81" t="s">
        <v>1127</v>
      </c>
      <c r="D10166" s="82">
        <f>VLOOKUP(Pag_Inicio_Corr_mas_casos[[#This Row],[Corregimiento]],Hoja3!$A$2:$D$676,4,0)</f>
        <v>130101</v>
      </c>
      <c r="E10166" s="81">
        <v>14</v>
      </c>
    </row>
    <row r="10167" spans="1:5" x14ac:dyDescent="0.2">
      <c r="A10167" s="80">
        <v>44379</v>
      </c>
      <c r="B10167" s="81">
        <v>44379</v>
      </c>
      <c r="C10167" s="81" t="s">
        <v>1113</v>
      </c>
      <c r="D10167" s="82">
        <f>VLOOKUP(Pag_Inicio_Corr_mas_casos[[#This Row],[Corregimiento]],Hoja3!$A$2:$D$676,4,0)</f>
        <v>130102</v>
      </c>
      <c r="E10167" s="81">
        <v>14</v>
      </c>
    </row>
    <row r="10168" spans="1:5" x14ac:dyDescent="0.2">
      <c r="A10168" s="32">
        <v>44380</v>
      </c>
      <c r="B10168" s="33">
        <v>44380</v>
      </c>
      <c r="C10168" s="33" t="s">
        <v>1113</v>
      </c>
      <c r="D10168" s="34">
        <f>VLOOKUP(Pag_Inicio_Corr_mas_casos[[#This Row],[Corregimiento]],Hoja3!$A$2:$D$676,4,0)</f>
        <v>130102</v>
      </c>
      <c r="E10168" s="33">
        <v>41</v>
      </c>
    </row>
    <row r="10169" spans="1:5" x14ac:dyDescent="0.2">
      <c r="A10169" s="32">
        <v>44380</v>
      </c>
      <c r="B10169" s="33">
        <v>44380</v>
      </c>
      <c r="C10169" s="33" t="s">
        <v>1095</v>
      </c>
      <c r="D10169" s="34">
        <f>VLOOKUP(Pag_Inicio_Corr_mas_casos[[#This Row],[Corregimiento]],Hoja3!$A$2:$D$676,4,0)</f>
        <v>130106</v>
      </c>
      <c r="E10169" s="33">
        <v>36</v>
      </c>
    </row>
    <row r="10170" spans="1:5" x14ac:dyDescent="0.2">
      <c r="A10170" s="32">
        <v>44380</v>
      </c>
      <c r="B10170" s="33">
        <v>44380</v>
      </c>
      <c r="C10170" s="33" t="s">
        <v>1074</v>
      </c>
      <c r="D10170" s="34">
        <f>VLOOKUP(Pag_Inicio_Corr_mas_casos[[#This Row],[Corregimiento]],Hoja3!$A$2:$D$676,4,0)</f>
        <v>130702</v>
      </c>
      <c r="E10170" s="33">
        <v>33</v>
      </c>
    </row>
    <row r="10171" spans="1:5" x14ac:dyDescent="0.2">
      <c r="A10171" s="32">
        <v>44380</v>
      </c>
      <c r="B10171" s="33">
        <v>44380</v>
      </c>
      <c r="C10171" s="33" t="s">
        <v>1032</v>
      </c>
      <c r="D10171" s="34">
        <f>VLOOKUP(Pag_Inicio_Corr_mas_casos[[#This Row],[Corregimiento]],Hoja3!$A$2:$D$676,4,0)</f>
        <v>20606</v>
      </c>
      <c r="E10171" s="33">
        <v>26</v>
      </c>
    </row>
    <row r="10172" spans="1:5" x14ac:dyDescent="0.2">
      <c r="A10172" s="32">
        <v>44380</v>
      </c>
      <c r="B10172" s="33">
        <v>44380</v>
      </c>
      <c r="C10172" s="33" t="s">
        <v>1071</v>
      </c>
      <c r="D10172" s="34">
        <f>VLOOKUP(Pag_Inicio_Corr_mas_casos[[#This Row],[Corregimiento]],Hoja3!$A$2:$D$676,4,0)</f>
        <v>80819</v>
      </c>
      <c r="E10172" s="33">
        <v>26</v>
      </c>
    </row>
    <row r="10173" spans="1:5" x14ac:dyDescent="0.2">
      <c r="A10173" s="32">
        <v>44380</v>
      </c>
      <c r="B10173" s="33">
        <v>44380</v>
      </c>
      <c r="C10173" s="33" t="s">
        <v>997</v>
      </c>
      <c r="D10173" s="34">
        <f>VLOOKUP(Pag_Inicio_Corr_mas_casos[[#This Row],[Corregimiento]],Hoja3!$A$2:$D$676,4,0)</f>
        <v>130717</v>
      </c>
      <c r="E10173" s="33">
        <v>23</v>
      </c>
    </row>
    <row r="10174" spans="1:5" x14ac:dyDescent="0.2">
      <c r="A10174" s="32">
        <v>44380</v>
      </c>
      <c r="B10174" s="33">
        <v>44380</v>
      </c>
      <c r="C10174" s="33" t="s">
        <v>1293</v>
      </c>
      <c r="D10174" s="34">
        <f>VLOOKUP(Pag_Inicio_Corr_mas_casos[[#This Row],[Corregimiento]],Hoja3!$A$2:$D$676,4,0)</f>
        <v>60202</v>
      </c>
      <c r="E10174" s="33">
        <v>23</v>
      </c>
    </row>
    <row r="10175" spans="1:5" x14ac:dyDescent="0.2">
      <c r="A10175" s="32">
        <v>44380</v>
      </c>
      <c r="B10175" s="33">
        <v>44380</v>
      </c>
      <c r="C10175" s="33" t="s">
        <v>1064</v>
      </c>
      <c r="D10175" s="34">
        <f>VLOOKUP(Pag_Inicio_Corr_mas_casos[[#This Row],[Corregimiento]],Hoja3!$A$2:$D$676,4,0)</f>
        <v>60103</v>
      </c>
      <c r="E10175" s="33">
        <v>22</v>
      </c>
    </row>
    <row r="10176" spans="1:5" x14ac:dyDescent="0.2">
      <c r="A10176" s="32">
        <v>44380</v>
      </c>
      <c r="B10176" s="33">
        <v>44380</v>
      </c>
      <c r="C10176" s="33" t="s">
        <v>1127</v>
      </c>
      <c r="D10176" s="34">
        <f>VLOOKUP(Pag_Inicio_Corr_mas_casos[[#This Row],[Corregimiento]],Hoja3!$A$2:$D$676,4,0)</f>
        <v>130101</v>
      </c>
      <c r="E10176" s="33">
        <v>22</v>
      </c>
    </row>
    <row r="10177" spans="1:5" x14ac:dyDescent="0.2">
      <c r="A10177" s="32">
        <v>44380</v>
      </c>
      <c r="B10177" s="33">
        <v>44380</v>
      </c>
      <c r="C10177" s="33" t="s">
        <v>999</v>
      </c>
      <c r="D10177" s="34">
        <f>VLOOKUP(Pag_Inicio_Corr_mas_casos[[#This Row],[Corregimiento]],Hoja3!$A$2:$D$676,4,0)</f>
        <v>80806</v>
      </c>
      <c r="E10177" s="33">
        <v>21</v>
      </c>
    </row>
    <row r="10178" spans="1:5" x14ac:dyDescent="0.2">
      <c r="A10178" s="32">
        <v>44380</v>
      </c>
      <c r="B10178" s="33">
        <v>44380</v>
      </c>
      <c r="C10178" s="33" t="s">
        <v>1105</v>
      </c>
      <c r="D10178" s="34">
        <f>VLOOKUP(Pag_Inicio_Corr_mas_casos[[#This Row],[Corregimiento]],Hoja3!$A$2:$D$676,4,0)</f>
        <v>80812</v>
      </c>
      <c r="E10178" s="33">
        <v>21</v>
      </c>
    </row>
    <row r="10179" spans="1:5" x14ac:dyDescent="0.2">
      <c r="A10179" s="32">
        <v>44380</v>
      </c>
      <c r="B10179" s="33">
        <v>44380</v>
      </c>
      <c r="C10179" s="33" t="s">
        <v>1003</v>
      </c>
      <c r="D10179" s="34">
        <f>VLOOKUP(Pag_Inicio_Corr_mas_casos[[#This Row],[Corregimiento]],Hoja3!$A$2:$D$676,4,0)</f>
        <v>130708</v>
      </c>
      <c r="E10179" s="33">
        <v>20</v>
      </c>
    </row>
    <row r="10180" spans="1:5" x14ac:dyDescent="0.2">
      <c r="A10180" s="32">
        <v>44380</v>
      </c>
      <c r="B10180" s="33">
        <v>44380</v>
      </c>
      <c r="C10180" s="33" t="s">
        <v>1130</v>
      </c>
      <c r="D10180" s="34">
        <f>VLOOKUP(Pag_Inicio_Corr_mas_casos[[#This Row],[Corregimiento]],Hoja3!$A$2:$D$676,4,0)</f>
        <v>130718</v>
      </c>
      <c r="E10180" s="33">
        <v>20</v>
      </c>
    </row>
    <row r="10181" spans="1:5" x14ac:dyDescent="0.2">
      <c r="A10181" s="32">
        <v>44380</v>
      </c>
      <c r="B10181" s="33">
        <v>44380</v>
      </c>
      <c r="C10181" s="33" t="s">
        <v>1070</v>
      </c>
      <c r="D10181" s="34">
        <f>VLOOKUP(Pag_Inicio_Corr_mas_casos[[#This Row],[Corregimiento]],Hoja3!$A$2:$D$676,4,0)</f>
        <v>80809</v>
      </c>
      <c r="E10181" s="33">
        <v>19</v>
      </c>
    </row>
    <row r="10182" spans="1:5" x14ac:dyDescent="0.2">
      <c r="A10182" s="32">
        <v>44380</v>
      </c>
      <c r="B10182" s="33">
        <v>44380</v>
      </c>
      <c r="C10182" s="33" t="s">
        <v>1009</v>
      </c>
      <c r="D10182" s="34">
        <f>VLOOKUP(Pag_Inicio_Corr_mas_casos[[#This Row],[Corregimiento]],Hoja3!$A$2:$D$676,4,0)</f>
        <v>130107</v>
      </c>
      <c r="E10182" s="33">
        <v>19</v>
      </c>
    </row>
    <row r="10183" spans="1:5" x14ac:dyDescent="0.2">
      <c r="A10183" s="32">
        <v>44380</v>
      </c>
      <c r="B10183" s="33">
        <v>44380</v>
      </c>
      <c r="C10183" s="33" t="s">
        <v>1016</v>
      </c>
      <c r="D10183" s="34">
        <f>VLOOKUP(Pag_Inicio_Corr_mas_casos[[#This Row],[Corregimiento]],Hoja3!$A$2:$D$676,4,0)</f>
        <v>130716</v>
      </c>
      <c r="E10183" s="33">
        <v>19</v>
      </c>
    </row>
    <row r="10184" spans="1:5" x14ac:dyDescent="0.2">
      <c r="A10184" s="32">
        <v>44380</v>
      </c>
      <c r="B10184" s="33">
        <v>44380</v>
      </c>
      <c r="C10184" s="33" t="s">
        <v>1018</v>
      </c>
      <c r="D10184" s="34">
        <f>VLOOKUP(Pag_Inicio_Corr_mas_casos[[#This Row],[Corregimiento]],Hoja3!$A$2:$D$676,4,0)</f>
        <v>130701</v>
      </c>
      <c r="E10184" s="33">
        <v>19</v>
      </c>
    </row>
    <row r="10185" spans="1:5" x14ac:dyDescent="0.2">
      <c r="A10185" s="32">
        <v>44380</v>
      </c>
      <c r="B10185" s="33">
        <v>44380</v>
      </c>
      <c r="C10185" s="33" t="s">
        <v>1097</v>
      </c>
      <c r="D10185" s="34">
        <f>VLOOKUP(Pag_Inicio_Corr_mas_casos[[#This Row],[Corregimiento]],Hoja3!$A$2:$D$676,4,0)</f>
        <v>130108</v>
      </c>
      <c r="E10185" s="33">
        <v>18</v>
      </c>
    </row>
    <row r="10186" spans="1:5" x14ac:dyDescent="0.2">
      <c r="A10186" s="32">
        <v>44380</v>
      </c>
      <c r="B10186" s="33">
        <v>44380</v>
      </c>
      <c r="C10186" s="33" t="s">
        <v>996</v>
      </c>
      <c r="D10186" s="34">
        <f>VLOOKUP(Pag_Inicio_Corr_mas_casos[[#This Row],[Corregimiento]],Hoja3!$A$2:$D$676,4,0)</f>
        <v>80810</v>
      </c>
      <c r="E10186" s="33">
        <v>18</v>
      </c>
    </row>
    <row r="10187" spans="1:5" x14ac:dyDescent="0.2">
      <c r="A10187" s="32">
        <v>44380</v>
      </c>
      <c r="B10187" s="33">
        <v>44380</v>
      </c>
      <c r="C10187" s="33" t="s">
        <v>1012</v>
      </c>
      <c r="D10187" s="34">
        <f>VLOOKUP(Pag_Inicio_Corr_mas_casos[[#This Row],[Corregimiento]],Hoja3!$A$2:$D$676,4,0)</f>
        <v>80817</v>
      </c>
      <c r="E10187" s="33">
        <v>18</v>
      </c>
    </row>
    <row r="10188" spans="1:5" x14ac:dyDescent="0.2">
      <c r="A10188" s="35">
        <v>44381</v>
      </c>
      <c r="B10188" s="36">
        <v>44381</v>
      </c>
      <c r="C10188" s="36" t="s">
        <v>1113</v>
      </c>
      <c r="D10188" s="37">
        <f>VLOOKUP(Pag_Inicio_Corr_mas_casos[[#This Row],[Corregimiento]],Hoja3!$A$2:$D$676,4,0)</f>
        <v>130102</v>
      </c>
      <c r="E10188" s="36">
        <v>23</v>
      </c>
    </row>
    <row r="10189" spans="1:5" x14ac:dyDescent="0.2">
      <c r="A10189" s="35">
        <v>44381</v>
      </c>
      <c r="B10189" s="36">
        <v>44381</v>
      </c>
      <c r="C10189" s="36" t="s">
        <v>1127</v>
      </c>
      <c r="D10189" s="37">
        <f>VLOOKUP(Pag_Inicio_Corr_mas_casos[[#This Row],[Corregimiento]],Hoja3!$A$2:$D$676,4,0)</f>
        <v>130101</v>
      </c>
      <c r="E10189" s="36">
        <v>21</v>
      </c>
    </row>
    <row r="10190" spans="1:5" x14ac:dyDescent="0.2">
      <c r="A10190" s="35">
        <v>44381</v>
      </c>
      <c r="B10190" s="36">
        <v>44381</v>
      </c>
      <c r="C10190" s="36" t="s">
        <v>1016</v>
      </c>
      <c r="D10190" s="37">
        <f>VLOOKUP(Pag_Inicio_Corr_mas_casos[[#This Row],[Corregimiento]],Hoja3!$A$2:$D$676,4,0)</f>
        <v>130716</v>
      </c>
      <c r="E10190" s="36">
        <v>19</v>
      </c>
    </row>
    <row r="10191" spans="1:5" x14ac:dyDescent="0.2">
      <c r="A10191" s="35">
        <v>44381</v>
      </c>
      <c r="B10191" s="36">
        <v>44381</v>
      </c>
      <c r="C10191" s="36" t="s">
        <v>1070</v>
      </c>
      <c r="D10191" s="37">
        <f>VLOOKUP(Pag_Inicio_Corr_mas_casos[[#This Row],[Corregimiento]],Hoja3!$A$2:$D$676,4,0)</f>
        <v>80809</v>
      </c>
      <c r="E10191" s="36">
        <v>18</v>
      </c>
    </row>
    <row r="10192" spans="1:5" x14ac:dyDescent="0.2">
      <c r="A10192" s="35">
        <v>44381</v>
      </c>
      <c r="B10192" s="36">
        <v>44381</v>
      </c>
      <c r="C10192" s="36" t="s">
        <v>1071</v>
      </c>
      <c r="D10192" s="37">
        <f>VLOOKUP(Pag_Inicio_Corr_mas_casos[[#This Row],[Corregimiento]],Hoja3!$A$2:$D$676,4,0)</f>
        <v>80819</v>
      </c>
      <c r="E10192" s="36">
        <v>18</v>
      </c>
    </row>
    <row r="10193" spans="1:5" x14ac:dyDescent="0.2">
      <c r="A10193" s="35">
        <v>44381</v>
      </c>
      <c r="B10193" s="36">
        <v>44381</v>
      </c>
      <c r="C10193" s="36" t="s">
        <v>1105</v>
      </c>
      <c r="D10193" s="37">
        <f>VLOOKUP(Pag_Inicio_Corr_mas_casos[[#This Row],[Corregimiento]],Hoja3!$A$2:$D$676,4,0)</f>
        <v>80812</v>
      </c>
      <c r="E10193" s="36">
        <v>18</v>
      </c>
    </row>
    <row r="10194" spans="1:5" x14ac:dyDescent="0.2">
      <c r="A10194" s="35">
        <v>44381</v>
      </c>
      <c r="B10194" s="36">
        <v>44381</v>
      </c>
      <c r="C10194" s="36" t="s">
        <v>1074</v>
      </c>
      <c r="D10194" s="37">
        <f>VLOOKUP(Pag_Inicio_Corr_mas_casos[[#This Row],[Corregimiento]],Hoja3!$A$2:$D$676,4,0)</f>
        <v>130702</v>
      </c>
      <c r="E10194" s="36">
        <v>17</v>
      </c>
    </row>
    <row r="10195" spans="1:5" x14ac:dyDescent="0.2">
      <c r="A10195" s="35">
        <v>44381</v>
      </c>
      <c r="B10195" s="36">
        <v>44381</v>
      </c>
      <c r="C10195" s="36" t="s">
        <v>996</v>
      </c>
      <c r="D10195" s="37">
        <f>VLOOKUP(Pag_Inicio_Corr_mas_casos[[#This Row],[Corregimiento]],Hoja3!$A$2:$D$676,4,0)</f>
        <v>80810</v>
      </c>
      <c r="E10195" s="36">
        <v>15</v>
      </c>
    </row>
    <row r="10196" spans="1:5" x14ac:dyDescent="0.2">
      <c r="A10196" s="35">
        <v>44381</v>
      </c>
      <c r="B10196" s="36">
        <v>44381</v>
      </c>
      <c r="C10196" s="36" t="s">
        <v>1000</v>
      </c>
      <c r="D10196" s="37">
        <f>VLOOKUP(Pag_Inicio_Corr_mas_casos[[#This Row],[Corregimiento]],Hoja3!$A$2:$D$676,4,0)</f>
        <v>80823</v>
      </c>
      <c r="E10196" s="36">
        <v>14</v>
      </c>
    </row>
    <row r="10197" spans="1:5" x14ac:dyDescent="0.2">
      <c r="A10197" s="35">
        <v>44381</v>
      </c>
      <c r="B10197" s="36">
        <v>44381</v>
      </c>
      <c r="C10197" s="36" t="s">
        <v>1012</v>
      </c>
      <c r="D10197" s="37">
        <f>VLOOKUP(Pag_Inicio_Corr_mas_casos[[#This Row],[Corregimiento]],Hoja3!$A$2:$D$676,4,0)</f>
        <v>80817</v>
      </c>
      <c r="E10197" s="36">
        <v>14</v>
      </c>
    </row>
    <row r="10198" spans="1:5" x14ac:dyDescent="0.2">
      <c r="A10198" s="35">
        <v>44381</v>
      </c>
      <c r="B10198" s="36">
        <v>44381</v>
      </c>
      <c r="C10198" s="36" t="s">
        <v>1293</v>
      </c>
      <c r="D10198" s="37">
        <f>VLOOKUP(Pag_Inicio_Corr_mas_casos[[#This Row],[Corregimiento]],Hoja3!$A$2:$D$676,4,0)</f>
        <v>60202</v>
      </c>
      <c r="E10198" s="36">
        <v>14</v>
      </c>
    </row>
    <row r="10199" spans="1:5" x14ac:dyDescent="0.2">
      <c r="A10199" s="35">
        <v>44381</v>
      </c>
      <c r="B10199" s="36">
        <v>44381</v>
      </c>
      <c r="C10199" s="36" t="s">
        <v>1003</v>
      </c>
      <c r="D10199" s="37">
        <f>VLOOKUP(Pag_Inicio_Corr_mas_casos[[#This Row],[Corregimiento]],Hoja3!$A$2:$D$676,4,0)</f>
        <v>130708</v>
      </c>
      <c r="E10199" s="36">
        <v>14</v>
      </c>
    </row>
    <row r="10200" spans="1:5" x14ac:dyDescent="0.2">
      <c r="A10200" s="35">
        <v>44381</v>
      </c>
      <c r="B10200" s="36">
        <v>44381</v>
      </c>
      <c r="C10200" s="36" t="s">
        <v>1006</v>
      </c>
      <c r="D10200" s="37">
        <f>VLOOKUP(Pag_Inicio_Corr_mas_casos[[#This Row],[Corregimiento]],Hoja3!$A$2:$D$676,4,0)</f>
        <v>80826</v>
      </c>
      <c r="E10200" s="36">
        <v>13</v>
      </c>
    </row>
    <row r="10201" spans="1:5" x14ac:dyDescent="0.2">
      <c r="A10201" s="35">
        <v>44381</v>
      </c>
      <c r="B10201" s="36">
        <v>44381</v>
      </c>
      <c r="C10201" s="36" t="s">
        <v>998</v>
      </c>
      <c r="D10201" s="37">
        <f>VLOOKUP(Pag_Inicio_Corr_mas_casos[[#This Row],[Corregimiento]],Hoja3!$A$2:$D$676,4,0)</f>
        <v>81009</v>
      </c>
      <c r="E10201" s="36">
        <v>13</v>
      </c>
    </row>
    <row r="10202" spans="1:5" x14ac:dyDescent="0.2">
      <c r="A10202" s="35">
        <v>44381</v>
      </c>
      <c r="B10202" s="36">
        <v>44381</v>
      </c>
      <c r="C10202" s="36" t="s">
        <v>997</v>
      </c>
      <c r="D10202" s="37">
        <f>VLOOKUP(Pag_Inicio_Corr_mas_casos[[#This Row],[Corregimiento]],Hoja3!$A$2:$D$676,4,0)</f>
        <v>130717</v>
      </c>
      <c r="E10202" s="36">
        <v>13</v>
      </c>
    </row>
    <row r="10203" spans="1:5" x14ac:dyDescent="0.2">
      <c r="A10203" s="35">
        <v>44381</v>
      </c>
      <c r="B10203" s="36">
        <v>44381</v>
      </c>
      <c r="C10203" s="36" t="s">
        <v>831</v>
      </c>
      <c r="D10203" s="37">
        <f>VLOOKUP(Pag_Inicio_Corr_mas_casos[[#This Row],[Corregimiento]],Hoja3!$A$2:$D$676,4,0)</f>
        <v>80821</v>
      </c>
      <c r="E10203" s="36">
        <v>13</v>
      </c>
    </row>
    <row r="10204" spans="1:5" x14ac:dyDescent="0.2">
      <c r="A10204" s="35">
        <v>44381</v>
      </c>
      <c r="B10204" s="36">
        <v>44381</v>
      </c>
      <c r="C10204" s="36" t="s">
        <v>1064</v>
      </c>
      <c r="D10204" s="37">
        <f>VLOOKUP(Pag_Inicio_Corr_mas_casos[[#This Row],[Corregimiento]],Hoja3!$A$2:$D$676,4,0)</f>
        <v>60103</v>
      </c>
      <c r="E10204" s="36">
        <v>13</v>
      </c>
    </row>
    <row r="10205" spans="1:5" x14ac:dyDescent="0.2">
      <c r="A10205" s="35">
        <v>44381</v>
      </c>
      <c r="B10205" s="36">
        <v>44381</v>
      </c>
      <c r="C10205" s="36" t="s">
        <v>1069</v>
      </c>
      <c r="D10205" s="37">
        <f>VLOOKUP(Pag_Inicio_Corr_mas_casos[[#This Row],[Corregimiento]],Hoja3!$A$2:$D$676,4,0)</f>
        <v>130312</v>
      </c>
      <c r="E10205" s="36">
        <v>13</v>
      </c>
    </row>
    <row r="10206" spans="1:5" x14ac:dyDescent="0.2">
      <c r="A10206" s="35">
        <v>44381</v>
      </c>
      <c r="B10206" s="36">
        <v>44381</v>
      </c>
      <c r="C10206" s="36" t="s">
        <v>1264</v>
      </c>
      <c r="D10206" s="37">
        <f>VLOOKUP(Pag_Inicio_Corr_mas_casos[[#This Row],[Corregimiento]],Hoja3!$A$2:$D$676,4,0)</f>
        <v>10207</v>
      </c>
      <c r="E10206" s="36">
        <v>12</v>
      </c>
    </row>
    <row r="10207" spans="1:5" x14ac:dyDescent="0.2">
      <c r="A10207" s="35">
        <v>44381</v>
      </c>
      <c r="B10207" s="36">
        <v>44381</v>
      </c>
      <c r="C10207" s="36" t="s">
        <v>1320</v>
      </c>
      <c r="D10207" s="37">
        <f>VLOOKUP(Pag_Inicio_Corr_mas_casos[[#This Row],[Corregimiento]],Hoja3!$A$2:$D$676,4,0)</f>
        <v>90305</v>
      </c>
      <c r="E10207" s="36">
        <v>12</v>
      </c>
    </row>
    <row r="10208" spans="1:5" x14ac:dyDescent="0.2">
      <c r="A10208" s="59">
        <v>44382</v>
      </c>
      <c r="B10208" s="60">
        <v>44382</v>
      </c>
      <c r="C10208" s="60" t="s">
        <v>1020</v>
      </c>
      <c r="D10208" s="61">
        <f>VLOOKUP(Pag_Inicio_Corr_mas_casos[[#This Row],[Corregimiento]],Hoja3!$A$2:$D$676,4,0)</f>
        <v>20601</v>
      </c>
      <c r="E10208" s="60">
        <v>19</v>
      </c>
    </row>
    <row r="10209" spans="1:5" x14ac:dyDescent="0.2">
      <c r="A10209" s="59">
        <v>44382</v>
      </c>
      <c r="B10209" s="60">
        <v>44382</v>
      </c>
      <c r="C10209" s="60" t="s">
        <v>1113</v>
      </c>
      <c r="D10209" s="61">
        <f>VLOOKUP(Pag_Inicio_Corr_mas_casos[[#This Row],[Corregimiento]],Hoja3!$A$2:$D$676,4,0)</f>
        <v>130102</v>
      </c>
      <c r="E10209" s="60">
        <v>19</v>
      </c>
    </row>
    <row r="10210" spans="1:5" x14ac:dyDescent="0.2">
      <c r="A10210" s="59">
        <v>44382</v>
      </c>
      <c r="B10210" s="60">
        <v>44382</v>
      </c>
      <c r="C10210" s="60" t="s">
        <v>1032</v>
      </c>
      <c r="D10210" s="61">
        <f>VLOOKUP(Pag_Inicio_Corr_mas_casos[[#This Row],[Corregimiento]],Hoja3!$A$2:$D$676,4,0)</f>
        <v>20606</v>
      </c>
      <c r="E10210" s="60">
        <v>14</v>
      </c>
    </row>
    <row r="10211" spans="1:5" x14ac:dyDescent="0.2">
      <c r="A10211" s="59">
        <v>44382</v>
      </c>
      <c r="B10211" s="60">
        <v>44382</v>
      </c>
      <c r="C10211" s="60" t="s">
        <v>1070</v>
      </c>
      <c r="D10211" s="61">
        <f>VLOOKUP(Pag_Inicio_Corr_mas_casos[[#This Row],[Corregimiento]],Hoja3!$A$2:$D$676,4,0)</f>
        <v>80809</v>
      </c>
      <c r="E10211" s="60">
        <v>13</v>
      </c>
    </row>
    <row r="10212" spans="1:5" x14ac:dyDescent="0.2">
      <c r="A10212" s="59">
        <v>44382</v>
      </c>
      <c r="B10212" s="60">
        <v>44382</v>
      </c>
      <c r="C10212" s="60" t="s">
        <v>1384</v>
      </c>
      <c r="D10212" s="61">
        <f>VLOOKUP(Pag_Inicio_Corr_mas_casos[[#This Row],[Corregimiento]],Hoja3!$A$2:$D$676,4,0)</f>
        <v>130907</v>
      </c>
      <c r="E10212" s="60">
        <v>13</v>
      </c>
    </row>
    <row r="10213" spans="1:5" x14ac:dyDescent="0.2">
      <c r="A10213" s="59">
        <v>44382</v>
      </c>
      <c r="B10213" s="60">
        <v>44382</v>
      </c>
      <c r="C10213" s="60" t="s">
        <v>1074</v>
      </c>
      <c r="D10213" s="61">
        <f>VLOOKUP(Pag_Inicio_Corr_mas_casos[[#This Row],[Corregimiento]],Hoja3!$A$2:$D$676,4,0)</f>
        <v>130702</v>
      </c>
      <c r="E10213" s="60">
        <v>12</v>
      </c>
    </row>
    <row r="10214" spans="1:5" x14ac:dyDescent="0.2">
      <c r="A10214" s="59">
        <v>44382</v>
      </c>
      <c r="B10214" s="60">
        <v>44382</v>
      </c>
      <c r="C10214" s="60" t="s">
        <v>1129</v>
      </c>
      <c r="D10214" s="61">
        <f>VLOOKUP(Pag_Inicio_Corr_mas_casos[[#This Row],[Corregimiento]],Hoja3!$A$2:$D$676,4,0)</f>
        <v>91011</v>
      </c>
      <c r="E10214" s="60">
        <v>12</v>
      </c>
    </row>
    <row r="10215" spans="1:5" x14ac:dyDescent="0.2">
      <c r="A10215" s="59">
        <v>44382</v>
      </c>
      <c r="B10215" s="60">
        <v>44382</v>
      </c>
      <c r="C10215" s="60" t="s">
        <v>1119</v>
      </c>
      <c r="D10215" s="61">
        <f>VLOOKUP(Pag_Inicio_Corr_mas_casos[[#This Row],[Corregimiento]],Hoja3!$A$2:$D$676,4,0)</f>
        <v>40601</v>
      </c>
      <c r="E10215" s="60">
        <v>12</v>
      </c>
    </row>
    <row r="10216" spans="1:5" x14ac:dyDescent="0.2">
      <c r="A10216" s="59">
        <v>44382</v>
      </c>
      <c r="B10216" s="60">
        <v>44382</v>
      </c>
      <c r="C10216" s="60" t="s">
        <v>1086</v>
      </c>
      <c r="D10216" s="61">
        <f>VLOOKUP(Pag_Inicio_Corr_mas_casos[[#This Row],[Corregimiento]],Hoja3!$A$2:$D$676,4,0)</f>
        <v>30103</v>
      </c>
      <c r="E10216" s="60">
        <v>11</v>
      </c>
    </row>
    <row r="10217" spans="1:5" x14ac:dyDescent="0.2">
      <c r="A10217" s="59">
        <v>44382</v>
      </c>
      <c r="B10217" s="60">
        <v>44382</v>
      </c>
      <c r="C10217" s="60" t="s">
        <v>1090</v>
      </c>
      <c r="D10217" s="61">
        <f>VLOOKUP(Pag_Inicio_Corr_mas_casos[[#This Row],[Corregimiento]],Hoja3!$A$2:$D$676,4,0)</f>
        <v>60102</v>
      </c>
      <c r="E10217" s="60">
        <v>10</v>
      </c>
    </row>
    <row r="10218" spans="1:5" x14ac:dyDescent="0.2">
      <c r="A10218" s="59">
        <v>44382</v>
      </c>
      <c r="B10218" s="60">
        <v>44382</v>
      </c>
      <c r="C10218" s="60" t="s">
        <v>1018</v>
      </c>
      <c r="D10218" s="61">
        <f>VLOOKUP(Pag_Inicio_Corr_mas_casos[[#This Row],[Corregimiento]],Hoja3!$A$2:$D$676,4,0)</f>
        <v>130701</v>
      </c>
      <c r="E10218" s="60">
        <v>10</v>
      </c>
    </row>
    <row r="10219" spans="1:5" x14ac:dyDescent="0.2">
      <c r="A10219" s="59">
        <v>44382</v>
      </c>
      <c r="B10219" s="60">
        <v>44382</v>
      </c>
      <c r="C10219" s="60" t="s">
        <v>1002</v>
      </c>
      <c r="D10219" s="61">
        <f>VLOOKUP(Pag_Inicio_Corr_mas_casos[[#This Row],[Corregimiento]],Hoja3!$A$2:$D$676,4,0)</f>
        <v>80816</v>
      </c>
      <c r="E10219" s="60">
        <v>9</v>
      </c>
    </row>
    <row r="10220" spans="1:5" x14ac:dyDescent="0.2">
      <c r="A10220" s="59">
        <v>44382</v>
      </c>
      <c r="B10220" s="60">
        <v>44382</v>
      </c>
      <c r="C10220" s="60" t="s">
        <v>1095</v>
      </c>
      <c r="D10220" s="61">
        <f>VLOOKUP(Pag_Inicio_Corr_mas_casos[[#This Row],[Corregimiento]],Hoja3!$A$2:$D$676,4,0)</f>
        <v>130106</v>
      </c>
      <c r="E10220" s="60">
        <v>9</v>
      </c>
    </row>
    <row r="10221" spans="1:5" x14ac:dyDescent="0.2">
      <c r="A10221" s="59">
        <v>44382</v>
      </c>
      <c r="B10221" s="60">
        <v>44382</v>
      </c>
      <c r="C10221" s="60" t="s">
        <v>831</v>
      </c>
      <c r="D10221" s="61">
        <f>VLOOKUP(Pag_Inicio_Corr_mas_casos[[#This Row],[Corregimiento]],Hoja3!$A$2:$D$676,4,0)</f>
        <v>80821</v>
      </c>
      <c r="E10221" s="60">
        <v>8</v>
      </c>
    </row>
    <row r="10222" spans="1:5" x14ac:dyDescent="0.2">
      <c r="A10222" s="59">
        <v>44382</v>
      </c>
      <c r="B10222" s="60">
        <v>44382</v>
      </c>
      <c r="C10222" s="60" t="s">
        <v>1029</v>
      </c>
      <c r="D10222" s="61">
        <f>VLOOKUP(Pag_Inicio_Corr_mas_casos[[#This Row],[Corregimiento]],Hoja3!$A$2:$D$676,4,0)</f>
        <v>40606</v>
      </c>
      <c r="E10222" s="60">
        <v>8</v>
      </c>
    </row>
    <row r="10223" spans="1:5" x14ac:dyDescent="0.2">
      <c r="A10223" s="59">
        <v>44382</v>
      </c>
      <c r="B10223" s="60">
        <v>44382</v>
      </c>
      <c r="C10223" s="60" t="s">
        <v>1015</v>
      </c>
      <c r="D10223" s="61">
        <f>VLOOKUP(Pag_Inicio_Corr_mas_casos[[#This Row],[Corregimiento]],Hoja3!$A$2:$D$676,4,0)</f>
        <v>80815</v>
      </c>
      <c r="E10223" s="60">
        <v>8</v>
      </c>
    </row>
    <row r="10224" spans="1:5" x14ac:dyDescent="0.2">
      <c r="A10224" s="59">
        <v>44382</v>
      </c>
      <c r="B10224" s="60">
        <v>44382</v>
      </c>
      <c r="C10224" s="60" t="s">
        <v>1071</v>
      </c>
      <c r="D10224" s="61">
        <f>VLOOKUP(Pag_Inicio_Corr_mas_casos[[#This Row],[Corregimiento]],Hoja3!$A$2:$D$676,4,0)</f>
        <v>80819</v>
      </c>
      <c r="E10224" s="60">
        <v>8</v>
      </c>
    </row>
    <row r="10225" spans="1:5" x14ac:dyDescent="0.2">
      <c r="A10225" s="59">
        <v>44382</v>
      </c>
      <c r="B10225" s="60">
        <v>44382</v>
      </c>
      <c r="C10225" s="60" t="s">
        <v>1015</v>
      </c>
      <c r="D10225" s="61">
        <f>VLOOKUP(Pag_Inicio_Corr_mas_casos[[#This Row],[Corregimiento]],Hoja3!$A$2:$D$676,4,0)</f>
        <v>80815</v>
      </c>
      <c r="E10225" s="60">
        <v>8</v>
      </c>
    </row>
    <row r="10226" spans="1:5" x14ac:dyDescent="0.2">
      <c r="A10226" s="59">
        <v>44382</v>
      </c>
      <c r="B10226" s="60">
        <v>44382</v>
      </c>
      <c r="C10226" s="60" t="s">
        <v>1127</v>
      </c>
      <c r="D10226" s="61">
        <f>VLOOKUP(Pag_Inicio_Corr_mas_casos[[#This Row],[Corregimiento]],Hoja3!$A$2:$D$676,4,0)</f>
        <v>130101</v>
      </c>
      <c r="E10226" s="60">
        <v>8</v>
      </c>
    </row>
    <row r="10227" spans="1:5" x14ac:dyDescent="0.2">
      <c r="A10227" s="59">
        <v>44382</v>
      </c>
      <c r="B10227" s="60">
        <v>44382</v>
      </c>
      <c r="C10227" s="60" t="s">
        <v>1009</v>
      </c>
      <c r="D10227" s="61">
        <f>VLOOKUP(Pag_Inicio_Corr_mas_casos[[#This Row],[Corregimiento]],Hoja3!$A$2:$D$676,4,0)</f>
        <v>130107</v>
      </c>
      <c r="E10227" s="60">
        <v>8</v>
      </c>
    </row>
    <row r="10228" spans="1:5" x14ac:dyDescent="0.2">
      <c r="A10228" s="38">
        <v>44383</v>
      </c>
      <c r="B10228" s="39">
        <v>44383</v>
      </c>
      <c r="C10228" s="39" t="s">
        <v>1070</v>
      </c>
      <c r="D10228" s="40">
        <f>VLOOKUP(Pag_Inicio_Corr_mas_casos[[#This Row],[Corregimiento]],Hoja3!$A$2:$D$676,4,0)</f>
        <v>80809</v>
      </c>
      <c r="E10228" s="39">
        <v>32</v>
      </c>
    </row>
    <row r="10229" spans="1:5" x14ac:dyDescent="0.2">
      <c r="A10229" s="38">
        <v>44383</v>
      </c>
      <c r="B10229" s="39">
        <v>44383</v>
      </c>
      <c r="C10229" s="39" t="s">
        <v>999</v>
      </c>
      <c r="D10229" s="40">
        <f>VLOOKUP(Pag_Inicio_Corr_mas_casos[[#This Row],[Corregimiento]],Hoja3!$A$2:$D$676,4,0)</f>
        <v>80806</v>
      </c>
      <c r="E10229" s="39">
        <v>28</v>
      </c>
    </row>
    <row r="10230" spans="1:5" x14ac:dyDescent="0.2">
      <c r="A10230" s="38">
        <v>44383</v>
      </c>
      <c r="B10230" s="39">
        <v>44383</v>
      </c>
      <c r="C10230" s="39" t="s">
        <v>1071</v>
      </c>
      <c r="D10230" s="40">
        <f>VLOOKUP(Pag_Inicio_Corr_mas_casos[[#This Row],[Corregimiento]],Hoja3!$A$2:$D$676,4,0)</f>
        <v>80819</v>
      </c>
      <c r="E10230" s="39">
        <v>28</v>
      </c>
    </row>
    <row r="10231" spans="1:5" x14ac:dyDescent="0.2">
      <c r="A10231" s="38">
        <v>44383</v>
      </c>
      <c r="B10231" s="39">
        <v>44383</v>
      </c>
      <c r="C10231" s="39" t="s">
        <v>1074</v>
      </c>
      <c r="D10231" s="40">
        <f>VLOOKUP(Pag_Inicio_Corr_mas_casos[[#This Row],[Corregimiento]],Hoja3!$A$2:$D$676,4,0)</f>
        <v>130702</v>
      </c>
      <c r="E10231" s="39">
        <v>25</v>
      </c>
    </row>
    <row r="10232" spans="1:5" x14ac:dyDescent="0.2">
      <c r="A10232" s="38">
        <v>44383</v>
      </c>
      <c r="B10232" s="39">
        <v>44383</v>
      </c>
      <c r="C10232" s="39" t="s">
        <v>1126</v>
      </c>
      <c r="D10232" s="40">
        <f>VLOOKUP(Pag_Inicio_Corr_mas_casos[[#This Row],[Corregimiento]],Hoja3!$A$2:$D$676,4,0)</f>
        <v>20201</v>
      </c>
      <c r="E10232" s="39">
        <v>24</v>
      </c>
    </row>
    <row r="10233" spans="1:5" x14ac:dyDescent="0.2">
      <c r="A10233" s="38">
        <v>44383</v>
      </c>
      <c r="B10233" s="39">
        <v>44383</v>
      </c>
      <c r="C10233" s="39" t="s">
        <v>1095</v>
      </c>
      <c r="D10233" s="40">
        <f>VLOOKUP(Pag_Inicio_Corr_mas_casos[[#This Row],[Corregimiento]],Hoja3!$A$2:$D$676,4,0)</f>
        <v>130106</v>
      </c>
      <c r="E10233" s="39">
        <v>24</v>
      </c>
    </row>
    <row r="10234" spans="1:5" x14ac:dyDescent="0.2">
      <c r="A10234" s="38">
        <v>44383</v>
      </c>
      <c r="B10234" s="39">
        <v>44383</v>
      </c>
      <c r="C10234" s="39" t="s">
        <v>1127</v>
      </c>
      <c r="D10234" s="40">
        <f>VLOOKUP(Pag_Inicio_Corr_mas_casos[[#This Row],[Corregimiento]],Hoja3!$A$2:$D$676,4,0)</f>
        <v>130101</v>
      </c>
      <c r="E10234" s="39">
        <v>23</v>
      </c>
    </row>
    <row r="10235" spans="1:5" x14ac:dyDescent="0.2">
      <c r="A10235" s="38">
        <v>44383</v>
      </c>
      <c r="B10235" s="39">
        <v>44383</v>
      </c>
      <c r="C10235" s="39" t="s">
        <v>831</v>
      </c>
      <c r="D10235" s="40">
        <f>VLOOKUP(Pag_Inicio_Corr_mas_casos[[#This Row],[Corregimiento]],Hoja3!$A$2:$D$676,4,0)</f>
        <v>80821</v>
      </c>
      <c r="E10235" s="39">
        <v>23</v>
      </c>
    </row>
    <row r="10236" spans="1:5" x14ac:dyDescent="0.2">
      <c r="A10236" s="38">
        <v>44383</v>
      </c>
      <c r="B10236" s="39">
        <v>44383</v>
      </c>
      <c r="C10236" s="39" t="s">
        <v>1064</v>
      </c>
      <c r="D10236" s="40">
        <f>VLOOKUP(Pag_Inicio_Corr_mas_casos[[#This Row],[Corregimiento]],Hoja3!$A$2:$D$676,4,0)</f>
        <v>60103</v>
      </c>
      <c r="E10236" s="39">
        <v>22</v>
      </c>
    </row>
    <row r="10237" spans="1:5" x14ac:dyDescent="0.2">
      <c r="A10237" s="38">
        <v>44383</v>
      </c>
      <c r="B10237" s="39">
        <v>44383</v>
      </c>
      <c r="C10237" s="39" t="s">
        <v>1081</v>
      </c>
      <c r="D10237" s="40">
        <f>VLOOKUP(Pag_Inicio_Corr_mas_casos[[#This Row],[Corregimiento]],Hoja3!$A$2:$D$676,4,0)</f>
        <v>91001</v>
      </c>
      <c r="E10237" s="39">
        <v>22</v>
      </c>
    </row>
    <row r="10238" spans="1:5" x14ac:dyDescent="0.2">
      <c r="A10238" s="38">
        <v>44383</v>
      </c>
      <c r="B10238" s="39">
        <v>44383</v>
      </c>
      <c r="C10238" s="39" t="s">
        <v>1003</v>
      </c>
      <c r="D10238" s="40">
        <f>VLOOKUP(Pag_Inicio_Corr_mas_casos[[#This Row],[Corregimiento]],Hoja3!$A$2:$D$676,4,0)</f>
        <v>130708</v>
      </c>
      <c r="E10238" s="39">
        <v>22</v>
      </c>
    </row>
    <row r="10239" spans="1:5" x14ac:dyDescent="0.2">
      <c r="A10239" s="38">
        <v>44383</v>
      </c>
      <c r="B10239" s="39">
        <v>44383</v>
      </c>
      <c r="C10239" s="39" t="s">
        <v>1018</v>
      </c>
      <c r="D10239" s="40">
        <f>VLOOKUP(Pag_Inicio_Corr_mas_casos[[#This Row],[Corregimiento]],Hoja3!$A$2:$D$676,4,0)</f>
        <v>130701</v>
      </c>
      <c r="E10239" s="39">
        <v>22</v>
      </c>
    </row>
    <row r="10240" spans="1:5" x14ac:dyDescent="0.2">
      <c r="A10240" s="38">
        <v>44383</v>
      </c>
      <c r="B10240" s="39">
        <v>44383</v>
      </c>
      <c r="C10240" s="39" t="s">
        <v>1006</v>
      </c>
      <c r="D10240" s="40">
        <f>VLOOKUP(Pag_Inicio_Corr_mas_casos[[#This Row],[Corregimiento]],Hoja3!$A$2:$D$676,4,0)</f>
        <v>80826</v>
      </c>
      <c r="E10240" s="39">
        <v>21</v>
      </c>
    </row>
    <row r="10241" spans="1:5" x14ac:dyDescent="0.2">
      <c r="A10241" s="38">
        <v>44383</v>
      </c>
      <c r="B10241" s="39">
        <v>44383</v>
      </c>
      <c r="C10241" s="39" t="s">
        <v>998</v>
      </c>
      <c r="D10241" s="40">
        <f>VLOOKUP(Pag_Inicio_Corr_mas_casos[[#This Row],[Corregimiento]],Hoja3!$A$2:$D$676,4,0)</f>
        <v>81009</v>
      </c>
      <c r="E10241" s="39">
        <v>21</v>
      </c>
    </row>
    <row r="10242" spans="1:5" x14ac:dyDescent="0.2">
      <c r="A10242" s="38">
        <v>44383</v>
      </c>
      <c r="B10242" s="39">
        <v>44383</v>
      </c>
      <c r="C10242" s="39" t="s">
        <v>1012</v>
      </c>
      <c r="D10242" s="40">
        <f>VLOOKUP(Pag_Inicio_Corr_mas_casos[[#This Row],[Corregimiento]],Hoja3!$A$2:$D$676,4,0)</f>
        <v>80817</v>
      </c>
      <c r="E10242" s="39">
        <v>21</v>
      </c>
    </row>
    <row r="10243" spans="1:5" x14ac:dyDescent="0.2">
      <c r="A10243" s="38">
        <v>44383</v>
      </c>
      <c r="B10243" s="39">
        <v>44383</v>
      </c>
      <c r="C10243" s="39" t="s">
        <v>1264</v>
      </c>
      <c r="D10243" s="40">
        <f>VLOOKUP(Pag_Inicio_Corr_mas_casos[[#This Row],[Corregimiento]],Hoja3!$A$2:$D$676,4,0)</f>
        <v>10207</v>
      </c>
      <c r="E10243" s="39">
        <v>21</v>
      </c>
    </row>
    <row r="10244" spans="1:5" x14ac:dyDescent="0.2">
      <c r="A10244" s="38">
        <v>44383</v>
      </c>
      <c r="B10244" s="39">
        <v>44383</v>
      </c>
      <c r="C10244" s="39" t="s">
        <v>1016</v>
      </c>
      <c r="D10244" s="40">
        <f>VLOOKUP(Pag_Inicio_Corr_mas_casos[[#This Row],[Corregimiento]],Hoja3!$A$2:$D$676,4,0)</f>
        <v>130716</v>
      </c>
      <c r="E10244" s="39">
        <v>20</v>
      </c>
    </row>
    <row r="10245" spans="1:5" x14ac:dyDescent="0.2">
      <c r="A10245" s="38">
        <v>44383</v>
      </c>
      <c r="B10245" s="39">
        <v>44383</v>
      </c>
      <c r="C10245" s="39" t="s">
        <v>1113</v>
      </c>
      <c r="D10245" s="40">
        <f>VLOOKUP(Pag_Inicio_Corr_mas_casos[[#This Row],[Corregimiento]],Hoja3!$A$2:$D$676,4,0)</f>
        <v>130102</v>
      </c>
      <c r="E10245" s="39">
        <v>20</v>
      </c>
    </row>
    <row r="10246" spans="1:5" x14ac:dyDescent="0.2">
      <c r="A10246" s="38">
        <v>44383</v>
      </c>
      <c r="B10246" s="39">
        <v>44383</v>
      </c>
      <c r="C10246" s="39" t="s">
        <v>1020</v>
      </c>
      <c r="D10246" s="40">
        <f>VLOOKUP(Pag_Inicio_Corr_mas_casos[[#This Row],[Corregimiento]],Hoja3!$A$2:$D$676,4,0)</f>
        <v>20601</v>
      </c>
      <c r="E10246" s="39">
        <v>19</v>
      </c>
    </row>
    <row r="10247" spans="1:5" x14ac:dyDescent="0.2">
      <c r="A10247" s="38">
        <v>44383</v>
      </c>
      <c r="B10247" s="39">
        <v>44383</v>
      </c>
      <c r="C10247" s="39" t="s">
        <v>997</v>
      </c>
      <c r="D10247" s="40">
        <f>VLOOKUP(Pag_Inicio_Corr_mas_casos[[#This Row],[Corregimiento]],Hoja3!$A$2:$D$676,4,0)</f>
        <v>130717</v>
      </c>
      <c r="E10247" s="39">
        <v>19</v>
      </c>
    </row>
    <row r="10248" spans="1:5" x14ac:dyDescent="0.2">
      <c r="A10248" s="80">
        <v>44384</v>
      </c>
      <c r="B10248" s="81">
        <v>44384</v>
      </c>
      <c r="C10248" s="81" t="s">
        <v>1113</v>
      </c>
      <c r="D10248" s="82">
        <f>VLOOKUP(Pag_Inicio_Corr_mas_casos[[#This Row],[Corregimiento]],Hoja3!$A$2:$D$676,4,0)</f>
        <v>130102</v>
      </c>
      <c r="E10248" s="81">
        <v>36</v>
      </c>
    </row>
    <row r="10249" spans="1:5" x14ac:dyDescent="0.2">
      <c r="A10249" s="80">
        <v>44384</v>
      </c>
      <c r="B10249" s="81">
        <v>44384</v>
      </c>
      <c r="C10249" s="81" t="s">
        <v>1127</v>
      </c>
      <c r="D10249" s="82">
        <f>VLOOKUP(Pag_Inicio_Corr_mas_casos[[#This Row],[Corregimiento]],Hoja3!$A$2:$D$676,4,0)</f>
        <v>130101</v>
      </c>
      <c r="E10249" s="81">
        <v>31</v>
      </c>
    </row>
    <row r="10250" spans="1:5" x14ac:dyDescent="0.2">
      <c r="A10250" s="80">
        <v>44384</v>
      </c>
      <c r="B10250" s="81">
        <v>44384</v>
      </c>
      <c r="C10250" s="81" t="s">
        <v>1074</v>
      </c>
      <c r="D10250" s="82">
        <f>VLOOKUP(Pag_Inicio_Corr_mas_casos[[#This Row],[Corregimiento]],Hoja3!$A$2:$D$676,4,0)</f>
        <v>130702</v>
      </c>
      <c r="E10250" s="81">
        <v>28</v>
      </c>
    </row>
    <row r="10251" spans="1:5" x14ac:dyDescent="0.2">
      <c r="A10251" s="80">
        <v>44384</v>
      </c>
      <c r="B10251" s="81">
        <v>44384</v>
      </c>
      <c r="C10251" s="81" t="s">
        <v>1009</v>
      </c>
      <c r="D10251" s="82">
        <f>VLOOKUP(Pag_Inicio_Corr_mas_casos[[#This Row],[Corregimiento]],Hoja3!$A$2:$D$676,4,0)</f>
        <v>130107</v>
      </c>
      <c r="E10251" s="81">
        <v>27</v>
      </c>
    </row>
    <row r="10252" spans="1:5" x14ac:dyDescent="0.2">
      <c r="A10252" s="80">
        <v>44384</v>
      </c>
      <c r="B10252" s="81">
        <v>44384</v>
      </c>
      <c r="C10252" s="81" t="s">
        <v>1071</v>
      </c>
      <c r="D10252" s="82">
        <f>VLOOKUP(Pag_Inicio_Corr_mas_casos[[#This Row],[Corregimiento]],Hoja3!$A$2:$D$676,4,0)</f>
        <v>80819</v>
      </c>
      <c r="E10252" s="81">
        <v>26</v>
      </c>
    </row>
    <row r="10253" spans="1:5" x14ac:dyDescent="0.2">
      <c r="A10253" s="80">
        <v>44384</v>
      </c>
      <c r="B10253" s="81">
        <v>44384</v>
      </c>
      <c r="C10253" s="81" t="s">
        <v>997</v>
      </c>
      <c r="D10253" s="82">
        <f>VLOOKUP(Pag_Inicio_Corr_mas_casos[[#This Row],[Corregimiento]],Hoja3!$A$2:$D$676,4,0)</f>
        <v>130717</v>
      </c>
      <c r="E10253" s="81">
        <v>26</v>
      </c>
    </row>
    <row r="10254" spans="1:5" x14ac:dyDescent="0.2">
      <c r="A10254" s="80">
        <v>44384</v>
      </c>
      <c r="B10254" s="81">
        <v>44384</v>
      </c>
      <c r="C10254" s="81" t="s">
        <v>1385</v>
      </c>
      <c r="D10254" s="82">
        <f>VLOOKUP(Pag_Inicio_Corr_mas_casos[[#This Row],[Corregimiento]],Hoja3!$A$2:$D$676,4,0)</f>
        <v>90801</v>
      </c>
      <c r="E10254" s="81">
        <v>25</v>
      </c>
    </row>
    <row r="10255" spans="1:5" x14ac:dyDescent="0.2">
      <c r="A10255" s="80">
        <v>44384</v>
      </c>
      <c r="B10255" s="81">
        <v>44384</v>
      </c>
      <c r="C10255" s="81" t="s">
        <v>1105</v>
      </c>
      <c r="D10255" s="82">
        <f>VLOOKUP(Pag_Inicio_Corr_mas_casos[[#This Row],[Corregimiento]],Hoja3!$A$2:$D$676,4,0)</f>
        <v>80812</v>
      </c>
      <c r="E10255" s="81">
        <v>22</v>
      </c>
    </row>
    <row r="10256" spans="1:5" x14ac:dyDescent="0.2">
      <c r="A10256" s="80">
        <v>44384</v>
      </c>
      <c r="B10256" s="81">
        <v>44384</v>
      </c>
      <c r="C10256" s="81" t="s">
        <v>1003</v>
      </c>
      <c r="D10256" s="82">
        <f>VLOOKUP(Pag_Inicio_Corr_mas_casos[[#This Row],[Corregimiento]],Hoja3!$A$2:$D$676,4,0)</f>
        <v>130708</v>
      </c>
      <c r="E10256" s="81">
        <v>21</v>
      </c>
    </row>
    <row r="10257" spans="1:5" x14ac:dyDescent="0.2">
      <c r="A10257" s="80">
        <v>44384</v>
      </c>
      <c r="B10257" s="81">
        <v>44384</v>
      </c>
      <c r="C10257" s="81" t="s">
        <v>1012</v>
      </c>
      <c r="D10257" s="82">
        <f>VLOOKUP(Pag_Inicio_Corr_mas_casos[[#This Row],[Corregimiento]],Hoja3!$A$2:$D$676,4,0)</f>
        <v>80817</v>
      </c>
      <c r="E10257" s="81">
        <v>20</v>
      </c>
    </row>
    <row r="10258" spans="1:5" x14ac:dyDescent="0.2">
      <c r="A10258" s="80">
        <v>44384</v>
      </c>
      <c r="B10258" s="81">
        <v>44384</v>
      </c>
      <c r="C10258" s="81" t="s">
        <v>1095</v>
      </c>
      <c r="D10258" s="82">
        <f>VLOOKUP(Pag_Inicio_Corr_mas_casos[[#This Row],[Corregimiento]],Hoja3!$A$2:$D$676,4,0)</f>
        <v>130106</v>
      </c>
      <c r="E10258" s="81">
        <v>20</v>
      </c>
    </row>
    <row r="10259" spans="1:5" x14ac:dyDescent="0.2">
      <c r="A10259" s="80">
        <v>44384</v>
      </c>
      <c r="B10259" s="81">
        <v>44384</v>
      </c>
      <c r="C10259" s="81" t="s">
        <v>1064</v>
      </c>
      <c r="D10259" s="82">
        <f>VLOOKUP(Pag_Inicio_Corr_mas_casos[[#This Row],[Corregimiento]],Hoja3!$A$2:$D$676,4,0)</f>
        <v>60103</v>
      </c>
      <c r="E10259" s="81">
        <v>19</v>
      </c>
    </row>
    <row r="10260" spans="1:5" x14ac:dyDescent="0.2">
      <c r="A10260" s="80">
        <v>44384</v>
      </c>
      <c r="B10260" s="81">
        <v>44384</v>
      </c>
      <c r="C10260" s="81" t="s">
        <v>999</v>
      </c>
      <c r="D10260" s="82">
        <f>VLOOKUP(Pag_Inicio_Corr_mas_casos[[#This Row],[Corregimiento]],Hoja3!$A$2:$D$676,4,0)</f>
        <v>80806</v>
      </c>
      <c r="E10260" s="81">
        <v>19</v>
      </c>
    </row>
    <row r="10261" spans="1:5" x14ac:dyDescent="0.2">
      <c r="A10261" s="80">
        <v>44384</v>
      </c>
      <c r="B10261" s="81">
        <v>44384</v>
      </c>
      <c r="C10261" s="81" t="s">
        <v>1020</v>
      </c>
      <c r="D10261" s="82">
        <f>VLOOKUP(Pag_Inicio_Corr_mas_casos[[#This Row],[Corregimiento]],Hoja3!$A$2:$D$676,4,0)</f>
        <v>20601</v>
      </c>
      <c r="E10261" s="81">
        <v>19</v>
      </c>
    </row>
    <row r="10262" spans="1:5" x14ac:dyDescent="0.2">
      <c r="A10262" s="80">
        <v>44384</v>
      </c>
      <c r="B10262" s="81">
        <v>44384</v>
      </c>
      <c r="C10262" s="81" t="s">
        <v>1264</v>
      </c>
      <c r="D10262" s="82">
        <f>VLOOKUP(Pag_Inicio_Corr_mas_casos[[#This Row],[Corregimiento]],Hoja3!$A$2:$D$676,4,0)</f>
        <v>10207</v>
      </c>
      <c r="E10262" s="81">
        <v>19</v>
      </c>
    </row>
    <row r="10263" spans="1:5" x14ac:dyDescent="0.2">
      <c r="A10263" s="80">
        <v>44384</v>
      </c>
      <c r="B10263" s="81">
        <v>44384</v>
      </c>
      <c r="C10263" s="81" t="s">
        <v>1386</v>
      </c>
      <c r="D10263" s="82">
        <f>VLOOKUP(Pag_Inicio_Corr_mas_casos[[#This Row],[Corregimiento]],Hoja3!$A$2:$D$676,4,0)</f>
        <v>90507</v>
      </c>
      <c r="E10263" s="81">
        <v>19</v>
      </c>
    </row>
    <row r="10264" spans="1:5" x14ac:dyDescent="0.2">
      <c r="A10264" s="80">
        <v>44384</v>
      </c>
      <c r="B10264" s="81">
        <v>44384</v>
      </c>
      <c r="C10264" s="81" t="s">
        <v>1016</v>
      </c>
      <c r="D10264" s="82">
        <f>VLOOKUP(Pag_Inicio_Corr_mas_casos[[#This Row],[Corregimiento]],Hoja3!$A$2:$D$676,4,0)</f>
        <v>130716</v>
      </c>
      <c r="E10264" s="81">
        <v>18</v>
      </c>
    </row>
    <row r="10265" spans="1:5" x14ac:dyDescent="0.2">
      <c r="A10265" s="80">
        <v>44384</v>
      </c>
      <c r="B10265" s="81">
        <v>44384</v>
      </c>
      <c r="C10265" s="81" t="s">
        <v>1026</v>
      </c>
      <c r="D10265" s="82">
        <f>VLOOKUP(Pag_Inicio_Corr_mas_casos[[#This Row],[Corregimiento]],Hoja3!$A$2:$D$676,4,0)</f>
        <v>30107</v>
      </c>
      <c r="E10265" s="81">
        <v>18</v>
      </c>
    </row>
    <row r="10266" spans="1:5" x14ac:dyDescent="0.2">
      <c r="A10266" s="80">
        <v>44384</v>
      </c>
      <c r="B10266" s="81">
        <v>44384</v>
      </c>
      <c r="C10266" s="81" t="s">
        <v>1002</v>
      </c>
      <c r="D10266" s="82">
        <f>VLOOKUP(Pag_Inicio_Corr_mas_casos[[#This Row],[Corregimiento]],Hoja3!$A$2:$D$676,4,0)</f>
        <v>80816</v>
      </c>
      <c r="E10266" s="81">
        <v>17</v>
      </c>
    </row>
    <row r="10267" spans="1:5" x14ac:dyDescent="0.2">
      <c r="A10267" s="80">
        <v>44384</v>
      </c>
      <c r="B10267" s="81">
        <v>44384</v>
      </c>
      <c r="C10267" s="81" t="s">
        <v>1018</v>
      </c>
      <c r="D10267" s="82">
        <f>VLOOKUP(Pag_Inicio_Corr_mas_casos[[#This Row],[Corregimiento]],Hoja3!$A$2:$D$676,4,0)</f>
        <v>130701</v>
      </c>
      <c r="E10267" s="81">
        <v>16</v>
      </c>
    </row>
    <row r="10268" spans="1:5" x14ac:dyDescent="0.2">
      <c r="A10268" s="32">
        <v>44385</v>
      </c>
      <c r="B10268" s="33">
        <v>44385</v>
      </c>
      <c r="C10268" s="33" t="s">
        <v>1074</v>
      </c>
      <c r="D10268" s="34">
        <f>VLOOKUP(Pag_Inicio_Corr_mas_casos[[#This Row],[Corregimiento]],Hoja3!$A$2:$D$676,4,0)</f>
        <v>130702</v>
      </c>
      <c r="E10268" s="33">
        <v>35</v>
      </c>
    </row>
    <row r="10269" spans="1:5" x14ac:dyDescent="0.2">
      <c r="A10269" s="32">
        <v>44385</v>
      </c>
      <c r="B10269" s="33">
        <v>44385</v>
      </c>
      <c r="C10269" s="33" t="s">
        <v>1095</v>
      </c>
      <c r="D10269" s="34">
        <f>VLOOKUP(Pag_Inicio_Corr_mas_casos[[#This Row],[Corregimiento]],Hoja3!$A$2:$D$676,4,0)</f>
        <v>130106</v>
      </c>
      <c r="E10269" s="33">
        <v>29</v>
      </c>
    </row>
    <row r="10270" spans="1:5" x14ac:dyDescent="0.2">
      <c r="A10270" s="32">
        <v>44385</v>
      </c>
      <c r="B10270" s="33">
        <v>44385</v>
      </c>
      <c r="C10270" s="33" t="s">
        <v>1064</v>
      </c>
      <c r="D10270" s="34">
        <f>VLOOKUP(Pag_Inicio_Corr_mas_casos[[#This Row],[Corregimiento]],Hoja3!$A$2:$D$676,4,0)</f>
        <v>60103</v>
      </c>
      <c r="E10270" s="33">
        <v>29</v>
      </c>
    </row>
    <row r="10271" spans="1:5" x14ac:dyDescent="0.2">
      <c r="A10271" s="32">
        <v>44385</v>
      </c>
      <c r="B10271" s="33">
        <v>44385</v>
      </c>
      <c r="C10271" s="33" t="s">
        <v>1105</v>
      </c>
      <c r="D10271" s="34">
        <f>VLOOKUP(Pag_Inicio_Corr_mas_casos[[#This Row],[Corregimiento]],Hoja3!$A$2:$D$676,4,0)</f>
        <v>80812</v>
      </c>
      <c r="E10271" s="33">
        <v>25</v>
      </c>
    </row>
    <row r="10272" spans="1:5" x14ac:dyDescent="0.2">
      <c r="A10272" s="32">
        <v>44385</v>
      </c>
      <c r="B10272" s="33">
        <v>44385</v>
      </c>
      <c r="C10272" s="33" t="s">
        <v>1028</v>
      </c>
      <c r="D10272" s="34">
        <f>VLOOKUP(Pag_Inicio_Corr_mas_casos[[#This Row],[Corregimiento]],Hoja3!$A$2:$D$676,4,0)</f>
        <v>130709</v>
      </c>
      <c r="E10272" s="33">
        <v>23</v>
      </c>
    </row>
    <row r="10273" spans="1:5" x14ac:dyDescent="0.2">
      <c r="A10273" s="32">
        <v>44385</v>
      </c>
      <c r="B10273" s="33">
        <v>44385</v>
      </c>
      <c r="C10273" s="33" t="s">
        <v>1012</v>
      </c>
      <c r="D10273" s="34">
        <f>VLOOKUP(Pag_Inicio_Corr_mas_casos[[#This Row],[Corregimiento]],Hoja3!$A$2:$D$676,4,0)</f>
        <v>80817</v>
      </c>
      <c r="E10273" s="33">
        <v>23</v>
      </c>
    </row>
    <row r="10274" spans="1:5" x14ac:dyDescent="0.2">
      <c r="A10274" s="32">
        <v>44385</v>
      </c>
      <c r="B10274" s="33">
        <v>44385</v>
      </c>
      <c r="C10274" s="33" t="s">
        <v>997</v>
      </c>
      <c r="D10274" s="34">
        <f>VLOOKUP(Pag_Inicio_Corr_mas_casos[[#This Row],[Corregimiento]],Hoja3!$A$2:$D$676,4,0)</f>
        <v>130717</v>
      </c>
      <c r="E10274" s="33">
        <v>22</v>
      </c>
    </row>
    <row r="10275" spans="1:5" x14ac:dyDescent="0.2">
      <c r="A10275" s="32">
        <v>44385</v>
      </c>
      <c r="B10275" s="33">
        <v>44385</v>
      </c>
      <c r="C10275" s="33" t="s">
        <v>1018</v>
      </c>
      <c r="D10275" s="34">
        <f>VLOOKUP(Pag_Inicio_Corr_mas_casos[[#This Row],[Corregimiento]],Hoja3!$A$2:$D$676,4,0)</f>
        <v>130701</v>
      </c>
      <c r="E10275" s="33">
        <v>21</v>
      </c>
    </row>
    <row r="10276" spans="1:5" x14ac:dyDescent="0.2">
      <c r="A10276" s="32">
        <v>44385</v>
      </c>
      <c r="B10276" s="33">
        <v>44385</v>
      </c>
      <c r="C10276" s="33" t="s">
        <v>1026</v>
      </c>
      <c r="D10276" s="34">
        <f>VLOOKUP(Pag_Inicio_Corr_mas_casos[[#This Row],[Corregimiento]],Hoja3!$A$2:$D$676,4,0)</f>
        <v>30107</v>
      </c>
      <c r="E10276" s="33">
        <v>21</v>
      </c>
    </row>
    <row r="10277" spans="1:5" x14ac:dyDescent="0.2">
      <c r="A10277" s="32">
        <v>44385</v>
      </c>
      <c r="B10277" s="33">
        <v>44385</v>
      </c>
      <c r="C10277" s="33" t="s">
        <v>999</v>
      </c>
      <c r="D10277" s="34">
        <f>VLOOKUP(Pag_Inicio_Corr_mas_casos[[#This Row],[Corregimiento]],Hoja3!$A$2:$D$676,4,0)</f>
        <v>80806</v>
      </c>
      <c r="E10277" s="33">
        <v>20</v>
      </c>
    </row>
    <row r="10278" spans="1:5" x14ac:dyDescent="0.2">
      <c r="A10278" s="32">
        <v>44385</v>
      </c>
      <c r="B10278" s="33">
        <v>44385</v>
      </c>
      <c r="C10278" s="33" t="s">
        <v>1385</v>
      </c>
      <c r="D10278" s="34">
        <f>VLOOKUP(Pag_Inicio_Corr_mas_casos[[#This Row],[Corregimiento]],Hoja3!$A$2:$D$676,4,0)</f>
        <v>90801</v>
      </c>
      <c r="E10278" s="33">
        <v>20</v>
      </c>
    </row>
    <row r="10279" spans="1:5" x14ac:dyDescent="0.2">
      <c r="A10279" s="32">
        <v>44385</v>
      </c>
      <c r="B10279" s="33">
        <v>44385</v>
      </c>
      <c r="C10279" s="33" t="s">
        <v>1009</v>
      </c>
      <c r="D10279" s="34">
        <f>VLOOKUP(Pag_Inicio_Corr_mas_casos[[#This Row],[Corregimiento]],Hoja3!$A$2:$D$676,4,0)</f>
        <v>130107</v>
      </c>
      <c r="E10279" s="33">
        <v>19</v>
      </c>
    </row>
    <row r="10280" spans="1:5" x14ac:dyDescent="0.2">
      <c r="A10280" s="32">
        <v>44385</v>
      </c>
      <c r="B10280" s="33">
        <v>44385</v>
      </c>
      <c r="C10280" s="33" t="s">
        <v>1013</v>
      </c>
      <c r="D10280" s="34">
        <f>VLOOKUP(Pag_Inicio_Corr_mas_casos[[#This Row],[Corregimiento]],Hoja3!$A$2:$D$676,4,0)</f>
        <v>80822</v>
      </c>
      <c r="E10280" s="33">
        <v>18</v>
      </c>
    </row>
    <row r="10281" spans="1:5" x14ac:dyDescent="0.2">
      <c r="A10281" s="32">
        <v>44385</v>
      </c>
      <c r="B10281" s="33">
        <v>44385</v>
      </c>
      <c r="C10281" s="33" t="s">
        <v>1127</v>
      </c>
      <c r="D10281" s="34">
        <f>VLOOKUP(Pag_Inicio_Corr_mas_casos[[#This Row],[Corregimiento]],Hoja3!$A$2:$D$676,4,0)</f>
        <v>130101</v>
      </c>
      <c r="E10281" s="33">
        <v>18</v>
      </c>
    </row>
    <row r="10282" spans="1:5" x14ac:dyDescent="0.2">
      <c r="A10282" s="32">
        <v>44385</v>
      </c>
      <c r="B10282" s="33">
        <v>44385</v>
      </c>
      <c r="C10282" s="33" t="s">
        <v>1000</v>
      </c>
      <c r="D10282" s="34">
        <f>VLOOKUP(Pag_Inicio_Corr_mas_casos[[#This Row],[Corregimiento]],Hoja3!$A$2:$D$676,4,0)</f>
        <v>80823</v>
      </c>
      <c r="E10282" s="33">
        <v>18</v>
      </c>
    </row>
    <row r="10283" spans="1:5" x14ac:dyDescent="0.2">
      <c r="A10283" s="32">
        <v>44385</v>
      </c>
      <c r="B10283" s="33">
        <v>44385</v>
      </c>
      <c r="C10283" s="33" t="s">
        <v>1293</v>
      </c>
      <c r="D10283" s="34">
        <f>VLOOKUP(Pag_Inicio_Corr_mas_casos[[#This Row],[Corregimiento]],Hoja3!$A$2:$D$676,4,0)</f>
        <v>60202</v>
      </c>
      <c r="E10283" s="33">
        <v>18</v>
      </c>
    </row>
    <row r="10284" spans="1:5" x14ac:dyDescent="0.2">
      <c r="A10284" s="32">
        <v>44385</v>
      </c>
      <c r="B10284" s="33">
        <v>44385</v>
      </c>
      <c r="C10284" s="33" t="s">
        <v>1065</v>
      </c>
      <c r="D10284" s="34">
        <f>VLOOKUP(Pag_Inicio_Corr_mas_casos[[#This Row],[Corregimiento]],Hoja3!$A$2:$D$676,4,0)</f>
        <v>60101</v>
      </c>
      <c r="E10284" s="33">
        <v>18</v>
      </c>
    </row>
    <row r="10285" spans="1:5" x14ac:dyDescent="0.2">
      <c r="A10285" s="32">
        <v>44385</v>
      </c>
      <c r="B10285" s="33">
        <v>44385</v>
      </c>
      <c r="C10285" s="33" t="s">
        <v>1032</v>
      </c>
      <c r="D10285" s="34">
        <f>VLOOKUP(Pag_Inicio_Corr_mas_casos[[#This Row],[Corregimiento]],Hoja3!$A$2:$D$676,4,0)</f>
        <v>20606</v>
      </c>
      <c r="E10285" s="33">
        <v>17</v>
      </c>
    </row>
    <row r="10286" spans="1:5" x14ac:dyDescent="0.2">
      <c r="A10286" s="32">
        <v>44385</v>
      </c>
      <c r="B10286" s="33">
        <v>44385</v>
      </c>
      <c r="C10286" s="33" t="s">
        <v>1002</v>
      </c>
      <c r="D10286" s="34">
        <f>VLOOKUP(Pag_Inicio_Corr_mas_casos[[#This Row],[Corregimiento]],Hoja3!$A$2:$D$676,4,0)</f>
        <v>80816</v>
      </c>
      <c r="E10286" s="33">
        <v>17</v>
      </c>
    </row>
    <row r="10287" spans="1:5" x14ac:dyDescent="0.2">
      <c r="A10287" s="32">
        <v>44385</v>
      </c>
      <c r="B10287" s="33">
        <v>44385</v>
      </c>
      <c r="C10287" s="33" t="s">
        <v>1001</v>
      </c>
      <c r="D10287" s="34">
        <f>VLOOKUP(Pag_Inicio_Corr_mas_casos[[#This Row],[Corregimiento]],Hoja3!$A$2:$D$676,4,0)</f>
        <v>80807</v>
      </c>
      <c r="E10287" s="33">
        <v>16</v>
      </c>
    </row>
    <row r="10288" spans="1:5" x14ac:dyDescent="0.2">
      <c r="A10288" s="35">
        <v>44386</v>
      </c>
      <c r="B10288" s="36">
        <v>44386</v>
      </c>
      <c r="C10288" s="36" t="s">
        <v>1095</v>
      </c>
      <c r="D10288" s="37">
        <f>VLOOKUP(Pag_Inicio_Corr_mas_casos[[#This Row],[Corregimiento]],Hoja3!$A$2:$D$676,4,0)</f>
        <v>130106</v>
      </c>
      <c r="E10288" s="36">
        <v>36</v>
      </c>
    </row>
    <row r="10289" spans="1:5" x14ac:dyDescent="0.2">
      <c r="A10289" s="35">
        <v>44386</v>
      </c>
      <c r="B10289" s="36">
        <v>44386</v>
      </c>
      <c r="C10289" s="36" t="s">
        <v>997</v>
      </c>
      <c r="D10289" s="37">
        <f>VLOOKUP(Pag_Inicio_Corr_mas_casos[[#This Row],[Corregimiento]],Hoja3!$A$2:$D$676,4,0)</f>
        <v>130717</v>
      </c>
      <c r="E10289" s="36">
        <v>36</v>
      </c>
    </row>
    <row r="10290" spans="1:5" x14ac:dyDescent="0.2">
      <c r="A10290" s="35">
        <v>44386</v>
      </c>
      <c r="B10290" s="36">
        <v>44386</v>
      </c>
      <c r="C10290" s="36" t="s">
        <v>1179</v>
      </c>
      <c r="D10290" s="37">
        <f>VLOOKUP(Pag_Inicio_Corr_mas_casos[[#This Row],[Corregimiento]],Hoja3!$A$2:$D$676,4,0)</f>
        <v>30301</v>
      </c>
      <c r="E10290" s="36">
        <v>30</v>
      </c>
    </row>
    <row r="10291" spans="1:5" x14ac:dyDescent="0.2">
      <c r="A10291" s="35">
        <v>44386</v>
      </c>
      <c r="B10291" s="36">
        <v>44386</v>
      </c>
      <c r="C10291" s="36" t="s">
        <v>1264</v>
      </c>
      <c r="D10291" s="37">
        <f>VLOOKUP(Pag_Inicio_Corr_mas_casos[[#This Row],[Corregimiento]],Hoja3!$A$2:$D$676,4,0)</f>
        <v>10207</v>
      </c>
      <c r="E10291" s="36">
        <v>29</v>
      </c>
    </row>
    <row r="10292" spans="1:5" x14ac:dyDescent="0.2">
      <c r="A10292" s="35">
        <v>44386</v>
      </c>
      <c r="B10292" s="36">
        <v>44386</v>
      </c>
      <c r="C10292" s="36" t="s">
        <v>1127</v>
      </c>
      <c r="D10292" s="37">
        <f>VLOOKUP(Pag_Inicio_Corr_mas_casos[[#This Row],[Corregimiento]],Hoja3!$A$2:$D$676,4,0)</f>
        <v>130101</v>
      </c>
      <c r="E10292" s="36">
        <v>29</v>
      </c>
    </row>
    <row r="10293" spans="1:5" x14ac:dyDescent="0.2">
      <c r="A10293" s="35">
        <v>44386</v>
      </c>
      <c r="B10293" s="36">
        <v>44386</v>
      </c>
      <c r="C10293" s="36" t="s">
        <v>1113</v>
      </c>
      <c r="D10293" s="37">
        <f>VLOOKUP(Pag_Inicio_Corr_mas_casos[[#This Row],[Corregimiento]],Hoja3!$A$2:$D$676,4,0)</f>
        <v>130102</v>
      </c>
      <c r="E10293" s="36">
        <v>29</v>
      </c>
    </row>
    <row r="10294" spans="1:5" x14ac:dyDescent="0.2">
      <c r="A10294" s="35">
        <v>44386</v>
      </c>
      <c r="B10294" s="36">
        <v>44386</v>
      </c>
      <c r="C10294" s="36" t="s">
        <v>1105</v>
      </c>
      <c r="D10294" s="37">
        <f>VLOOKUP(Pag_Inicio_Corr_mas_casos[[#This Row],[Corregimiento]],Hoja3!$A$2:$D$676,4,0)</f>
        <v>80812</v>
      </c>
      <c r="E10294" s="36">
        <v>28</v>
      </c>
    </row>
    <row r="10295" spans="1:5" x14ac:dyDescent="0.2">
      <c r="A10295" s="35">
        <v>44386</v>
      </c>
      <c r="B10295" s="36">
        <v>44386</v>
      </c>
      <c r="C10295" s="36" t="s">
        <v>1003</v>
      </c>
      <c r="D10295" s="37">
        <f>VLOOKUP(Pag_Inicio_Corr_mas_casos[[#This Row],[Corregimiento]],Hoja3!$A$2:$D$676,4,0)</f>
        <v>130708</v>
      </c>
      <c r="E10295" s="36">
        <v>26</v>
      </c>
    </row>
    <row r="10296" spans="1:5" x14ac:dyDescent="0.2">
      <c r="A10296" s="35">
        <v>44386</v>
      </c>
      <c r="B10296" s="36">
        <v>44386</v>
      </c>
      <c r="C10296" s="36" t="s">
        <v>831</v>
      </c>
      <c r="D10296" s="37">
        <f>VLOOKUP(Pag_Inicio_Corr_mas_casos[[#This Row],[Corregimiento]],Hoja3!$A$2:$D$676,4,0)</f>
        <v>80821</v>
      </c>
      <c r="E10296" s="36">
        <v>26</v>
      </c>
    </row>
    <row r="10297" spans="1:5" x14ac:dyDescent="0.2">
      <c r="A10297" s="35">
        <v>44386</v>
      </c>
      <c r="B10297" s="36">
        <v>44386</v>
      </c>
      <c r="C10297" s="36" t="s">
        <v>1064</v>
      </c>
      <c r="D10297" s="37">
        <f>VLOOKUP(Pag_Inicio_Corr_mas_casos[[#This Row],[Corregimiento]],Hoja3!$A$2:$D$676,4,0)</f>
        <v>60103</v>
      </c>
      <c r="E10297" s="36">
        <v>23</v>
      </c>
    </row>
    <row r="10298" spans="1:5" x14ac:dyDescent="0.2">
      <c r="A10298" s="35">
        <v>44386</v>
      </c>
      <c r="B10298" s="36">
        <v>44386</v>
      </c>
      <c r="C10298" s="36" t="s">
        <v>1000</v>
      </c>
      <c r="D10298" s="37">
        <f>VLOOKUP(Pag_Inicio_Corr_mas_casos[[#This Row],[Corregimiento]],Hoja3!$A$2:$D$676,4,0)</f>
        <v>80823</v>
      </c>
      <c r="E10298" s="36">
        <v>22</v>
      </c>
    </row>
    <row r="10299" spans="1:5" x14ac:dyDescent="0.2">
      <c r="A10299" s="35">
        <v>44386</v>
      </c>
      <c r="B10299" s="36">
        <v>44386</v>
      </c>
      <c r="C10299" s="36" t="s">
        <v>1020</v>
      </c>
      <c r="D10299" s="37">
        <f>VLOOKUP(Pag_Inicio_Corr_mas_casos[[#This Row],[Corregimiento]],Hoja3!$A$2:$D$676,4,0)</f>
        <v>20601</v>
      </c>
      <c r="E10299" s="36">
        <v>22</v>
      </c>
    </row>
    <row r="10300" spans="1:5" x14ac:dyDescent="0.2">
      <c r="A10300" s="35">
        <v>44386</v>
      </c>
      <c r="B10300" s="36">
        <v>44386</v>
      </c>
      <c r="C10300" s="36" t="s">
        <v>1012</v>
      </c>
      <c r="D10300" s="37">
        <f>VLOOKUP(Pag_Inicio_Corr_mas_casos[[#This Row],[Corregimiento]],Hoja3!$A$2:$D$676,4,0)</f>
        <v>80817</v>
      </c>
      <c r="E10300" s="36">
        <v>22</v>
      </c>
    </row>
    <row r="10301" spans="1:5" x14ac:dyDescent="0.2">
      <c r="A10301" s="35">
        <v>44386</v>
      </c>
      <c r="B10301" s="36">
        <v>44386</v>
      </c>
      <c r="C10301" s="36" t="s">
        <v>1385</v>
      </c>
      <c r="D10301" s="37">
        <f>VLOOKUP(Pag_Inicio_Corr_mas_casos[[#This Row],[Corregimiento]],Hoja3!$A$2:$D$676,4,0)</f>
        <v>90801</v>
      </c>
      <c r="E10301" s="36">
        <v>21</v>
      </c>
    </row>
    <row r="10302" spans="1:5" x14ac:dyDescent="0.2">
      <c r="A10302" s="35">
        <v>44386</v>
      </c>
      <c r="B10302" s="36">
        <v>44386</v>
      </c>
      <c r="C10302" s="36" t="s">
        <v>996</v>
      </c>
      <c r="D10302" s="37">
        <f>VLOOKUP(Pag_Inicio_Corr_mas_casos[[#This Row],[Corregimiento]],Hoja3!$A$2:$D$676,4,0)</f>
        <v>80810</v>
      </c>
      <c r="E10302" s="36">
        <v>21</v>
      </c>
    </row>
    <row r="10303" spans="1:5" x14ac:dyDescent="0.2">
      <c r="A10303" s="35">
        <v>44386</v>
      </c>
      <c r="B10303" s="36">
        <v>44386</v>
      </c>
      <c r="C10303" s="36" t="s">
        <v>999</v>
      </c>
      <c r="D10303" s="37">
        <f>VLOOKUP(Pag_Inicio_Corr_mas_casos[[#This Row],[Corregimiento]],Hoja3!$A$2:$D$676,4,0)</f>
        <v>80806</v>
      </c>
      <c r="E10303" s="36">
        <v>21</v>
      </c>
    </row>
    <row r="10304" spans="1:5" x14ac:dyDescent="0.2">
      <c r="A10304" s="35">
        <v>44386</v>
      </c>
      <c r="B10304" s="36">
        <v>44386</v>
      </c>
      <c r="C10304" s="36" t="s">
        <v>1074</v>
      </c>
      <c r="D10304" s="37">
        <f>VLOOKUP(Pag_Inicio_Corr_mas_casos[[#This Row],[Corregimiento]],Hoja3!$A$2:$D$676,4,0)</f>
        <v>130702</v>
      </c>
      <c r="E10304" s="36">
        <v>17</v>
      </c>
    </row>
    <row r="10305" spans="1:5" x14ac:dyDescent="0.2">
      <c r="A10305" s="35">
        <v>44386</v>
      </c>
      <c r="B10305" s="36">
        <v>44386</v>
      </c>
      <c r="C10305" s="36" t="s">
        <v>1016</v>
      </c>
      <c r="D10305" s="37">
        <f>VLOOKUP(Pag_Inicio_Corr_mas_casos[[#This Row],[Corregimiento]],Hoja3!$A$2:$D$676,4,0)</f>
        <v>130716</v>
      </c>
      <c r="E10305" s="36">
        <v>17</v>
      </c>
    </row>
    <row r="10306" spans="1:5" x14ac:dyDescent="0.2">
      <c r="A10306" s="35">
        <v>44386</v>
      </c>
      <c r="B10306" s="36">
        <v>44386</v>
      </c>
      <c r="C10306" s="36" t="s">
        <v>1035</v>
      </c>
      <c r="D10306" s="37">
        <f>VLOOKUP(Pag_Inicio_Corr_mas_casos[[#This Row],[Corregimiento]],Hoja3!$A$2:$D$676,4,0)</f>
        <v>60105</v>
      </c>
      <c r="E10306" s="36">
        <v>16</v>
      </c>
    </row>
    <row r="10307" spans="1:5" x14ac:dyDescent="0.2">
      <c r="A10307" s="35">
        <v>44386</v>
      </c>
      <c r="B10307" s="36">
        <v>44386</v>
      </c>
      <c r="C10307" s="36" t="s">
        <v>1071</v>
      </c>
      <c r="D10307" s="37">
        <f>VLOOKUP(Pag_Inicio_Corr_mas_casos[[#This Row],[Corregimiento]],Hoja3!$A$2:$D$676,4,0)</f>
        <v>80819</v>
      </c>
      <c r="E10307" s="36">
        <v>15</v>
      </c>
    </row>
    <row r="10308" spans="1:5" x14ac:dyDescent="0.2">
      <c r="A10308" s="43">
        <v>44387</v>
      </c>
      <c r="B10308" s="41">
        <v>44387</v>
      </c>
      <c r="C10308" s="41" t="s">
        <v>1127</v>
      </c>
      <c r="D10308" s="42">
        <f>VLOOKUP(Pag_Inicio_Corr_mas_casos[[#This Row],[Corregimiento]],Hoja3!$A$2:$D$676,4,0)</f>
        <v>130101</v>
      </c>
      <c r="E10308" s="41">
        <v>34</v>
      </c>
    </row>
    <row r="10309" spans="1:5" x14ac:dyDescent="0.2">
      <c r="A10309" s="43">
        <v>44387</v>
      </c>
      <c r="B10309" s="41">
        <v>44387</v>
      </c>
      <c r="C10309" s="41" t="s">
        <v>1026</v>
      </c>
      <c r="D10309" s="42">
        <f>VLOOKUP(Pag_Inicio_Corr_mas_casos[[#This Row],[Corregimiento]],Hoja3!$A$2:$D$676,4,0)</f>
        <v>30107</v>
      </c>
      <c r="E10309" s="41">
        <v>30</v>
      </c>
    </row>
    <row r="10310" spans="1:5" x14ac:dyDescent="0.2">
      <c r="A10310" s="43">
        <v>44387</v>
      </c>
      <c r="B10310" s="41">
        <v>44387</v>
      </c>
      <c r="C10310" s="41" t="s">
        <v>1012</v>
      </c>
      <c r="D10310" s="42">
        <f>VLOOKUP(Pag_Inicio_Corr_mas_casos[[#This Row],[Corregimiento]],Hoja3!$A$2:$D$676,4,0)</f>
        <v>80817</v>
      </c>
      <c r="E10310" s="41">
        <v>25</v>
      </c>
    </row>
    <row r="10311" spans="1:5" x14ac:dyDescent="0.2">
      <c r="A10311" s="43">
        <v>44387</v>
      </c>
      <c r="B10311" s="41">
        <v>44387</v>
      </c>
      <c r="C10311" s="41" t="s">
        <v>1064</v>
      </c>
      <c r="D10311" s="42">
        <f>VLOOKUP(Pag_Inicio_Corr_mas_casos[[#This Row],[Corregimiento]],Hoja3!$A$2:$D$676,4,0)</f>
        <v>60103</v>
      </c>
      <c r="E10311" s="41">
        <v>23</v>
      </c>
    </row>
    <row r="10312" spans="1:5" x14ac:dyDescent="0.2">
      <c r="A10312" s="43">
        <v>44387</v>
      </c>
      <c r="B10312" s="41">
        <v>44387</v>
      </c>
      <c r="C10312" s="41" t="s">
        <v>1095</v>
      </c>
      <c r="D10312" s="42">
        <f>VLOOKUP(Pag_Inicio_Corr_mas_casos[[#This Row],[Corregimiento]],Hoja3!$A$2:$D$676,4,0)</f>
        <v>130106</v>
      </c>
      <c r="E10312" s="41">
        <v>23</v>
      </c>
    </row>
    <row r="10313" spans="1:5" x14ac:dyDescent="0.2">
      <c r="A10313" s="43">
        <v>44387</v>
      </c>
      <c r="B10313" s="41">
        <v>44387</v>
      </c>
      <c r="C10313" s="41" t="s">
        <v>1105</v>
      </c>
      <c r="D10313" s="42">
        <f>VLOOKUP(Pag_Inicio_Corr_mas_casos[[#This Row],[Corregimiento]],Hoja3!$A$2:$D$676,4,0)</f>
        <v>80812</v>
      </c>
      <c r="E10313" s="41">
        <v>22</v>
      </c>
    </row>
    <row r="10314" spans="1:5" x14ac:dyDescent="0.2">
      <c r="A10314" s="43">
        <v>44387</v>
      </c>
      <c r="B10314" s="41">
        <v>44387</v>
      </c>
      <c r="C10314" s="41" t="s">
        <v>1113</v>
      </c>
      <c r="D10314" s="42">
        <f>VLOOKUP(Pag_Inicio_Corr_mas_casos[[#This Row],[Corregimiento]],Hoja3!$A$2:$D$676,4,0)</f>
        <v>130102</v>
      </c>
      <c r="E10314" s="41">
        <v>21</v>
      </c>
    </row>
    <row r="10315" spans="1:5" x14ac:dyDescent="0.2">
      <c r="A10315" s="43">
        <v>44387</v>
      </c>
      <c r="B10315" s="41">
        <v>44387</v>
      </c>
      <c r="C10315" s="41" t="s">
        <v>997</v>
      </c>
      <c r="D10315" s="42">
        <f>VLOOKUP(Pag_Inicio_Corr_mas_casos[[#This Row],[Corregimiento]],Hoja3!$A$2:$D$676,4,0)</f>
        <v>130717</v>
      </c>
      <c r="E10315" s="41">
        <v>21</v>
      </c>
    </row>
    <row r="10316" spans="1:5" x14ac:dyDescent="0.2">
      <c r="A10316" s="43">
        <v>44387</v>
      </c>
      <c r="B10316" s="41">
        <v>44387</v>
      </c>
      <c r="C10316" s="41" t="s">
        <v>1074</v>
      </c>
      <c r="D10316" s="42">
        <f>VLOOKUP(Pag_Inicio_Corr_mas_casos[[#This Row],[Corregimiento]],Hoja3!$A$2:$D$676,4,0)</f>
        <v>130702</v>
      </c>
      <c r="E10316" s="41">
        <v>21</v>
      </c>
    </row>
    <row r="10317" spans="1:5" x14ac:dyDescent="0.2">
      <c r="A10317" s="43">
        <v>44387</v>
      </c>
      <c r="B10317" s="41">
        <v>44387</v>
      </c>
      <c r="C10317" s="41" t="s">
        <v>1071</v>
      </c>
      <c r="D10317" s="42">
        <f>VLOOKUP(Pag_Inicio_Corr_mas_casos[[#This Row],[Corregimiento]],Hoja3!$A$2:$D$676,4,0)</f>
        <v>80819</v>
      </c>
      <c r="E10317" s="41">
        <v>19</v>
      </c>
    </row>
    <row r="10318" spans="1:5" x14ac:dyDescent="0.2">
      <c r="A10318" s="43">
        <v>44387</v>
      </c>
      <c r="B10318" s="41">
        <v>44387</v>
      </c>
      <c r="C10318" s="41" t="s">
        <v>1034</v>
      </c>
      <c r="D10318" s="42">
        <f>VLOOKUP(Pag_Inicio_Corr_mas_casos[[#This Row],[Corregimiento]],Hoja3!$A$2:$D$676,4,0)</f>
        <v>20207</v>
      </c>
      <c r="E10318" s="41">
        <v>17</v>
      </c>
    </row>
    <row r="10319" spans="1:5" x14ac:dyDescent="0.2">
      <c r="A10319" s="43">
        <v>44387</v>
      </c>
      <c r="B10319" s="41">
        <v>44387</v>
      </c>
      <c r="C10319" s="41" t="s">
        <v>1020</v>
      </c>
      <c r="D10319" s="42">
        <f>VLOOKUP(Pag_Inicio_Corr_mas_casos[[#This Row],[Corregimiento]],Hoja3!$A$2:$D$676,4,0)</f>
        <v>20601</v>
      </c>
      <c r="E10319" s="41">
        <v>17</v>
      </c>
    </row>
    <row r="10320" spans="1:5" x14ac:dyDescent="0.2">
      <c r="A10320" s="43">
        <v>44387</v>
      </c>
      <c r="B10320" s="41">
        <v>44387</v>
      </c>
      <c r="C10320" s="41" t="s">
        <v>1385</v>
      </c>
      <c r="D10320" s="42">
        <f>VLOOKUP(Pag_Inicio_Corr_mas_casos[[#This Row],[Corregimiento]],Hoja3!$A$2:$D$676,4,0)</f>
        <v>90801</v>
      </c>
      <c r="E10320" s="41">
        <v>17</v>
      </c>
    </row>
    <row r="10321" spans="1:5" x14ac:dyDescent="0.2">
      <c r="A10321" s="43">
        <v>44387</v>
      </c>
      <c r="B10321" s="41">
        <v>44387</v>
      </c>
      <c r="C10321" s="41" t="s">
        <v>1005</v>
      </c>
      <c r="D10321" s="42">
        <f>VLOOKUP(Pag_Inicio_Corr_mas_casos[[#This Row],[Corregimiento]],Hoja3!$A$2:$D$676,4,0)</f>
        <v>80814</v>
      </c>
      <c r="E10321" s="41">
        <v>17</v>
      </c>
    </row>
    <row r="10322" spans="1:5" x14ac:dyDescent="0.2">
      <c r="A10322" s="43">
        <v>44387</v>
      </c>
      <c r="B10322" s="41">
        <v>44387</v>
      </c>
      <c r="C10322" s="41" t="s">
        <v>1119</v>
      </c>
      <c r="D10322" s="42">
        <f>VLOOKUP(Pag_Inicio_Corr_mas_casos[[#This Row],[Corregimiento]],Hoja3!$A$2:$D$676,4,0)</f>
        <v>40601</v>
      </c>
      <c r="E10322" s="41">
        <v>16</v>
      </c>
    </row>
    <row r="10323" spans="1:5" x14ac:dyDescent="0.2">
      <c r="A10323" s="43">
        <v>44387</v>
      </c>
      <c r="B10323" s="41">
        <v>44387</v>
      </c>
      <c r="C10323" s="41" t="s">
        <v>1010</v>
      </c>
      <c r="D10323" s="42">
        <f>VLOOKUP(Pag_Inicio_Corr_mas_casos[[#This Row],[Corregimiento]],Hoja3!$A$2:$D$676,4,0)</f>
        <v>80813</v>
      </c>
      <c r="E10323" s="41">
        <v>15</v>
      </c>
    </row>
    <row r="10324" spans="1:5" x14ac:dyDescent="0.2">
      <c r="A10324" s="43">
        <v>44387</v>
      </c>
      <c r="B10324" s="41">
        <v>44387</v>
      </c>
      <c r="C10324" s="41" t="s">
        <v>1080</v>
      </c>
      <c r="D10324" s="42">
        <f>VLOOKUP(Pag_Inicio_Corr_mas_casos[[#This Row],[Corregimiento]],Hoja3!$A$2:$D$676,4,0)</f>
        <v>81003</v>
      </c>
      <c r="E10324" s="41">
        <v>15</v>
      </c>
    </row>
    <row r="10325" spans="1:5" x14ac:dyDescent="0.2">
      <c r="A10325" s="43">
        <v>44387</v>
      </c>
      <c r="B10325" s="41">
        <v>44387</v>
      </c>
      <c r="C10325" s="41" t="s">
        <v>1081</v>
      </c>
      <c r="D10325" s="42">
        <f>VLOOKUP(Pag_Inicio_Corr_mas_casos[[#This Row],[Corregimiento]],Hoja3!$A$2:$D$676,4,0)</f>
        <v>91001</v>
      </c>
      <c r="E10325" s="41">
        <v>14</v>
      </c>
    </row>
    <row r="10326" spans="1:5" x14ac:dyDescent="0.2">
      <c r="A10326" s="43">
        <v>44387</v>
      </c>
      <c r="B10326" s="41">
        <v>44387</v>
      </c>
      <c r="C10326" s="41" t="s">
        <v>1126</v>
      </c>
      <c r="D10326" s="42">
        <f>VLOOKUP(Pag_Inicio_Corr_mas_casos[[#This Row],[Corregimiento]],Hoja3!$A$2:$D$676,4,0)</f>
        <v>20201</v>
      </c>
      <c r="E10326" s="41">
        <v>13</v>
      </c>
    </row>
    <row r="10327" spans="1:5" x14ac:dyDescent="0.2">
      <c r="A10327" s="43">
        <v>44387</v>
      </c>
      <c r="B10327" s="41">
        <v>44387</v>
      </c>
      <c r="C10327" s="41" t="s">
        <v>1001</v>
      </c>
      <c r="D10327" s="42">
        <f>VLOOKUP(Pag_Inicio_Corr_mas_casos[[#This Row],[Corregimiento]],Hoja3!$A$2:$D$676,4,0)</f>
        <v>80807</v>
      </c>
      <c r="E10327" s="41">
        <v>12</v>
      </c>
    </row>
    <row r="10328" spans="1:5" x14ac:dyDescent="0.2">
      <c r="A10328" s="47">
        <v>44388</v>
      </c>
      <c r="B10328" s="48">
        <v>44388</v>
      </c>
      <c r="C10328" s="48" t="s">
        <v>1113</v>
      </c>
      <c r="D10328" s="49">
        <f>VLOOKUP(Pag_Inicio_Corr_mas_casos[[#This Row],[Corregimiento]],Hoja3!$A$2:$D$676,4,0)</f>
        <v>130102</v>
      </c>
      <c r="E10328" s="48">
        <v>24</v>
      </c>
    </row>
    <row r="10329" spans="1:5" x14ac:dyDescent="0.2">
      <c r="A10329" s="47">
        <v>44388</v>
      </c>
      <c r="B10329" s="48">
        <v>44388</v>
      </c>
      <c r="C10329" s="48" t="s">
        <v>831</v>
      </c>
      <c r="D10329" s="49">
        <f>VLOOKUP(Pag_Inicio_Corr_mas_casos[[#This Row],[Corregimiento]],Hoja3!$A$2:$D$676,4,0)</f>
        <v>80821</v>
      </c>
      <c r="E10329" s="48">
        <v>20</v>
      </c>
    </row>
    <row r="10330" spans="1:5" x14ac:dyDescent="0.2">
      <c r="A10330" s="47">
        <v>44388</v>
      </c>
      <c r="B10330" s="48">
        <v>44388</v>
      </c>
      <c r="C10330" s="48" t="s">
        <v>1264</v>
      </c>
      <c r="D10330" s="49">
        <f>VLOOKUP(Pag_Inicio_Corr_mas_casos[[#This Row],[Corregimiento]],Hoja3!$A$2:$D$676,4,0)</f>
        <v>10207</v>
      </c>
      <c r="E10330" s="48">
        <v>20</v>
      </c>
    </row>
    <row r="10331" spans="1:5" x14ac:dyDescent="0.2">
      <c r="A10331" s="47">
        <v>44388</v>
      </c>
      <c r="B10331" s="48">
        <v>44388</v>
      </c>
      <c r="C10331" s="48" t="s">
        <v>1111</v>
      </c>
      <c r="D10331" s="49">
        <f>VLOOKUP(Pag_Inicio_Corr_mas_casos[[#This Row],[Corregimiento]],Hoja3!$A$2:$D$676,4,0)</f>
        <v>40201</v>
      </c>
      <c r="E10331" s="48">
        <v>20</v>
      </c>
    </row>
    <row r="10332" spans="1:5" x14ac:dyDescent="0.2">
      <c r="A10332" s="47">
        <v>44388</v>
      </c>
      <c r="B10332" s="48">
        <v>44388</v>
      </c>
      <c r="C10332" s="48" t="s">
        <v>1001</v>
      </c>
      <c r="D10332" s="49">
        <f>VLOOKUP(Pag_Inicio_Corr_mas_casos[[#This Row],[Corregimiento]],Hoja3!$A$2:$D$676,4,0)</f>
        <v>80807</v>
      </c>
      <c r="E10332" s="48">
        <v>19</v>
      </c>
    </row>
    <row r="10333" spans="1:5" x14ac:dyDescent="0.2">
      <c r="A10333" s="47">
        <v>44388</v>
      </c>
      <c r="B10333" s="48">
        <v>44388</v>
      </c>
      <c r="C10333" s="48" t="s">
        <v>1012</v>
      </c>
      <c r="D10333" s="49">
        <f>VLOOKUP(Pag_Inicio_Corr_mas_casos[[#This Row],[Corregimiento]],Hoja3!$A$2:$D$676,4,0)</f>
        <v>80817</v>
      </c>
      <c r="E10333" s="48">
        <v>19</v>
      </c>
    </row>
    <row r="10334" spans="1:5" x14ac:dyDescent="0.2">
      <c r="A10334" s="47">
        <v>44388</v>
      </c>
      <c r="B10334" s="48">
        <v>44388</v>
      </c>
      <c r="C10334" s="48" t="s">
        <v>1105</v>
      </c>
      <c r="D10334" s="49">
        <f>VLOOKUP(Pag_Inicio_Corr_mas_casos[[#This Row],[Corregimiento]],Hoja3!$A$2:$D$676,4,0)</f>
        <v>80812</v>
      </c>
      <c r="E10334" s="48">
        <v>81</v>
      </c>
    </row>
    <row r="10335" spans="1:5" x14ac:dyDescent="0.2">
      <c r="A10335" s="47">
        <v>44388</v>
      </c>
      <c r="B10335" s="48">
        <v>44388</v>
      </c>
      <c r="C10335" s="48" t="s">
        <v>1071</v>
      </c>
      <c r="D10335" s="49">
        <f>VLOOKUP(Pag_Inicio_Corr_mas_casos[[#This Row],[Corregimiento]],Hoja3!$A$2:$D$676,4,0)</f>
        <v>80819</v>
      </c>
      <c r="E10335" s="48">
        <v>18</v>
      </c>
    </row>
    <row r="10336" spans="1:5" x14ac:dyDescent="0.2">
      <c r="A10336" s="47">
        <v>44388</v>
      </c>
      <c r="B10336" s="48">
        <v>44388</v>
      </c>
      <c r="C10336" s="48" t="s">
        <v>1033</v>
      </c>
      <c r="D10336" s="49">
        <f>VLOOKUP(Pag_Inicio_Corr_mas_casos[[#This Row],[Corregimiento]],Hoja3!$A$2:$D$676,4,0)</f>
        <v>40203</v>
      </c>
      <c r="E10336" s="48">
        <v>17</v>
      </c>
    </row>
    <row r="10337" spans="1:5" x14ac:dyDescent="0.2">
      <c r="A10337" s="47">
        <v>44388</v>
      </c>
      <c r="B10337" s="48">
        <v>44388</v>
      </c>
      <c r="C10337" s="48" t="s">
        <v>1293</v>
      </c>
      <c r="D10337" s="49">
        <f>VLOOKUP(Pag_Inicio_Corr_mas_casos[[#This Row],[Corregimiento]],Hoja3!$A$2:$D$676,4,0)</f>
        <v>60202</v>
      </c>
      <c r="E10337" s="48">
        <v>16</v>
      </c>
    </row>
    <row r="10338" spans="1:5" x14ac:dyDescent="0.2">
      <c r="A10338" s="47">
        <v>44388</v>
      </c>
      <c r="B10338" s="48">
        <v>44388</v>
      </c>
      <c r="C10338" s="48" t="s">
        <v>1082</v>
      </c>
      <c r="D10338" s="49">
        <f>VLOOKUP(Pag_Inicio_Corr_mas_casos[[#This Row],[Corregimiento]],Hoja3!$A$2:$D$676,4,0)</f>
        <v>30111</v>
      </c>
      <c r="E10338" s="48">
        <v>15</v>
      </c>
    </row>
    <row r="10339" spans="1:5" x14ac:dyDescent="0.2">
      <c r="A10339" s="47">
        <v>44388</v>
      </c>
      <c r="B10339" s="48">
        <v>44388</v>
      </c>
      <c r="C10339" t="s">
        <v>767</v>
      </c>
      <c r="D10339" s="49">
        <f>VLOOKUP(Pag_Inicio_Corr_mas_casos[[#This Row],[Corregimiento]],Hoja3!$A$2:$D$676,4,0)</f>
        <v>80820</v>
      </c>
      <c r="E10339" s="48">
        <v>13</v>
      </c>
    </row>
    <row r="10340" spans="1:5" x14ac:dyDescent="0.2">
      <c r="A10340" s="47">
        <v>44388</v>
      </c>
      <c r="B10340" s="48">
        <v>44388</v>
      </c>
      <c r="C10340" s="48" t="s">
        <v>1010</v>
      </c>
      <c r="D10340" s="49">
        <f>VLOOKUP(Pag_Inicio_Corr_mas_casos[[#This Row],[Corregimiento]],Hoja3!$A$2:$D$676,4,0)</f>
        <v>80813</v>
      </c>
      <c r="E10340" s="48">
        <v>12</v>
      </c>
    </row>
    <row r="10341" spans="1:5" x14ac:dyDescent="0.2">
      <c r="A10341" s="47">
        <v>44388</v>
      </c>
      <c r="B10341" s="48">
        <v>44388</v>
      </c>
      <c r="C10341" s="48" t="s">
        <v>1003</v>
      </c>
      <c r="D10341" s="49">
        <f>VLOOKUP(Pag_Inicio_Corr_mas_casos[[#This Row],[Corregimiento]],Hoja3!$A$2:$D$676,4,0)</f>
        <v>130708</v>
      </c>
      <c r="E10341" s="48">
        <v>12</v>
      </c>
    </row>
    <row r="10342" spans="1:5" x14ac:dyDescent="0.2">
      <c r="A10342" s="47">
        <v>44388</v>
      </c>
      <c r="B10342" s="48">
        <v>44388</v>
      </c>
      <c r="C10342" s="48" t="s">
        <v>1015</v>
      </c>
      <c r="D10342" s="49">
        <f>VLOOKUP(Pag_Inicio_Corr_mas_casos[[#This Row],[Corregimiento]],Hoja3!$A$2:$D$676,4,0)</f>
        <v>80815</v>
      </c>
      <c r="E10342" s="48">
        <v>12</v>
      </c>
    </row>
    <row r="10343" spans="1:5" x14ac:dyDescent="0.2">
      <c r="A10343" s="47">
        <v>44388</v>
      </c>
      <c r="B10343" s="48">
        <v>44388</v>
      </c>
      <c r="C10343" s="48" t="s">
        <v>999</v>
      </c>
      <c r="D10343" s="49">
        <f>VLOOKUP(Pag_Inicio_Corr_mas_casos[[#This Row],[Corregimiento]],Hoja3!$A$2:$D$676,4,0)</f>
        <v>80806</v>
      </c>
      <c r="E10343" s="48">
        <v>12</v>
      </c>
    </row>
    <row r="10344" spans="1:5" x14ac:dyDescent="0.2">
      <c r="A10344" s="47">
        <v>44388</v>
      </c>
      <c r="B10344" s="48">
        <v>44388</v>
      </c>
      <c r="C10344" s="48" t="s">
        <v>1074</v>
      </c>
      <c r="D10344" s="49">
        <f>VLOOKUP(Pag_Inicio_Corr_mas_casos[[#This Row],[Corregimiento]],Hoja3!$A$2:$D$676,4,0)</f>
        <v>130702</v>
      </c>
      <c r="E10344" s="48">
        <v>12</v>
      </c>
    </row>
    <row r="10345" spans="1:5" x14ac:dyDescent="0.2">
      <c r="A10345" s="47">
        <v>44388</v>
      </c>
      <c r="B10345" s="48">
        <v>44388</v>
      </c>
      <c r="C10345" s="48" t="s">
        <v>1119</v>
      </c>
      <c r="D10345" s="49">
        <f>VLOOKUP(Pag_Inicio_Corr_mas_casos[[#This Row],[Corregimiento]],Hoja3!$A$2:$D$676,4,0)</f>
        <v>40601</v>
      </c>
      <c r="E10345" s="48">
        <v>12</v>
      </c>
    </row>
    <row r="10346" spans="1:5" x14ac:dyDescent="0.2">
      <c r="A10346" s="47">
        <v>44388</v>
      </c>
      <c r="B10346" s="48">
        <v>44388</v>
      </c>
      <c r="C10346" s="48" t="s">
        <v>1080</v>
      </c>
      <c r="D10346" s="49">
        <f>VLOOKUP(Pag_Inicio_Corr_mas_casos[[#This Row],[Corregimiento]],Hoja3!$A$2:$D$676,4,0)</f>
        <v>81003</v>
      </c>
      <c r="E10346" s="48">
        <v>12</v>
      </c>
    </row>
    <row r="10347" spans="1:5" x14ac:dyDescent="0.2">
      <c r="A10347" s="47">
        <v>44388</v>
      </c>
      <c r="B10347" s="48">
        <v>44388</v>
      </c>
      <c r="C10347" s="48" t="s">
        <v>1002</v>
      </c>
      <c r="D10347" s="49">
        <f>VLOOKUP(Pag_Inicio_Corr_mas_casos[[#This Row],[Corregimiento]],Hoja3!$A$2:$D$676,4,0)</f>
        <v>80816</v>
      </c>
      <c r="E10347" s="48">
        <v>11</v>
      </c>
    </row>
    <row r="10348" spans="1:5" x14ac:dyDescent="0.2">
      <c r="A10348" s="80">
        <v>44389</v>
      </c>
      <c r="B10348" s="81">
        <v>44389</v>
      </c>
      <c r="C10348" s="81" t="s">
        <v>1113</v>
      </c>
      <c r="D10348" s="82">
        <f>VLOOKUP(Pag_Inicio_Corr_mas_casos[[#This Row],[Corregimiento]],Hoja3!$A$2:$D$676,4,0)</f>
        <v>130102</v>
      </c>
      <c r="E10348" s="81">
        <v>17</v>
      </c>
    </row>
    <row r="10349" spans="1:5" x14ac:dyDescent="0.2">
      <c r="A10349" s="80">
        <v>44389</v>
      </c>
      <c r="B10349" s="81">
        <v>44389</v>
      </c>
      <c r="C10349" s="81" t="s">
        <v>1032</v>
      </c>
      <c r="D10349" s="82">
        <f>VLOOKUP(Pag_Inicio_Corr_mas_casos[[#This Row],[Corregimiento]],Hoja3!$A$2:$D$676,4,0)</f>
        <v>20606</v>
      </c>
      <c r="E10349" s="81">
        <v>16</v>
      </c>
    </row>
    <row r="10350" spans="1:5" x14ac:dyDescent="0.2">
      <c r="A10350" s="80">
        <v>44389</v>
      </c>
      <c r="B10350" s="81">
        <v>44389</v>
      </c>
      <c r="C10350" s="81" t="s">
        <v>1012</v>
      </c>
      <c r="D10350" s="82">
        <f>VLOOKUP(Pag_Inicio_Corr_mas_casos[[#This Row],[Corregimiento]],Hoja3!$A$2:$D$676,4,0)</f>
        <v>80817</v>
      </c>
      <c r="E10350" s="81">
        <v>14</v>
      </c>
    </row>
    <row r="10351" spans="1:5" x14ac:dyDescent="0.2">
      <c r="A10351" s="80">
        <v>44389</v>
      </c>
      <c r="B10351" s="81">
        <v>44389</v>
      </c>
      <c r="C10351" s="81" t="s">
        <v>1034</v>
      </c>
      <c r="D10351" s="82">
        <f>VLOOKUP(Pag_Inicio_Corr_mas_casos[[#This Row],[Corregimiento]],Hoja3!$A$2:$D$676,4,0)</f>
        <v>20207</v>
      </c>
      <c r="E10351" s="81">
        <v>14</v>
      </c>
    </row>
    <row r="10352" spans="1:5" x14ac:dyDescent="0.2">
      <c r="A10352" s="80">
        <v>44389</v>
      </c>
      <c r="B10352" s="81">
        <v>44389</v>
      </c>
      <c r="C10352" s="81" t="s">
        <v>1387</v>
      </c>
      <c r="D10352" s="82">
        <f>VLOOKUP(Pag_Inicio_Corr_mas_casos[[#This Row],[Corregimiento]],Hoja3!$A$2:$D$676,4,0)</f>
        <v>80502</v>
      </c>
      <c r="E10352" s="81">
        <v>13</v>
      </c>
    </row>
    <row r="10353" spans="1:5" x14ac:dyDescent="0.2">
      <c r="A10353" s="80">
        <v>44389</v>
      </c>
      <c r="B10353" s="81">
        <v>44389</v>
      </c>
      <c r="C10353" s="81" t="s">
        <v>1071</v>
      </c>
      <c r="D10353" s="82">
        <f>VLOOKUP(Pag_Inicio_Corr_mas_casos[[#This Row],[Corregimiento]],Hoja3!$A$2:$D$676,4,0)</f>
        <v>80819</v>
      </c>
      <c r="E10353" s="81">
        <v>13</v>
      </c>
    </row>
    <row r="10354" spans="1:5" x14ac:dyDescent="0.2">
      <c r="A10354" s="80">
        <v>44389</v>
      </c>
      <c r="B10354" s="81">
        <v>44389</v>
      </c>
      <c r="C10354" s="81" t="s">
        <v>1388</v>
      </c>
      <c r="D10354" s="82">
        <f>VLOOKUP(Pag_Inicio_Corr_mas_casos[[#This Row],[Corregimiento]],Hoja3!$A$2:$D$676,4,0)</f>
        <v>90103</v>
      </c>
      <c r="E10354" s="81">
        <v>13</v>
      </c>
    </row>
    <row r="10355" spans="1:5" x14ac:dyDescent="0.2">
      <c r="A10355" s="80">
        <v>44389</v>
      </c>
      <c r="B10355" s="81">
        <v>44389</v>
      </c>
      <c r="C10355" s="81" t="s">
        <v>999</v>
      </c>
      <c r="D10355" s="82">
        <f>VLOOKUP(Pag_Inicio_Corr_mas_casos[[#This Row],[Corregimiento]],Hoja3!$A$2:$D$676,4,0)</f>
        <v>80806</v>
      </c>
      <c r="E10355" s="81">
        <v>12</v>
      </c>
    </row>
    <row r="10356" spans="1:5" x14ac:dyDescent="0.2">
      <c r="A10356" s="80">
        <v>44389</v>
      </c>
      <c r="B10356" s="81">
        <v>44389</v>
      </c>
      <c r="C10356" s="81" t="s">
        <v>1095</v>
      </c>
      <c r="D10356" s="82">
        <f>VLOOKUP(Pag_Inicio_Corr_mas_casos[[#This Row],[Corregimiento]],Hoja3!$A$2:$D$676,4,0)</f>
        <v>130106</v>
      </c>
      <c r="E10356" s="81">
        <v>12</v>
      </c>
    </row>
    <row r="10357" spans="1:5" x14ac:dyDescent="0.2">
      <c r="A10357" s="80">
        <v>44389</v>
      </c>
      <c r="B10357" s="81">
        <v>44389</v>
      </c>
      <c r="C10357" s="81" t="s">
        <v>1005</v>
      </c>
      <c r="D10357" s="82">
        <f>VLOOKUP(Pag_Inicio_Corr_mas_casos[[#This Row],[Corregimiento]],Hoja3!$A$2:$D$676,4,0)</f>
        <v>80814</v>
      </c>
      <c r="E10357" s="81">
        <v>12</v>
      </c>
    </row>
    <row r="10358" spans="1:5" x14ac:dyDescent="0.2">
      <c r="A10358" s="80">
        <v>44389</v>
      </c>
      <c r="B10358" s="81">
        <v>44389</v>
      </c>
      <c r="C10358" s="81" t="s">
        <v>1100</v>
      </c>
      <c r="D10358" s="82">
        <f>VLOOKUP(Pag_Inicio_Corr_mas_casos[[#This Row],[Corregimiento]],Hoja3!$A$2:$D$676,4,0)</f>
        <v>70301</v>
      </c>
      <c r="E10358" s="81">
        <v>11</v>
      </c>
    </row>
    <row r="10359" spans="1:5" x14ac:dyDescent="0.2">
      <c r="A10359" s="80">
        <v>44389</v>
      </c>
      <c r="B10359" s="81">
        <v>44389</v>
      </c>
      <c r="C10359" s="81" t="s">
        <v>1074</v>
      </c>
      <c r="D10359" s="82">
        <f>VLOOKUP(Pag_Inicio_Corr_mas_casos[[#This Row],[Corregimiento]],Hoja3!$A$2:$D$676,4,0)</f>
        <v>130702</v>
      </c>
      <c r="E10359" s="81">
        <v>11</v>
      </c>
    </row>
    <row r="10360" spans="1:5" x14ac:dyDescent="0.2">
      <c r="A10360" s="80">
        <v>44389</v>
      </c>
      <c r="B10360" s="81">
        <v>44389</v>
      </c>
      <c r="C10360" s="81" t="s">
        <v>1016</v>
      </c>
      <c r="D10360" s="82">
        <f>VLOOKUP(Pag_Inicio_Corr_mas_casos[[#This Row],[Corregimiento]],Hoja3!$A$2:$D$676,4,0)</f>
        <v>130716</v>
      </c>
      <c r="E10360" s="81">
        <v>10</v>
      </c>
    </row>
    <row r="10361" spans="1:5" x14ac:dyDescent="0.2">
      <c r="A10361" s="80">
        <v>44389</v>
      </c>
      <c r="B10361" s="81">
        <v>44389</v>
      </c>
      <c r="C10361" s="81" t="s">
        <v>1015</v>
      </c>
      <c r="D10361" s="82">
        <f>VLOOKUP(Pag_Inicio_Corr_mas_casos[[#This Row],[Corregimiento]],Hoja3!$A$2:$D$676,4,0)</f>
        <v>80815</v>
      </c>
      <c r="E10361" s="81">
        <v>10</v>
      </c>
    </row>
    <row r="10362" spans="1:5" x14ac:dyDescent="0.2">
      <c r="A10362" s="80">
        <v>44389</v>
      </c>
      <c r="B10362" s="81">
        <v>44389</v>
      </c>
      <c r="C10362" s="81" t="s">
        <v>1081</v>
      </c>
      <c r="D10362" s="82">
        <f>VLOOKUP(Pag_Inicio_Corr_mas_casos[[#This Row],[Corregimiento]],Hoja3!$A$2:$D$676,4,0)</f>
        <v>91001</v>
      </c>
      <c r="E10362" s="81">
        <v>10</v>
      </c>
    </row>
    <row r="10363" spans="1:5" x14ac:dyDescent="0.2">
      <c r="A10363" s="80">
        <v>44389</v>
      </c>
      <c r="B10363" s="81">
        <v>44389</v>
      </c>
      <c r="C10363" s="81" t="s">
        <v>1293</v>
      </c>
      <c r="D10363" s="82">
        <f>VLOOKUP(Pag_Inicio_Corr_mas_casos[[#This Row],[Corregimiento]],Hoja3!$A$2:$D$676,4,0)</f>
        <v>60202</v>
      </c>
      <c r="E10363" s="81">
        <v>10</v>
      </c>
    </row>
    <row r="10364" spans="1:5" x14ac:dyDescent="0.2">
      <c r="A10364" s="80">
        <v>44389</v>
      </c>
      <c r="B10364" s="81">
        <v>44389</v>
      </c>
      <c r="C10364" s="81" t="s">
        <v>996</v>
      </c>
      <c r="D10364" s="82">
        <f>VLOOKUP(Pag_Inicio_Corr_mas_casos[[#This Row],[Corregimiento]],Hoja3!$A$2:$D$676,4,0)</f>
        <v>80810</v>
      </c>
      <c r="E10364" s="81">
        <v>10</v>
      </c>
    </row>
    <row r="10365" spans="1:5" x14ac:dyDescent="0.2">
      <c r="A10365" s="80">
        <v>44389</v>
      </c>
      <c r="B10365" s="81">
        <v>44389</v>
      </c>
      <c r="C10365" s="81" t="s">
        <v>1002</v>
      </c>
      <c r="D10365" s="82">
        <f>VLOOKUP(Pag_Inicio_Corr_mas_casos[[#This Row],[Corregimiento]],Hoja3!$A$2:$D$676,4,0)</f>
        <v>80816</v>
      </c>
      <c r="E10365" s="81">
        <v>10</v>
      </c>
    </row>
    <row r="10366" spans="1:5" x14ac:dyDescent="0.2">
      <c r="A10366" s="80">
        <v>44389</v>
      </c>
      <c r="B10366" s="81">
        <v>44389</v>
      </c>
      <c r="C10366" s="81" t="s">
        <v>1082</v>
      </c>
      <c r="D10366" s="82">
        <f>VLOOKUP(Pag_Inicio_Corr_mas_casos[[#This Row],[Corregimiento]],Hoja3!$A$2:$D$676,4,0)</f>
        <v>30111</v>
      </c>
      <c r="E10366" s="81">
        <v>9</v>
      </c>
    </row>
    <row r="10367" spans="1:5" x14ac:dyDescent="0.2">
      <c r="A10367" s="80">
        <v>44389</v>
      </c>
      <c r="B10367" s="81">
        <v>44389</v>
      </c>
      <c r="C10367" s="81" t="s">
        <v>1389</v>
      </c>
      <c r="D10367" s="82">
        <f>VLOOKUP(Pag_Inicio_Corr_mas_casos[[#This Row],[Corregimiento]],Hoja3!$A$2:$D$676,4,0)</f>
        <v>70504</v>
      </c>
      <c r="E10367" s="81">
        <v>9</v>
      </c>
    </row>
    <row r="10368" spans="1:5" x14ac:dyDescent="0.2">
      <c r="A10368" s="32">
        <v>44390</v>
      </c>
      <c r="B10368" s="33">
        <v>44390</v>
      </c>
      <c r="C10368" s="33" t="s">
        <v>1034</v>
      </c>
      <c r="D10368" s="34">
        <f>VLOOKUP(Pag_Inicio_Corr_mas_casos[[#This Row],[Corregimiento]],Hoja3!$A$2:$D$676,4,0)</f>
        <v>20207</v>
      </c>
      <c r="E10368" s="33">
        <v>26</v>
      </c>
    </row>
    <row r="10369" spans="1:5" x14ac:dyDescent="0.2">
      <c r="A10369" s="32">
        <v>44390</v>
      </c>
      <c r="B10369" s="33">
        <v>44390</v>
      </c>
      <c r="C10369" s="33" t="s">
        <v>1064</v>
      </c>
      <c r="D10369" s="34">
        <f>VLOOKUP(Pag_Inicio_Corr_mas_casos[[#This Row],[Corregimiento]],Hoja3!$A$2:$D$676,4,0)</f>
        <v>60103</v>
      </c>
      <c r="E10369" s="33">
        <v>21</v>
      </c>
    </row>
    <row r="10370" spans="1:5" x14ac:dyDescent="0.2">
      <c r="A10370" s="32">
        <v>44390</v>
      </c>
      <c r="B10370" s="33">
        <v>44390</v>
      </c>
      <c r="C10370" s="33" t="s">
        <v>1001</v>
      </c>
      <c r="D10370" s="34">
        <f>VLOOKUP(Pag_Inicio_Corr_mas_casos[[#This Row],[Corregimiento]],Hoja3!$A$2:$D$676,4,0)</f>
        <v>80807</v>
      </c>
      <c r="E10370" s="33">
        <v>21</v>
      </c>
    </row>
    <row r="10371" spans="1:5" x14ac:dyDescent="0.2">
      <c r="A10371" s="32">
        <v>44390</v>
      </c>
      <c r="B10371" s="33">
        <v>44390</v>
      </c>
      <c r="C10371" s="33" t="s">
        <v>1070</v>
      </c>
      <c r="D10371" s="34">
        <f>VLOOKUP(Pag_Inicio_Corr_mas_casos[[#This Row],[Corregimiento]],Hoja3!$A$2:$D$676,4,0)</f>
        <v>80809</v>
      </c>
      <c r="E10371" s="33">
        <v>19</v>
      </c>
    </row>
    <row r="10372" spans="1:5" x14ac:dyDescent="0.2">
      <c r="A10372" s="32">
        <v>44390</v>
      </c>
      <c r="B10372" s="33">
        <v>44390</v>
      </c>
      <c r="C10372" s="33" t="s">
        <v>1105</v>
      </c>
      <c r="D10372" s="34">
        <f>VLOOKUP(Pag_Inicio_Corr_mas_casos[[#This Row],[Corregimiento]],Hoja3!$A$2:$D$676,4,0)</f>
        <v>80812</v>
      </c>
      <c r="E10372" s="33">
        <v>17</v>
      </c>
    </row>
    <row r="10373" spans="1:5" x14ac:dyDescent="0.2">
      <c r="A10373" s="32">
        <v>44390</v>
      </c>
      <c r="B10373" s="33">
        <v>44390</v>
      </c>
      <c r="C10373" s="33" t="s">
        <v>1012</v>
      </c>
      <c r="D10373" s="34">
        <f>VLOOKUP(Pag_Inicio_Corr_mas_casos[[#This Row],[Corregimiento]],Hoja3!$A$2:$D$676,4,0)</f>
        <v>80817</v>
      </c>
      <c r="E10373" s="33">
        <v>16</v>
      </c>
    </row>
    <row r="10374" spans="1:5" x14ac:dyDescent="0.2">
      <c r="A10374" s="32">
        <v>44390</v>
      </c>
      <c r="B10374" s="33">
        <v>44390</v>
      </c>
      <c r="C10374" s="33" t="s">
        <v>1113</v>
      </c>
      <c r="D10374" s="34">
        <f>VLOOKUP(Pag_Inicio_Corr_mas_casos[[#This Row],[Corregimiento]],Hoja3!$A$2:$D$676,4,0)</f>
        <v>130102</v>
      </c>
      <c r="E10374" s="33">
        <v>16</v>
      </c>
    </row>
    <row r="10375" spans="1:5" x14ac:dyDescent="0.2">
      <c r="A10375" s="32">
        <v>44390</v>
      </c>
      <c r="B10375" s="33">
        <v>44390</v>
      </c>
      <c r="C10375" s="33" t="s">
        <v>1005</v>
      </c>
      <c r="D10375" s="34">
        <f>VLOOKUP(Pag_Inicio_Corr_mas_casos[[#This Row],[Corregimiento]],Hoja3!$A$2:$D$676,4,0)</f>
        <v>80814</v>
      </c>
      <c r="E10375" s="33">
        <v>15</v>
      </c>
    </row>
    <row r="10376" spans="1:5" x14ac:dyDescent="0.2">
      <c r="A10376" s="32">
        <v>44390</v>
      </c>
      <c r="B10376" s="33">
        <v>44390</v>
      </c>
      <c r="C10376" s="33" t="s">
        <v>1026</v>
      </c>
      <c r="D10376" s="34">
        <f>VLOOKUP(Pag_Inicio_Corr_mas_casos[[#This Row],[Corregimiento]],Hoja3!$A$2:$D$676,4,0)</f>
        <v>30107</v>
      </c>
      <c r="E10376" s="33">
        <v>15</v>
      </c>
    </row>
    <row r="10377" spans="1:5" x14ac:dyDescent="0.2">
      <c r="A10377" s="32">
        <v>44390</v>
      </c>
      <c r="B10377" s="33">
        <v>44390</v>
      </c>
      <c r="C10377" s="33" t="s">
        <v>1081</v>
      </c>
      <c r="D10377" s="34">
        <f>VLOOKUP(Pag_Inicio_Corr_mas_casos[[#This Row],[Corregimiento]],Hoja3!$A$2:$D$676,4,0)</f>
        <v>91001</v>
      </c>
      <c r="E10377" s="33">
        <v>14</v>
      </c>
    </row>
    <row r="10378" spans="1:5" x14ac:dyDescent="0.2">
      <c r="A10378" s="32">
        <v>44390</v>
      </c>
      <c r="B10378" s="33">
        <v>44390</v>
      </c>
      <c r="C10378" s="33" t="s">
        <v>1082</v>
      </c>
      <c r="D10378" s="34">
        <f>VLOOKUP(Pag_Inicio_Corr_mas_casos[[#This Row],[Corregimiento]],Hoja3!$A$2:$D$676,4,0)</f>
        <v>30111</v>
      </c>
      <c r="E10378" s="33">
        <v>14</v>
      </c>
    </row>
    <row r="10379" spans="1:5" x14ac:dyDescent="0.2">
      <c r="A10379" s="32">
        <v>44390</v>
      </c>
      <c r="B10379" s="33">
        <v>44390</v>
      </c>
      <c r="C10379" s="33" t="s">
        <v>1016</v>
      </c>
      <c r="D10379" s="34">
        <f>VLOOKUP(Pag_Inicio_Corr_mas_casos[[#This Row],[Corregimiento]],Hoja3!$A$2:$D$676,4,0)</f>
        <v>130716</v>
      </c>
      <c r="E10379" s="33">
        <v>14</v>
      </c>
    </row>
    <row r="10380" spans="1:5" x14ac:dyDescent="0.2">
      <c r="A10380" s="32">
        <v>44390</v>
      </c>
      <c r="B10380" s="33">
        <v>44390</v>
      </c>
      <c r="C10380" s="33" t="s">
        <v>999</v>
      </c>
      <c r="D10380" s="34">
        <f>VLOOKUP(Pag_Inicio_Corr_mas_casos[[#This Row],[Corregimiento]],Hoja3!$A$2:$D$676,4,0)</f>
        <v>80806</v>
      </c>
      <c r="E10380" s="33">
        <v>13</v>
      </c>
    </row>
    <row r="10381" spans="1:5" x14ac:dyDescent="0.2">
      <c r="A10381" s="32">
        <v>44390</v>
      </c>
      <c r="B10381" s="33">
        <v>44390</v>
      </c>
      <c r="C10381" s="33" t="s">
        <v>1003</v>
      </c>
      <c r="D10381" s="34">
        <f>VLOOKUP(Pag_Inicio_Corr_mas_casos[[#This Row],[Corregimiento]],Hoja3!$A$2:$D$676,4,0)</f>
        <v>130708</v>
      </c>
      <c r="E10381" s="33">
        <v>13</v>
      </c>
    </row>
    <row r="10382" spans="1:5" x14ac:dyDescent="0.2">
      <c r="A10382" s="32">
        <v>44390</v>
      </c>
      <c r="B10382" s="33">
        <v>44390</v>
      </c>
      <c r="C10382" s="33" t="s">
        <v>1018</v>
      </c>
      <c r="D10382" s="34">
        <f>VLOOKUP(Pag_Inicio_Corr_mas_casos[[#This Row],[Corregimiento]],Hoja3!$A$2:$D$676,4,0)</f>
        <v>130701</v>
      </c>
      <c r="E10382" s="33">
        <v>13</v>
      </c>
    </row>
    <row r="10383" spans="1:5" x14ac:dyDescent="0.2">
      <c r="A10383" s="32">
        <v>44390</v>
      </c>
      <c r="B10383" s="33">
        <v>44390</v>
      </c>
      <c r="C10383" s="33" t="s">
        <v>1029</v>
      </c>
      <c r="D10383" s="34">
        <f>VLOOKUP(Pag_Inicio_Corr_mas_casos[[#This Row],[Corregimiento]],Hoja3!$A$2:$D$676,4,0)</f>
        <v>40606</v>
      </c>
      <c r="E10383" s="33">
        <v>12</v>
      </c>
    </row>
    <row r="10384" spans="1:5" x14ac:dyDescent="0.2">
      <c r="A10384" s="32">
        <v>44390</v>
      </c>
      <c r="B10384" s="33">
        <v>44390</v>
      </c>
      <c r="C10384" s="33" t="s">
        <v>1051</v>
      </c>
      <c r="D10384" s="34">
        <f>VLOOKUP(Pag_Inicio_Corr_mas_casos[[#This Row],[Corregimiento]],Hoja3!$A$2:$D$676,4,0)</f>
        <v>80808</v>
      </c>
      <c r="E10384" s="33">
        <v>12</v>
      </c>
    </row>
    <row r="10385" spans="1:5" x14ac:dyDescent="0.2">
      <c r="A10385" s="32">
        <v>44390</v>
      </c>
      <c r="B10385" s="33">
        <v>44390</v>
      </c>
      <c r="C10385" s="33" t="s">
        <v>1071</v>
      </c>
      <c r="D10385" s="34">
        <f>VLOOKUP(Pag_Inicio_Corr_mas_casos[[#This Row],[Corregimiento]],Hoja3!$A$2:$D$676,4,0)</f>
        <v>80819</v>
      </c>
      <c r="E10385" s="33">
        <v>12</v>
      </c>
    </row>
    <row r="10386" spans="1:5" x14ac:dyDescent="0.2">
      <c r="A10386" s="32">
        <v>44390</v>
      </c>
      <c r="B10386" s="33">
        <v>44390</v>
      </c>
      <c r="C10386" s="33" t="s">
        <v>1002</v>
      </c>
      <c r="D10386" s="34">
        <f>VLOOKUP(Pag_Inicio_Corr_mas_casos[[#This Row],[Corregimiento]],Hoja3!$A$2:$D$676,4,0)</f>
        <v>80816</v>
      </c>
      <c r="E10386" s="33">
        <v>12</v>
      </c>
    </row>
    <row r="10387" spans="1:5" x14ac:dyDescent="0.2">
      <c r="A10387" s="32">
        <v>44390</v>
      </c>
      <c r="B10387" s="33">
        <v>44390</v>
      </c>
      <c r="C10387" s="33" t="s">
        <v>1080</v>
      </c>
      <c r="D10387" s="34">
        <f>VLOOKUP(Pag_Inicio_Corr_mas_casos[[#This Row],[Corregimiento]],Hoja3!$A$2:$D$676,4,0)</f>
        <v>81003</v>
      </c>
      <c r="E10387" s="33">
        <v>12</v>
      </c>
    </row>
    <row r="10388" spans="1:5" x14ac:dyDescent="0.2">
      <c r="A10388" s="35">
        <v>44391</v>
      </c>
      <c r="B10388" s="36">
        <v>44391</v>
      </c>
      <c r="C10388" s="36" t="s">
        <v>1003</v>
      </c>
      <c r="D10388" s="37">
        <f>VLOOKUP(Pag_Inicio_Corr_mas_casos[[#This Row],[Corregimiento]],Hoja3!$A$2:$D$676,4,0)</f>
        <v>130708</v>
      </c>
      <c r="E10388" s="36">
        <v>43</v>
      </c>
    </row>
    <row r="10389" spans="1:5" x14ac:dyDescent="0.2">
      <c r="A10389" s="35">
        <v>44391</v>
      </c>
      <c r="B10389" s="36">
        <v>44391</v>
      </c>
      <c r="C10389" s="36" t="s">
        <v>1095</v>
      </c>
      <c r="D10389" s="37">
        <f>VLOOKUP(Pag_Inicio_Corr_mas_casos[[#This Row],[Corregimiento]],Hoja3!$A$2:$D$676,4,0)</f>
        <v>130106</v>
      </c>
      <c r="E10389" s="36">
        <v>36</v>
      </c>
    </row>
    <row r="10390" spans="1:5" x14ac:dyDescent="0.2">
      <c r="A10390" s="35">
        <v>44391</v>
      </c>
      <c r="B10390" s="36">
        <v>44391</v>
      </c>
      <c r="C10390" s="36" t="s">
        <v>1127</v>
      </c>
      <c r="D10390" s="37">
        <f>VLOOKUP(Pag_Inicio_Corr_mas_casos[[#This Row],[Corregimiento]],Hoja3!$A$2:$D$676,4,0)</f>
        <v>130101</v>
      </c>
      <c r="E10390" s="36">
        <v>33</v>
      </c>
    </row>
    <row r="10391" spans="1:5" x14ac:dyDescent="0.2">
      <c r="A10391" s="35">
        <v>44391</v>
      </c>
      <c r="B10391" s="36">
        <v>44391</v>
      </c>
      <c r="C10391" s="36" t="s">
        <v>999</v>
      </c>
      <c r="D10391" s="37">
        <f>VLOOKUP(Pag_Inicio_Corr_mas_casos[[#This Row],[Corregimiento]],Hoja3!$A$2:$D$676,4,0)</f>
        <v>80806</v>
      </c>
      <c r="E10391" s="36">
        <v>33</v>
      </c>
    </row>
    <row r="10392" spans="1:5" x14ac:dyDescent="0.2">
      <c r="A10392" s="35">
        <v>44391</v>
      </c>
      <c r="B10392" s="36">
        <v>44391</v>
      </c>
      <c r="C10392" s="36" t="s">
        <v>1071</v>
      </c>
      <c r="D10392" s="37">
        <f>VLOOKUP(Pag_Inicio_Corr_mas_casos[[#This Row],[Corregimiento]],Hoja3!$A$2:$D$676,4,0)</f>
        <v>80819</v>
      </c>
      <c r="E10392" s="36">
        <v>31</v>
      </c>
    </row>
    <row r="10393" spans="1:5" x14ac:dyDescent="0.2">
      <c r="A10393" s="35">
        <v>44391</v>
      </c>
      <c r="B10393" s="36">
        <v>44391</v>
      </c>
      <c r="C10393" s="36" t="s">
        <v>1012</v>
      </c>
      <c r="D10393" s="37">
        <f>VLOOKUP(Pag_Inicio_Corr_mas_casos[[#This Row],[Corregimiento]],Hoja3!$A$2:$D$676,4,0)</f>
        <v>80817</v>
      </c>
      <c r="E10393" s="36">
        <v>29</v>
      </c>
    </row>
    <row r="10394" spans="1:5" x14ac:dyDescent="0.2">
      <c r="A10394" s="35">
        <v>44391</v>
      </c>
      <c r="B10394" s="36">
        <v>44391</v>
      </c>
      <c r="C10394" s="36" t="s">
        <v>831</v>
      </c>
      <c r="D10394" s="37">
        <f>VLOOKUP(Pag_Inicio_Corr_mas_casos[[#This Row],[Corregimiento]],Hoja3!$A$2:$D$676,4,0)</f>
        <v>80821</v>
      </c>
      <c r="E10394" s="36">
        <v>29</v>
      </c>
    </row>
    <row r="10395" spans="1:5" x14ac:dyDescent="0.2">
      <c r="A10395" s="35">
        <v>44391</v>
      </c>
      <c r="B10395" s="36">
        <v>44391</v>
      </c>
      <c r="C10395" s="36" t="s">
        <v>1016</v>
      </c>
      <c r="D10395" s="37">
        <f>VLOOKUP(Pag_Inicio_Corr_mas_casos[[#This Row],[Corregimiento]],Hoja3!$A$2:$D$676,4,0)</f>
        <v>130716</v>
      </c>
      <c r="E10395" s="36">
        <v>28</v>
      </c>
    </row>
    <row r="10396" spans="1:5" x14ac:dyDescent="0.2">
      <c r="A10396" s="35">
        <v>44391</v>
      </c>
      <c r="B10396" s="36">
        <v>44391</v>
      </c>
      <c r="C10396" s="36" t="s">
        <v>1264</v>
      </c>
      <c r="D10396" s="37">
        <f>VLOOKUP(Pag_Inicio_Corr_mas_casos[[#This Row],[Corregimiento]],Hoja3!$A$2:$D$676,4,0)</f>
        <v>10207</v>
      </c>
      <c r="E10396" s="36">
        <v>27</v>
      </c>
    </row>
    <row r="10397" spans="1:5" x14ac:dyDescent="0.2">
      <c r="A10397" s="35">
        <v>44391</v>
      </c>
      <c r="B10397" s="36">
        <v>44391</v>
      </c>
      <c r="C10397" s="36" t="s">
        <v>1113</v>
      </c>
      <c r="D10397" s="37">
        <f>VLOOKUP(Pag_Inicio_Corr_mas_casos[[#This Row],[Corregimiento]],Hoja3!$A$2:$D$676,4,0)</f>
        <v>130102</v>
      </c>
      <c r="E10397" s="36">
        <v>27</v>
      </c>
    </row>
    <row r="10398" spans="1:5" x14ac:dyDescent="0.2">
      <c r="A10398" s="35">
        <v>44391</v>
      </c>
      <c r="B10398" s="36">
        <v>44391</v>
      </c>
      <c r="C10398" s="36" t="s">
        <v>1074</v>
      </c>
      <c r="D10398" s="37">
        <f>VLOOKUP(Pag_Inicio_Corr_mas_casos[[#This Row],[Corregimiento]],Hoja3!$A$2:$D$676,4,0)</f>
        <v>130702</v>
      </c>
      <c r="E10398" s="36">
        <v>26</v>
      </c>
    </row>
    <row r="10399" spans="1:5" x14ac:dyDescent="0.2">
      <c r="A10399" s="35">
        <v>44391</v>
      </c>
      <c r="B10399" s="36">
        <v>44391</v>
      </c>
      <c r="C10399" s="36" t="s">
        <v>1018</v>
      </c>
      <c r="D10399" s="37">
        <f>VLOOKUP(Pag_Inicio_Corr_mas_casos[[#This Row],[Corregimiento]],Hoja3!$A$2:$D$676,4,0)</f>
        <v>130701</v>
      </c>
      <c r="E10399" s="36">
        <v>26</v>
      </c>
    </row>
    <row r="10400" spans="1:5" x14ac:dyDescent="0.2">
      <c r="A10400" s="35">
        <v>44391</v>
      </c>
      <c r="B10400" s="36">
        <v>44391</v>
      </c>
      <c r="C10400" s="36" t="s">
        <v>1020</v>
      </c>
      <c r="D10400" s="37">
        <f>VLOOKUP(Pag_Inicio_Corr_mas_casos[[#This Row],[Corregimiento]],Hoja3!$A$2:$D$676,4,0)</f>
        <v>20601</v>
      </c>
      <c r="E10400" s="36">
        <v>25</v>
      </c>
    </row>
    <row r="10401" spans="1:5" x14ac:dyDescent="0.2">
      <c r="A10401" s="35">
        <v>44391</v>
      </c>
      <c r="B10401" s="36">
        <v>44391</v>
      </c>
      <c r="C10401" s="36" t="s">
        <v>997</v>
      </c>
      <c r="D10401" s="37">
        <f>VLOOKUP(Pag_Inicio_Corr_mas_casos[[#This Row],[Corregimiento]],Hoja3!$A$2:$D$676,4,0)</f>
        <v>130717</v>
      </c>
      <c r="E10401" s="36">
        <v>24</v>
      </c>
    </row>
    <row r="10402" spans="1:5" x14ac:dyDescent="0.2">
      <c r="A10402" s="35">
        <v>44391</v>
      </c>
      <c r="B10402" s="36">
        <v>44391</v>
      </c>
      <c r="C10402" s="36" t="s">
        <v>1001</v>
      </c>
      <c r="D10402" s="37">
        <f>VLOOKUP(Pag_Inicio_Corr_mas_casos[[#This Row],[Corregimiento]],Hoja3!$A$2:$D$676,4,0)</f>
        <v>80807</v>
      </c>
      <c r="E10402" s="36">
        <v>22</v>
      </c>
    </row>
    <row r="10403" spans="1:5" x14ac:dyDescent="0.2">
      <c r="A10403" s="35">
        <v>44391</v>
      </c>
      <c r="B10403" s="36">
        <v>44391</v>
      </c>
      <c r="C10403" s="36" t="s">
        <v>1013</v>
      </c>
      <c r="D10403" s="37">
        <f>VLOOKUP(Pag_Inicio_Corr_mas_casos[[#This Row],[Corregimiento]],Hoja3!$A$2:$D$676,4,0)</f>
        <v>80822</v>
      </c>
      <c r="E10403" s="36">
        <v>21</v>
      </c>
    </row>
    <row r="10404" spans="1:5" x14ac:dyDescent="0.2">
      <c r="A10404" s="35">
        <v>44391</v>
      </c>
      <c r="B10404" s="36">
        <v>44391</v>
      </c>
      <c r="C10404" s="36" t="s">
        <v>1064</v>
      </c>
      <c r="D10404" s="37">
        <f>VLOOKUP(Pag_Inicio_Corr_mas_casos[[#This Row],[Corregimiento]],Hoja3!$A$2:$D$676,4,0)</f>
        <v>60103</v>
      </c>
      <c r="E10404" s="36">
        <v>21</v>
      </c>
    </row>
    <row r="10405" spans="1:5" x14ac:dyDescent="0.2">
      <c r="A10405" s="35">
        <v>44391</v>
      </c>
      <c r="B10405" s="36">
        <v>44391</v>
      </c>
      <c r="C10405" s="36" t="s">
        <v>1105</v>
      </c>
      <c r="D10405" s="37">
        <f>VLOOKUP(Pag_Inicio_Corr_mas_casos[[#This Row],[Corregimiento]],Hoja3!$A$2:$D$676,4,0)</f>
        <v>80812</v>
      </c>
      <c r="E10405" s="36">
        <v>21</v>
      </c>
    </row>
    <row r="10406" spans="1:5" x14ac:dyDescent="0.2">
      <c r="A10406" s="35">
        <v>44391</v>
      </c>
      <c r="B10406" s="36">
        <v>44391</v>
      </c>
      <c r="C10406" s="36" t="s">
        <v>1385</v>
      </c>
      <c r="D10406" s="37">
        <f>VLOOKUP(Pag_Inicio_Corr_mas_casos[[#This Row],[Corregimiento]],Hoja3!$A$2:$D$676,4,0)</f>
        <v>90801</v>
      </c>
      <c r="E10406" s="36">
        <v>20</v>
      </c>
    </row>
    <row r="10407" spans="1:5" x14ac:dyDescent="0.2">
      <c r="A10407" s="35">
        <v>44391</v>
      </c>
      <c r="B10407" s="36">
        <v>44391</v>
      </c>
      <c r="C10407" s="36" t="s">
        <v>1006</v>
      </c>
      <c r="D10407" s="37">
        <f>VLOOKUP(Pag_Inicio_Corr_mas_casos[[#This Row],[Corregimiento]],Hoja3!$A$2:$D$676,4,0)</f>
        <v>80826</v>
      </c>
      <c r="E10407" s="36">
        <v>20</v>
      </c>
    </row>
    <row r="10408" spans="1:5" x14ac:dyDescent="0.2">
      <c r="A10408" s="43">
        <v>44392</v>
      </c>
      <c r="B10408" s="41">
        <v>44392</v>
      </c>
      <c r="C10408" s="41" t="s">
        <v>1064</v>
      </c>
      <c r="D10408" s="42">
        <f>VLOOKUP(Pag_Inicio_Corr_mas_casos[[#This Row],[Corregimiento]],Hoja3!$A$2:$D$676,4,0)</f>
        <v>60103</v>
      </c>
      <c r="E10408" s="41">
        <v>34</v>
      </c>
    </row>
    <row r="10409" spans="1:5" x14ac:dyDescent="0.2">
      <c r="A10409" s="43">
        <v>44392</v>
      </c>
      <c r="B10409" s="41">
        <v>44392</v>
      </c>
      <c r="C10409" s="41" t="s">
        <v>1012</v>
      </c>
      <c r="D10409" s="42">
        <f>VLOOKUP(Pag_Inicio_Corr_mas_casos[[#This Row],[Corregimiento]],Hoja3!$A$2:$D$676,4,0)</f>
        <v>80817</v>
      </c>
      <c r="E10409" s="41">
        <v>33</v>
      </c>
    </row>
    <row r="10410" spans="1:5" x14ac:dyDescent="0.2">
      <c r="A10410" s="43">
        <v>44392</v>
      </c>
      <c r="B10410" s="41">
        <v>44392</v>
      </c>
      <c r="C10410" s="41" t="s">
        <v>1071</v>
      </c>
      <c r="D10410" s="42">
        <f>VLOOKUP(Pag_Inicio_Corr_mas_casos[[#This Row],[Corregimiento]],Hoja3!$A$2:$D$676,4,0)</f>
        <v>80819</v>
      </c>
      <c r="E10410" s="41">
        <v>32</v>
      </c>
    </row>
    <row r="10411" spans="1:5" x14ac:dyDescent="0.2">
      <c r="A10411" s="43">
        <v>44392</v>
      </c>
      <c r="B10411" s="41">
        <v>44392</v>
      </c>
      <c r="C10411" s="41" t="s">
        <v>1074</v>
      </c>
      <c r="D10411" s="42">
        <f>VLOOKUP(Pag_Inicio_Corr_mas_casos[[#This Row],[Corregimiento]],Hoja3!$A$2:$D$676,4,0)</f>
        <v>130702</v>
      </c>
      <c r="E10411" s="41">
        <v>26</v>
      </c>
    </row>
    <row r="10412" spans="1:5" x14ac:dyDescent="0.2">
      <c r="A10412" s="43">
        <v>44392</v>
      </c>
      <c r="B10412" s="41">
        <v>44392</v>
      </c>
      <c r="C10412" s="41" t="s">
        <v>1264</v>
      </c>
      <c r="D10412" s="42">
        <f>VLOOKUP(Pag_Inicio_Corr_mas_casos[[#This Row],[Corregimiento]],Hoja3!$A$2:$D$676,4,0)</f>
        <v>10207</v>
      </c>
      <c r="E10412" s="41">
        <v>25</v>
      </c>
    </row>
    <row r="10413" spans="1:5" x14ac:dyDescent="0.2">
      <c r="A10413" s="43">
        <v>44392</v>
      </c>
      <c r="B10413" s="41">
        <v>44392</v>
      </c>
      <c r="C10413" s="41" t="s">
        <v>1001</v>
      </c>
      <c r="D10413" s="42">
        <f>VLOOKUP(Pag_Inicio_Corr_mas_casos[[#This Row],[Corregimiento]],Hoja3!$A$2:$D$676,4,0)</f>
        <v>80807</v>
      </c>
      <c r="E10413" s="41">
        <v>25</v>
      </c>
    </row>
    <row r="10414" spans="1:5" x14ac:dyDescent="0.2">
      <c r="A10414" s="43">
        <v>44392</v>
      </c>
      <c r="B10414" s="41">
        <v>44392</v>
      </c>
      <c r="C10414" s="41" t="s">
        <v>1026</v>
      </c>
      <c r="D10414" s="42">
        <f>VLOOKUP(Pag_Inicio_Corr_mas_casos[[#This Row],[Corregimiento]],Hoja3!$A$2:$D$676,4,0)</f>
        <v>30107</v>
      </c>
      <c r="E10414" s="41">
        <v>24</v>
      </c>
    </row>
    <row r="10415" spans="1:5" x14ac:dyDescent="0.2">
      <c r="A10415" s="43">
        <v>44392</v>
      </c>
      <c r="B10415" s="41">
        <v>44392</v>
      </c>
      <c r="C10415" s="41" t="s">
        <v>1081</v>
      </c>
      <c r="D10415" s="42">
        <f>VLOOKUP(Pag_Inicio_Corr_mas_casos[[#This Row],[Corregimiento]],Hoja3!$A$2:$D$676,4,0)</f>
        <v>91001</v>
      </c>
      <c r="E10415" s="41">
        <v>23</v>
      </c>
    </row>
    <row r="10416" spans="1:5" x14ac:dyDescent="0.2">
      <c r="A10416" s="43">
        <v>44392</v>
      </c>
      <c r="B10416" s="41">
        <v>44392</v>
      </c>
      <c r="C10416" s="41" t="s">
        <v>1113</v>
      </c>
      <c r="D10416" s="42">
        <f>VLOOKUP(Pag_Inicio_Corr_mas_casos[[#This Row],[Corregimiento]],Hoja3!$A$2:$D$676,4,0)</f>
        <v>130102</v>
      </c>
      <c r="E10416" s="41">
        <v>23</v>
      </c>
    </row>
    <row r="10417" spans="1:5" x14ac:dyDescent="0.2">
      <c r="A10417" s="43">
        <v>44392</v>
      </c>
      <c r="B10417" s="41">
        <v>44392</v>
      </c>
      <c r="C10417" s="41" t="s">
        <v>1127</v>
      </c>
      <c r="D10417" s="42">
        <f>VLOOKUP(Pag_Inicio_Corr_mas_casos[[#This Row],[Corregimiento]],Hoja3!$A$2:$D$676,4,0)</f>
        <v>130101</v>
      </c>
      <c r="E10417" s="41">
        <v>22</v>
      </c>
    </row>
    <row r="10418" spans="1:5" x14ac:dyDescent="0.2">
      <c r="A10418" s="43">
        <v>44392</v>
      </c>
      <c r="B10418" s="41">
        <v>44392</v>
      </c>
      <c r="C10418" s="41" t="s">
        <v>1095</v>
      </c>
      <c r="D10418" s="42">
        <f>VLOOKUP(Pag_Inicio_Corr_mas_casos[[#This Row],[Corregimiento]],Hoja3!$A$2:$D$676,4,0)</f>
        <v>130106</v>
      </c>
      <c r="E10418" s="41">
        <v>22</v>
      </c>
    </row>
    <row r="10419" spans="1:5" x14ac:dyDescent="0.2">
      <c r="A10419" s="43">
        <v>44392</v>
      </c>
      <c r="B10419" s="41">
        <v>44392</v>
      </c>
      <c r="C10419" s="41" t="s">
        <v>1016</v>
      </c>
      <c r="D10419" s="42">
        <f>VLOOKUP(Pag_Inicio_Corr_mas_casos[[#This Row],[Corregimiento]],Hoja3!$A$2:$D$676,4,0)</f>
        <v>130716</v>
      </c>
      <c r="E10419" s="41">
        <v>21</v>
      </c>
    </row>
    <row r="10420" spans="1:5" x14ac:dyDescent="0.2">
      <c r="A10420" s="43">
        <v>44392</v>
      </c>
      <c r="B10420" s="41">
        <v>44392</v>
      </c>
      <c r="C10420" s="41" t="s">
        <v>831</v>
      </c>
      <c r="D10420" s="42">
        <f>VLOOKUP(Pag_Inicio_Corr_mas_casos[[#This Row],[Corregimiento]],Hoja3!$A$2:$D$676,4,0)</f>
        <v>80821</v>
      </c>
      <c r="E10420" s="41">
        <v>20</v>
      </c>
    </row>
    <row r="10421" spans="1:5" x14ac:dyDescent="0.2">
      <c r="A10421" s="43">
        <v>44392</v>
      </c>
      <c r="B10421" s="41">
        <v>44392</v>
      </c>
      <c r="C10421" s="41" t="s">
        <v>1385</v>
      </c>
      <c r="D10421" s="42">
        <f>VLOOKUP(Pag_Inicio_Corr_mas_casos[[#This Row],[Corregimiento]],Hoja3!$A$2:$D$676,4,0)</f>
        <v>90801</v>
      </c>
      <c r="E10421" s="41">
        <v>19</v>
      </c>
    </row>
    <row r="10422" spans="1:5" x14ac:dyDescent="0.2">
      <c r="A10422" s="43">
        <v>44392</v>
      </c>
      <c r="B10422" s="41">
        <v>44392</v>
      </c>
      <c r="C10422" s="41" t="s">
        <v>999</v>
      </c>
      <c r="D10422" s="42">
        <f>VLOOKUP(Pag_Inicio_Corr_mas_casos[[#This Row],[Corregimiento]],Hoja3!$A$2:$D$676,4,0)</f>
        <v>80806</v>
      </c>
      <c r="E10422" s="41">
        <v>19</v>
      </c>
    </row>
    <row r="10423" spans="1:5" x14ac:dyDescent="0.2">
      <c r="A10423" s="43">
        <v>44392</v>
      </c>
      <c r="B10423" s="41">
        <v>44392</v>
      </c>
      <c r="C10423" s="41" t="s">
        <v>1086</v>
      </c>
      <c r="D10423" s="42">
        <f>VLOOKUP(Pag_Inicio_Corr_mas_casos[[#This Row],[Corregimiento]],Hoja3!$A$2:$D$676,4,0)</f>
        <v>30103</v>
      </c>
      <c r="E10423" s="41">
        <v>19</v>
      </c>
    </row>
    <row r="10424" spans="1:5" x14ac:dyDescent="0.2">
      <c r="A10424" s="43">
        <v>44392</v>
      </c>
      <c r="B10424" s="41">
        <v>44392</v>
      </c>
      <c r="C10424" s="41" t="s">
        <v>998</v>
      </c>
      <c r="D10424" s="42">
        <f>VLOOKUP(Pag_Inicio_Corr_mas_casos[[#This Row],[Corregimiento]],Hoja3!$A$2:$D$676,4,0)</f>
        <v>81009</v>
      </c>
      <c r="E10424" s="41">
        <v>18</v>
      </c>
    </row>
    <row r="10425" spans="1:5" x14ac:dyDescent="0.2">
      <c r="A10425" s="43">
        <v>44392</v>
      </c>
      <c r="B10425" s="41">
        <v>44392</v>
      </c>
      <c r="C10425" s="41" t="s">
        <v>1080</v>
      </c>
      <c r="D10425" s="42">
        <f>VLOOKUP(Pag_Inicio_Corr_mas_casos[[#This Row],[Corregimiento]],Hoja3!$A$2:$D$676,4,0)</f>
        <v>81003</v>
      </c>
      <c r="E10425" s="41">
        <v>18</v>
      </c>
    </row>
    <row r="10426" spans="1:5" x14ac:dyDescent="0.2">
      <c r="A10426" s="43">
        <v>44392</v>
      </c>
      <c r="B10426" s="41">
        <v>44392</v>
      </c>
      <c r="C10426" s="41" t="s">
        <v>1000</v>
      </c>
      <c r="D10426" s="42">
        <f>VLOOKUP(Pag_Inicio_Corr_mas_casos[[#This Row],[Corregimiento]],Hoja3!$A$2:$D$676,4,0)</f>
        <v>80823</v>
      </c>
      <c r="E10426" s="41">
        <v>17</v>
      </c>
    </row>
    <row r="10427" spans="1:5" x14ac:dyDescent="0.2">
      <c r="A10427" s="105">
        <v>44393</v>
      </c>
      <c r="B10427" s="106">
        <v>44393</v>
      </c>
      <c r="C10427" s="106" t="s">
        <v>1113</v>
      </c>
      <c r="D10427" s="107">
        <f>VLOOKUP(Pag_Inicio_Corr_mas_casos[[#This Row],[Corregimiento]],Hoja3!$A$2:$D$676,4,0)</f>
        <v>130102</v>
      </c>
      <c r="E10427" s="106">
        <v>30</v>
      </c>
    </row>
    <row r="10428" spans="1:5" x14ac:dyDescent="0.2">
      <c r="A10428" s="105">
        <v>44393</v>
      </c>
      <c r="B10428" s="106">
        <v>44393</v>
      </c>
      <c r="C10428" s="106" t="s">
        <v>1081</v>
      </c>
      <c r="D10428" s="107">
        <f>VLOOKUP(Pag_Inicio_Corr_mas_casos[[#This Row],[Corregimiento]],Hoja3!$A$2:$D$676,4,0)</f>
        <v>91001</v>
      </c>
      <c r="E10428" s="106">
        <v>26</v>
      </c>
    </row>
    <row r="10429" spans="1:5" x14ac:dyDescent="0.2">
      <c r="A10429" s="105">
        <v>44393</v>
      </c>
      <c r="B10429" s="106">
        <v>44393</v>
      </c>
      <c r="C10429" s="106" t="s">
        <v>1105</v>
      </c>
      <c r="D10429" s="107">
        <f>VLOOKUP(Pag_Inicio_Corr_mas_casos[[#This Row],[Corregimiento]],Hoja3!$A$2:$D$676,4,0)</f>
        <v>80812</v>
      </c>
      <c r="E10429" s="106">
        <v>25</v>
      </c>
    </row>
    <row r="10430" spans="1:5" x14ac:dyDescent="0.2">
      <c r="A10430" s="105">
        <v>44393</v>
      </c>
      <c r="B10430" s="106">
        <v>44393</v>
      </c>
      <c r="C10430" s="106" t="s">
        <v>1095</v>
      </c>
      <c r="D10430" s="107">
        <f>VLOOKUP(Pag_Inicio_Corr_mas_casos[[#This Row],[Corregimiento]],Hoja3!$A$2:$D$676,4,0)</f>
        <v>130106</v>
      </c>
      <c r="E10430" s="106">
        <v>24</v>
      </c>
    </row>
    <row r="10431" spans="1:5" x14ac:dyDescent="0.2">
      <c r="A10431" s="105">
        <v>44393</v>
      </c>
      <c r="B10431" s="106">
        <v>44393</v>
      </c>
      <c r="C10431" s="106" t="s">
        <v>1071</v>
      </c>
      <c r="D10431" s="107">
        <f>VLOOKUP(Pag_Inicio_Corr_mas_casos[[#This Row],[Corregimiento]],Hoja3!$A$2:$D$676,4,0)</f>
        <v>80819</v>
      </c>
      <c r="E10431" s="106">
        <v>24</v>
      </c>
    </row>
    <row r="10432" spans="1:5" x14ac:dyDescent="0.2">
      <c r="A10432" s="105">
        <v>44393</v>
      </c>
      <c r="B10432" s="106">
        <v>44393</v>
      </c>
      <c r="C10432" s="106" t="s">
        <v>1172</v>
      </c>
      <c r="D10432" s="107">
        <f>VLOOKUP(Pag_Inicio_Corr_mas_casos[[#This Row],[Corregimiento]],Hoja3!$A$2:$D$676,4,0)</f>
        <v>20307</v>
      </c>
      <c r="E10432" s="106">
        <v>24</v>
      </c>
    </row>
    <row r="10433" spans="1:5" x14ac:dyDescent="0.2">
      <c r="A10433" s="105">
        <v>44393</v>
      </c>
      <c r="B10433" s="106">
        <v>44393</v>
      </c>
      <c r="C10433" s="106" t="s">
        <v>1127</v>
      </c>
      <c r="D10433" s="107">
        <f>VLOOKUP(Pag_Inicio_Corr_mas_casos[[#This Row],[Corregimiento]],Hoja3!$A$2:$D$676,4,0)</f>
        <v>130101</v>
      </c>
      <c r="E10433" s="106">
        <v>23</v>
      </c>
    </row>
    <row r="10434" spans="1:5" x14ac:dyDescent="0.2">
      <c r="A10434" s="105">
        <v>44393</v>
      </c>
      <c r="B10434" s="106">
        <v>44393</v>
      </c>
      <c r="C10434" s="106" t="s">
        <v>1020</v>
      </c>
      <c r="D10434" s="107">
        <f>VLOOKUP(Pag_Inicio_Corr_mas_casos[[#This Row],[Corregimiento]],Hoja3!$A$2:$D$676,4,0)</f>
        <v>20601</v>
      </c>
      <c r="E10434" s="106">
        <v>22</v>
      </c>
    </row>
    <row r="10435" spans="1:5" x14ac:dyDescent="0.2">
      <c r="A10435" s="105">
        <v>44393</v>
      </c>
      <c r="B10435" s="106">
        <v>44393</v>
      </c>
      <c r="C10435" s="106" t="s">
        <v>1003</v>
      </c>
      <c r="D10435" s="107">
        <f>VLOOKUP(Pag_Inicio_Corr_mas_casos[[#This Row],[Corregimiento]],Hoja3!$A$2:$D$676,4,0)</f>
        <v>130708</v>
      </c>
      <c r="E10435" s="106">
        <v>19</v>
      </c>
    </row>
    <row r="10436" spans="1:5" x14ac:dyDescent="0.2">
      <c r="A10436" s="105">
        <v>44393</v>
      </c>
      <c r="B10436" s="106">
        <v>44393</v>
      </c>
      <c r="C10436" s="106" t="s">
        <v>1012</v>
      </c>
      <c r="D10436" s="107">
        <f>VLOOKUP(Pag_Inicio_Corr_mas_casos[[#This Row],[Corregimiento]],Hoja3!$A$2:$D$676,4,0)</f>
        <v>80817</v>
      </c>
      <c r="E10436" s="106">
        <v>19</v>
      </c>
    </row>
    <row r="10437" spans="1:5" x14ac:dyDescent="0.2">
      <c r="A10437" s="105">
        <v>44393</v>
      </c>
      <c r="B10437" s="106">
        <v>44393</v>
      </c>
      <c r="C10437" s="106" t="s">
        <v>1264</v>
      </c>
      <c r="D10437" s="107">
        <f>VLOOKUP(Pag_Inicio_Corr_mas_casos[[#This Row],[Corregimiento]],Hoja3!$A$2:$D$676,4,0)</f>
        <v>10207</v>
      </c>
      <c r="E10437" s="106">
        <v>19</v>
      </c>
    </row>
    <row r="10438" spans="1:5" x14ac:dyDescent="0.2">
      <c r="A10438" s="105">
        <v>44393</v>
      </c>
      <c r="B10438" s="106">
        <v>44393</v>
      </c>
      <c r="C10438" s="106" t="s">
        <v>1074</v>
      </c>
      <c r="D10438" s="107">
        <f>VLOOKUP(Pag_Inicio_Corr_mas_casos[[#This Row],[Corregimiento]],Hoja3!$A$2:$D$676,4,0)</f>
        <v>130702</v>
      </c>
      <c r="E10438" s="106">
        <v>18</v>
      </c>
    </row>
    <row r="10439" spans="1:5" x14ac:dyDescent="0.2">
      <c r="A10439" s="105">
        <v>44393</v>
      </c>
      <c r="B10439" s="106">
        <v>44393</v>
      </c>
      <c r="C10439" s="106" t="s">
        <v>1064</v>
      </c>
      <c r="D10439" s="107">
        <f>VLOOKUP(Pag_Inicio_Corr_mas_casos[[#This Row],[Corregimiento]],Hoja3!$A$2:$D$676,4,0)</f>
        <v>60103</v>
      </c>
      <c r="E10439" s="106">
        <v>15</v>
      </c>
    </row>
    <row r="10440" spans="1:5" x14ac:dyDescent="0.2">
      <c r="A10440" s="105">
        <v>44393</v>
      </c>
      <c r="B10440" s="106">
        <v>44393</v>
      </c>
      <c r="C10440" s="106" t="s">
        <v>998</v>
      </c>
      <c r="D10440" s="107">
        <f>VLOOKUP(Pag_Inicio_Corr_mas_casos[[#This Row],[Corregimiento]],Hoja3!$A$2:$D$676,4,0)</f>
        <v>81009</v>
      </c>
      <c r="E10440" s="106">
        <v>15</v>
      </c>
    </row>
    <row r="10441" spans="1:5" x14ac:dyDescent="0.2">
      <c r="A10441" s="105">
        <v>44393</v>
      </c>
      <c r="B10441" s="106">
        <v>44393</v>
      </c>
      <c r="C10441" s="106" t="s">
        <v>1018</v>
      </c>
      <c r="D10441" s="107">
        <f>VLOOKUP(Pag_Inicio_Corr_mas_casos[[#This Row],[Corregimiento]],Hoja3!$A$2:$D$676,4,0)</f>
        <v>130701</v>
      </c>
      <c r="E10441" s="106">
        <v>15</v>
      </c>
    </row>
    <row r="10442" spans="1:5" x14ac:dyDescent="0.2">
      <c r="A10442" s="105">
        <v>44393</v>
      </c>
      <c r="B10442" s="106">
        <v>44393</v>
      </c>
      <c r="C10442" s="106" t="s">
        <v>1385</v>
      </c>
      <c r="D10442" s="107">
        <f>VLOOKUP(Pag_Inicio_Corr_mas_casos[[#This Row],[Corregimiento]],Hoja3!$A$2:$D$676,4,0)</f>
        <v>90801</v>
      </c>
      <c r="E10442" s="106">
        <v>14</v>
      </c>
    </row>
    <row r="10443" spans="1:5" x14ac:dyDescent="0.2">
      <c r="A10443" s="105">
        <v>44393</v>
      </c>
      <c r="B10443" s="106">
        <v>44393</v>
      </c>
      <c r="C10443" s="106" t="s">
        <v>999</v>
      </c>
      <c r="D10443" s="107">
        <f>VLOOKUP(Pag_Inicio_Corr_mas_casos[[#This Row],[Corregimiento]],Hoja3!$A$2:$D$676,4,0)</f>
        <v>80806</v>
      </c>
      <c r="E10443" s="106">
        <v>13</v>
      </c>
    </row>
    <row r="10444" spans="1:5" x14ac:dyDescent="0.2">
      <c r="A10444" s="105">
        <v>44393</v>
      </c>
      <c r="B10444" s="106">
        <v>44393</v>
      </c>
      <c r="C10444" s="106" t="s">
        <v>1000</v>
      </c>
      <c r="D10444" s="107">
        <f>VLOOKUP(Pag_Inicio_Corr_mas_casos[[#This Row],[Corregimiento]],Hoja3!$A$2:$D$676,4,0)</f>
        <v>80823</v>
      </c>
      <c r="E10444" s="106">
        <v>13</v>
      </c>
    </row>
    <row r="10445" spans="1:5" x14ac:dyDescent="0.2">
      <c r="A10445" s="105">
        <v>44393</v>
      </c>
      <c r="B10445" s="106">
        <v>44393</v>
      </c>
      <c r="C10445" s="106" t="s">
        <v>1013</v>
      </c>
      <c r="D10445" s="107">
        <f>VLOOKUP(Pag_Inicio_Corr_mas_casos[[#This Row],[Corregimiento]],Hoja3!$A$2:$D$676,4,0)</f>
        <v>80822</v>
      </c>
      <c r="E10445" s="106">
        <v>12</v>
      </c>
    </row>
    <row r="10446" spans="1:5" x14ac:dyDescent="0.2">
      <c r="A10446" s="105">
        <v>44393</v>
      </c>
      <c r="B10446" s="106">
        <v>44393</v>
      </c>
      <c r="C10446" s="106" t="s">
        <v>1086</v>
      </c>
      <c r="D10446" s="107">
        <f>VLOOKUP(Pag_Inicio_Corr_mas_casos[[#This Row],[Corregimiento]],Hoja3!$A$2:$D$676,4,0)</f>
        <v>30103</v>
      </c>
      <c r="E10446" s="106">
        <v>12</v>
      </c>
    </row>
    <row r="10447" spans="1:5" x14ac:dyDescent="0.2">
      <c r="A10447" s="80">
        <v>44394</v>
      </c>
      <c r="B10447" s="81">
        <v>44394</v>
      </c>
      <c r="C10447" s="81" t="s">
        <v>1012</v>
      </c>
      <c r="D10447" s="82">
        <f>VLOOKUP(Pag_Inicio_Corr_mas_casos[[#This Row],[Corregimiento]],Hoja3!$A$2:$D$676,4,0)</f>
        <v>80817</v>
      </c>
      <c r="E10447" s="81">
        <v>30</v>
      </c>
    </row>
    <row r="10448" spans="1:5" x14ac:dyDescent="0.2">
      <c r="A10448" s="80">
        <v>44394</v>
      </c>
      <c r="B10448" s="81">
        <v>44394</v>
      </c>
      <c r="C10448" s="81" t="s">
        <v>831</v>
      </c>
      <c r="D10448" s="82">
        <f>VLOOKUP(Pag_Inicio_Corr_mas_casos[[#This Row],[Corregimiento]],Hoja3!$A$2:$D$676,4,0)</f>
        <v>80821</v>
      </c>
      <c r="E10448" s="81">
        <v>27</v>
      </c>
    </row>
    <row r="10449" spans="1:5" x14ac:dyDescent="0.2">
      <c r="A10449" s="80">
        <v>44394</v>
      </c>
      <c r="B10449" s="81">
        <v>44394</v>
      </c>
      <c r="C10449" s="81" t="s">
        <v>999</v>
      </c>
      <c r="D10449" s="82">
        <f>VLOOKUP(Pag_Inicio_Corr_mas_casos[[#This Row],[Corregimiento]],Hoja3!$A$2:$D$676,4,0)</f>
        <v>80806</v>
      </c>
      <c r="E10449" s="81">
        <v>26</v>
      </c>
    </row>
    <row r="10450" spans="1:5" x14ac:dyDescent="0.2">
      <c r="A10450" s="80">
        <v>44394</v>
      </c>
      <c r="B10450" s="81">
        <v>44394</v>
      </c>
      <c r="C10450" s="81" t="s">
        <v>1020</v>
      </c>
      <c r="D10450" s="82">
        <f>VLOOKUP(Pag_Inicio_Corr_mas_casos[[#This Row],[Corregimiento]],Hoja3!$A$2:$D$676,4,0)</f>
        <v>20601</v>
      </c>
      <c r="E10450" s="81">
        <v>26</v>
      </c>
    </row>
    <row r="10451" spans="1:5" x14ac:dyDescent="0.2">
      <c r="A10451" s="80">
        <v>44394</v>
      </c>
      <c r="B10451" s="81">
        <v>44394</v>
      </c>
      <c r="C10451" s="81" t="s">
        <v>1071</v>
      </c>
      <c r="D10451" s="82">
        <f>VLOOKUP(Pag_Inicio_Corr_mas_casos[[#This Row],[Corregimiento]],Hoja3!$A$2:$D$676,4,0)</f>
        <v>80819</v>
      </c>
      <c r="E10451" s="81">
        <v>25</v>
      </c>
    </row>
    <row r="10452" spans="1:5" x14ac:dyDescent="0.2">
      <c r="A10452" s="80">
        <v>44394</v>
      </c>
      <c r="B10452" s="81">
        <v>44394</v>
      </c>
      <c r="C10452" s="81" t="s">
        <v>1127</v>
      </c>
      <c r="D10452" s="82">
        <f>VLOOKUP(Pag_Inicio_Corr_mas_casos[[#This Row],[Corregimiento]],Hoja3!$A$2:$D$676,4,0)</f>
        <v>130101</v>
      </c>
      <c r="E10452" s="81">
        <v>23</v>
      </c>
    </row>
    <row r="10453" spans="1:5" x14ac:dyDescent="0.2">
      <c r="A10453" s="80">
        <v>44394</v>
      </c>
      <c r="B10453" s="81">
        <v>44394</v>
      </c>
      <c r="C10453" s="81" t="s">
        <v>1018</v>
      </c>
      <c r="D10453" s="82">
        <f>VLOOKUP(Pag_Inicio_Corr_mas_casos[[#This Row],[Corregimiento]],Hoja3!$A$2:$D$676,4,0)</f>
        <v>130701</v>
      </c>
      <c r="E10453" s="81">
        <v>20</v>
      </c>
    </row>
    <row r="10454" spans="1:5" x14ac:dyDescent="0.2">
      <c r="A10454" s="80">
        <v>44394</v>
      </c>
      <c r="B10454" s="81">
        <v>44394</v>
      </c>
      <c r="C10454" s="81" t="s">
        <v>1095</v>
      </c>
      <c r="D10454" s="82">
        <f>VLOOKUP(Pag_Inicio_Corr_mas_casos[[#This Row],[Corregimiento]],Hoja3!$A$2:$D$676,4,0)</f>
        <v>130106</v>
      </c>
      <c r="E10454" s="81">
        <v>19</v>
      </c>
    </row>
    <row r="10455" spans="1:5" x14ac:dyDescent="0.2">
      <c r="A10455" s="80">
        <v>44394</v>
      </c>
      <c r="B10455" s="81">
        <v>44394</v>
      </c>
      <c r="C10455" s="81" t="s">
        <v>1074</v>
      </c>
      <c r="D10455" s="82">
        <f>VLOOKUP(Pag_Inicio_Corr_mas_casos[[#This Row],[Corregimiento]],Hoja3!$A$2:$D$676,4,0)</f>
        <v>130702</v>
      </c>
      <c r="E10455" s="81">
        <v>18</v>
      </c>
    </row>
    <row r="10456" spans="1:5" x14ac:dyDescent="0.2">
      <c r="A10456" s="80">
        <v>44394</v>
      </c>
      <c r="B10456" s="81">
        <v>44394</v>
      </c>
      <c r="C10456" s="81" t="s">
        <v>1264</v>
      </c>
      <c r="D10456" s="82">
        <f>VLOOKUP(Pag_Inicio_Corr_mas_casos[[#This Row],[Corregimiento]],Hoja3!$A$2:$D$676,4,0)</f>
        <v>10207</v>
      </c>
      <c r="E10456" s="81">
        <v>17</v>
      </c>
    </row>
    <row r="10457" spans="1:5" x14ac:dyDescent="0.2">
      <c r="A10457" s="80">
        <v>44394</v>
      </c>
      <c r="B10457" s="81">
        <v>44394</v>
      </c>
      <c r="C10457" s="81" t="s">
        <v>1001</v>
      </c>
      <c r="D10457" s="82">
        <f>VLOOKUP(Pag_Inicio_Corr_mas_casos[[#This Row],[Corregimiento]],Hoja3!$A$2:$D$676,4,0)</f>
        <v>80807</v>
      </c>
      <c r="E10457" s="81">
        <v>16</v>
      </c>
    </row>
    <row r="10458" spans="1:5" x14ac:dyDescent="0.2">
      <c r="A10458" s="80">
        <v>44394</v>
      </c>
      <c r="B10458" s="81">
        <v>44394</v>
      </c>
      <c r="C10458" s="81" t="s">
        <v>1016</v>
      </c>
      <c r="D10458" s="82">
        <f>VLOOKUP(Pag_Inicio_Corr_mas_casos[[#This Row],[Corregimiento]],Hoja3!$A$2:$D$676,4,0)</f>
        <v>130716</v>
      </c>
      <c r="E10458" s="81">
        <v>15</v>
      </c>
    </row>
    <row r="10459" spans="1:5" x14ac:dyDescent="0.2">
      <c r="A10459" s="80">
        <v>44394</v>
      </c>
      <c r="B10459" s="81">
        <v>44394</v>
      </c>
      <c r="C10459" s="81" t="s">
        <v>997</v>
      </c>
      <c r="D10459" s="82">
        <f>VLOOKUP(Pag_Inicio_Corr_mas_casos[[#This Row],[Corregimiento]],Hoja3!$A$2:$D$676,4,0)</f>
        <v>130717</v>
      </c>
      <c r="E10459" s="81">
        <v>15</v>
      </c>
    </row>
    <row r="10460" spans="1:5" x14ac:dyDescent="0.2">
      <c r="A10460" s="80">
        <v>44394</v>
      </c>
      <c r="B10460" s="81">
        <v>44394</v>
      </c>
      <c r="C10460" s="81" t="s">
        <v>998</v>
      </c>
      <c r="D10460" s="82">
        <f>VLOOKUP(Pag_Inicio_Corr_mas_casos[[#This Row],[Corregimiento]],Hoja3!$A$2:$D$676,4,0)</f>
        <v>81009</v>
      </c>
      <c r="E10460" s="81">
        <v>15</v>
      </c>
    </row>
    <row r="10461" spans="1:5" x14ac:dyDescent="0.2">
      <c r="A10461" s="80">
        <v>44394</v>
      </c>
      <c r="B10461" s="81">
        <v>44394</v>
      </c>
      <c r="C10461" s="81" t="s">
        <v>1293</v>
      </c>
      <c r="D10461" s="82">
        <f>VLOOKUP(Pag_Inicio_Corr_mas_casos[[#This Row],[Corregimiento]],Hoja3!$A$2:$D$676,4,0)</f>
        <v>60202</v>
      </c>
      <c r="E10461" s="81">
        <v>14</v>
      </c>
    </row>
    <row r="10462" spans="1:5" x14ac:dyDescent="0.2">
      <c r="A10462" s="80">
        <v>44394</v>
      </c>
      <c r="B10462" s="81">
        <v>44394</v>
      </c>
      <c r="C10462" s="81" t="s">
        <v>1081</v>
      </c>
      <c r="D10462" s="82">
        <f>VLOOKUP(Pag_Inicio_Corr_mas_casos[[#This Row],[Corregimiento]],Hoja3!$A$2:$D$676,4,0)</f>
        <v>91001</v>
      </c>
      <c r="E10462" s="81">
        <v>14</v>
      </c>
    </row>
    <row r="10463" spans="1:5" x14ac:dyDescent="0.2">
      <c r="A10463" s="80">
        <v>44394</v>
      </c>
      <c r="B10463" s="81">
        <v>44394</v>
      </c>
      <c r="C10463" s="81" t="s">
        <v>1015</v>
      </c>
      <c r="D10463" s="82">
        <f>VLOOKUP(Pag_Inicio_Corr_mas_casos[[#This Row],[Corregimiento]],Hoja3!$A$2:$D$676,4,0)</f>
        <v>80815</v>
      </c>
      <c r="E10463" s="81">
        <v>14</v>
      </c>
    </row>
    <row r="10464" spans="1:5" x14ac:dyDescent="0.2">
      <c r="A10464" s="80">
        <v>44394</v>
      </c>
      <c r="B10464" s="81">
        <v>44394</v>
      </c>
      <c r="C10464" s="81" t="s">
        <v>1385</v>
      </c>
      <c r="D10464" s="82">
        <f>VLOOKUP(Pag_Inicio_Corr_mas_casos[[#This Row],[Corregimiento]],Hoja3!$A$2:$D$676,4,0)</f>
        <v>90801</v>
      </c>
      <c r="E10464" s="81">
        <v>14</v>
      </c>
    </row>
    <row r="10465" spans="1:5" x14ac:dyDescent="0.2">
      <c r="A10465" s="80">
        <v>44394</v>
      </c>
      <c r="B10465" s="81">
        <v>44394</v>
      </c>
      <c r="C10465" s="81" t="s">
        <v>1013</v>
      </c>
      <c r="D10465" s="82">
        <f>VLOOKUP(Pag_Inicio_Corr_mas_casos[[#This Row],[Corregimiento]],Hoja3!$A$2:$D$676,4,0)</f>
        <v>80822</v>
      </c>
      <c r="E10465" s="81">
        <v>13</v>
      </c>
    </row>
    <row r="10466" spans="1:5" x14ac:dyDescent="0.2">
      <c r="A10466" s="80">
        <v>44394</v>
      </c>
      <c r="B10466" s="81">
        <v>44394</v>
      </c>
      <c r="C10466" s="81" t="s">
        <v>1105</v>
      </c>
      <c r="D10466" s="82">
        <f>VLOOKUP(Pag_Inicio_Corr_mas_casos[[#This Row],[Corregimiento]],Hoja3!$A$2:$D$676,4,0)</f>
        <v>80812</v>
      </c>
      <c r="E10466" s="81">
        <v>12</v>
      </c>
    </row>
    <row r="10467" spans="1:5" x14ac:dyDescent="0.2">
      <c r="A10467" s="32">
        <v>44395</v>
      </c>
      <c r="B10467" s="33">
        <v>44395</v>
      </c>
      <c r="C10467" s="33" t="s">
        <v>831</v>
      </c>
      <c r="D10467" s="34">
        <f>VLOOKUP(Pag_Inicio_Corr_mas_casos[[#This Row],[Corregimiento]],Hoja3!$A$2:$D$676,4,0)</f>
        <v>80821</v>
      </c>
      <c r="E10467" s="33">
        <v>22</v>
      </c>
    </row>
    <row r="10468" spans="1:5" x14ac:dyDescent="0.2">
      <c r="A10468" s="32">
        <v>44395</v>
      </c>
      <c r="B10468" s="33">
        <v>44395</v>
      </c>
      <c r="C10468" s="33" t="s">
        <v>1071</v>
      </c>
      <c r="D10468" s="34">
        <f>VLOOKUP(Pag_Inicio_Corr_mas_casos[[#This Row],[Corregimiento]],Hoja3!$A$2:$D$676,4,0)</f>
        <v>80819</v>
      </c>
      <c r="E10468" s="33">
        <v>19</v>
      </c>
    </row>
    <row r="10469" spans="1:5" x14ac:dyDescent="0.2">
      <c r="A10469" s="32">
        <v>44395</v>
      </c>
      <c r="B10469" s="33">
        <v>44395</v>
      </c>
      <c r="C10469" s="33" t="s">
        <v>999</v>
      </c>
      <c r="D10469" s="34">
        <f>VLOOKUP(Pag_Inicio_Corr_mas_casos[[#This Row],[Corregimiento]],Hoja3!$A$2:$D$676,4,0)</f>
        <v>80806</v>
      </c>
      <c r="E10469" s="33">
        <v>17</v>
      </c>
    </row>
    <row r="10470" spans="1:5" x14ac:dyDescent="0.2">
      <c r="A10470" s="32">
        <v>44395</v>
      </c>
      <c r="B10470" s="33">
        <v>44395</v>
      </c>
      <c r="C10470" s="33" t="s">
        <v>1385</v>
      </c>
      <c r="D10470" s="34">
        <f>VLOOKUP(Pag_Inicio_Corr_mas_casos[[#This Row],[Corregimiento]],Hoja3!$A$2:$D$676,4,0)</f>
        <v>90801</v>
      </c>
      <c r="E10470" s="33">
        <v>15</v>
      </c>
    </row>
    <row r="10471" spans="1:5" x14ac:dyDescent="0.2">
      <c r="A10471" s="32">
        <v>44395</v>
      </c>
      <c r="B10471" s="33">
        <v>44395</v>
      </c>
      <c r="C10471" s="33" t="s">
        <v>1080</v>
      </c>
      <c r="D10471" s="34">
        <f>VLOOKUP(Pag_Inicio_Corr_mas_casos[[#This Row],[Corregimiento]],Hoja3!$A$2:$D$676,4,0)</f>
        <v>81003</v>
      </c>
      <c r="E10471" s="33">
        <v>15</v>
      </c>
    </row>
    <row r="10472" spans="1:5" x14ac:dyDescent="0.2">
      <c r="A10472" s="32">
        <v>44395</v>
      </c>
      <c r="B10472" s="33">
        <v>44395</v>
      </c>
      <c r="C10472" s="33" t="s">
        <v>1012</v>
      </c>
      <c r="D10472" s="34">
        <f>VLOOKUP(Pag_Inicio_Corr_mas_casos[[#This Row],[Corregimiento]],Hoja3!$A$2:$D$676,4,0)</f>
        <v>80817</v>
      </c>
      <c r="E10472" s="33">
        <v>14</v>
      </c>
    </row>
    <row r="10473" spans="1:5" x14ac:dyDescent="0.2">
      <c r="A10473" s="32">
        <v>44395</v>
      </c>
      <c r="B10473" s="33">
        <v>44395</v>
      </c>
      <c r="C10473" s="33" t="s">
        <v>1127</v>
      </c>
      <c r="D10473" s="34">
        <f>VLOOKUP(Pag_Inicio_Corr_mas_casos[[#This Row],[Corregimiento]],Hoja3!$A$2:$D$676,4,0)</f>
        <v>130101</v>
      </c>
      <c r="E10473" s="33">
        <v>14</v>
      </c>
    </row>
    <row r="10474" spans="1:5" x14ac:dyDescent="0.2">
      <c r="A10474" s="32">
        <v>44395</v>
      </c>
      <c r="B10474" s="33">
        <v>44395</v>
      </c>
      <c r="C10474" s="33" t="s">
        <v>1091</v>
      </c>
      <c r="D10474" s="34">
        <f>VLOOKUP(Pag_Inicio_Corr_mas_casos[[#This Row],[Corregimiento]],Hoja3!$A$2:$D$676,4,0)</f>
        <v>30104</v>
      </c>
      <c r="E10474" s="33">
        <v>13</v>
      </c>
    </row>
    <row r="10475" spans="1:5" x14ac:dyDescent="0.2">
      <c r="A10475" s="32">
        <v>44395</v>
      </c>
      <c r="B10475" s="33">
        <v>44395</v>
      </c>
      <c r="C10475" s="33" t="s">
        <v>1105</v>
      </c>
      <c r="D10475" s="34">
        <f>VLOOKUP(Pag_Inicio_Corr_mas_casos[[#This Row],[Corregimiento]],Hoja3!$A$2:$D$676,4,0)</f>
        <v>80812</v>
      </c>
      <c r="E10475" s="33">
        <v>13</v>
      </c>
    </row>
    <row r="10476" spans="1:5" x14ac:dyDescent="0.2">
      <c r="A10476" s="32">
        <v>44395</v>
      </c>
      <c r="B10476" s="33">
        <v>44395</v>
      </c>
      <c r="C10476" s="33" t="s">
        <v>1032</v>
      </c>
      <c r="D10476" s="34">
        <f>VLOOKUP(Pag_Inicio_Corr_mas_casos[[#This Row],[Corregimiento]],Hoja3!$A$2:$D$676,4,0)</f>
        <v>20606</v>
      </c>
      <c r="E10476" s="33">
        <v>12</v>
      </c>
    </row>
    <row r="10477" spans="1:5" x14ac:dyDescent="0.2">
      <c r="A10477" s="32">
        <v>44395</v>
      </c>
      <c r="B10477" s="33">
        <v>44395</v>
      </c>
      <c r="C10477" s="33" t="s">
        <v>1175</v>
      </c>
      <c r="D10477" s="34">
        <f>VLOOKUP(Pag_Inicio_Corr_mas_casos[[#This Row],[Corregimiento]],Hoja3!$A$2:$D$676,4,0)</f>
        <v>20106</v>
      </c>
      <c r="E10477" s="33">
        <v>10</v>
      </c>
    </row>
    <row r="10478" spans="1:5" x14ac:dyDescent="0.2">
      <c r="A10478" s="32">
        <v>44395</v>
      </c>
      <c r="B10478" s="33">
        <v>44395</v>
      </c>
      <c r="C10478" s="33" t="s">
        <v>1004</v>
      </c>
      <c r="D10478" s="34">
        <f>VLOOKUP(Pag_Inicio_Corr_mas_casos[[#This Row],[Corregimiento]],Hoja3!$A$2:$D$676,4,0)</f>
        <v>81007</v>
      </c>
      <c r="E10478" s="33">
        <v>10</v>
      </c>
    </row>
    <row r="10479" spans="1:5" x14ac:dyDescent="0.2">
      <c r="A10479" s="32">
        <v>44395</v>
      </c>
      <c r="B10479" s="33">
        <v>44395</v>
      </c>
      <c r="C10479" s="33" t="s">
        <v>1097</v>
      </c>
      <c r="D10479" s="34">
        <f>VLOOKUP(Pag_Inicio_Corr_mas_casos[[#This Row],[Corregimiento]],Hoja3!$A$2:$D$676,4,0)</f>
        <v>130108</v>
      </c>
      <c r="E10479" s="33">
        <v>10</v>
      </c>
    </row>
    <row r="10480" spans="1:5" x14ac:dyDescent="0.2">
      <c r="A10480" s="32">
        <v>44395</v>
      </c>
      <c r="B10480" s="33">
        <v>44395</v>
      </c>
      <c r="C10480" s="33" t="s">
        <v>1034</v>
      </c>
      <c r="D10480" s="34">
        <f>VLOOKUP(Pag_Inicio_Corr_mas_casos[[#This Row],[Corregimiento]],Hoja3!$A$2:$D$676,4,0)</f>
        <v>20207</v>
      </c>
      <c r="E10480" s="33">
        <v>10</v>
      </c>
    </row>
    <row r="10481" spans="1:5" x14ac:dyDescent="0.2">
      <c r="A10481" s="32">
        <v>44395</v>
      </c>
      <c r="B10481" s="33">
        <v>44395</v>
      </c>
      <c r="C10481" s="33" t="s">
        <v>1000</v>
      </c>
      <c r="D10481" s="34">
        <f>VLOOKUP(Pag_Inicio_Corr_mas_casos[[#This Row],[Corregimiento]],Hoja3!$A$2:$D$676,4,0)</f>
        <v>80823</v>
      </c>
      <c r="E10481" s="33">
        <v>10</v>
      </c>
    </row>
    <row r="10482" spans="1:5" x14ac:dyDescent="0.2">
      <c r="A10482" s="32">
        <v>44395</v>
      </c>
      <c r="B10482" s="33">
        <v>44395</v>
      </c>
      <c r="C10482" s="33" t="s">
        <v>1113</v>
      </c>
      <c r="D10482" s="34">
        <f>VLOOKUP(Pag_Inicio_Corr_mas_casos[[#This Row],[Corregimiento]],Hoja3!$A$2:$D$676,4,0)</f>
        <v>130102</v>
      </c>
      <c r="E10482" s="33">
        <v>10</v>
      </c>
    </row>
    <row r="10483" spans="1:5" x14ac:dyDescent="0.2">
      <c r="A10483" s="32">
        <v>44395</v>
      </c>
      <c r="B10483" s="33">
        <v>44395</v>
      </c>
      <c r="C10483" s="33" t="s">
        <v>1011</v>
      </c>
      <c r="D10483" s="34">
        <f>VLOOKUP(Pag_Inicio_Corr_mas_casos[[#This Row],[Corregimiento]],Hoja3!$A$2:$D$676,4,0)</f>
        <v>80820</v>
      </c>
      <c r="E10483" s="33">
        <v>10</v>
      </c>
    </row>
    <row r="10484" spans="1:5" x14ac:dyDescent="0.2">
      <c r="A10484" s="32">
        <v>44395</v>
      </c>
      <c r="B10484" s="33">
        <v>44395</v>
      </c>
      <c r="C10484" s="33" t="s">
        <v>996</v>
      </c>
      <c r="D10484" s="34">
        <f>VLOOKUP(Pag_Inicio_Corr_mas_casos[[#This Row],[Corregimiento]],Hoja3!$A$2:$D$676,4,0)</f>
        <v>80810</v>
      </c>
      <c r="E10484" s="33">
        <v>9</v>
      </c>
    </row>
    <row r="10485" spans="1:5" x14ac:dyDescent="0.2">
      <c r="A10485" s="32">
        <v>44395</v>
      </c>
      <c r="B10485" s="33">
        <v>44395</v>
      </c>
      <c r="C10485" s="33" t="s">
        <v>1095</v>
      </c>
      <c r="D10485" s="34">
        <f>VLOOKUP(Pag_Inicio_Corr_mas_casos[[#This Row],[Corregimiento]],Hoja3!$A$2:$D$676,4,0)</f>
        <v>130106</v>
      </c>
      <c r="E10485" s="33">
        <v>9</v>
      </c>
    </row>
    <row r="10486" spans="1:5" x14ac:dyDescent="0.2">
      <c r="A10486" s="32">
        <v>44395</v>
      </c>
      <c r="B10486" s="33">
        <v>44395</v>
      </c>
      <c r="C10486" s="33" t="s">
        <v>1033</v>
      </c>
      <c r="D10486" s="34">
        <f>VLOOKUP(Pag_Inicio_Corr_mas_casos[[#This Row],[Corregimiento]],Hoja3!$A$2:$D$676,4,0)</f>
        <v>40203</v>
      </c>
      <c r="E10486" s="33">
        <v>9</v>
      </c>
    </row>
    <row r="10487" spans="1:5" x14ac:dyDescent="0.2">
      <c r="A10487" s="35">
        <v>44396</v>
      </c>
      <c r="B10487" s="36">
        <v>44396</v>
      </c>
      <c r="C10487" s="36" t="s">
        <v>751</v>
      </c>
      <c r="D10487" s="37">
        <f>VLOOKUP(Pag_Inicio_Corr_mas_casos[[#This Row],[Corregimiento]],Hoja3!$A$2:$D$676,4,0)</f>
        <v>130107</v>
      </c>
      <c r="E10487" s="36">
        <v>18</v>
      </c>
    </row>
    <row r="10488" spans="1:5" x14ac:dyDescent="0.2">
      <c r="A10488" s="35">
        <v>44396</v>
      </c>
      <c r="B10488" s="36">
        <v>44396</v>
      </c>
      <c r="C10488" s="36" t="s">
        <v>1071</v>
      </c>
      <c r="D10488" s="37">
        <f>VLOOKUP(Pag_Inicio_Corr_mas_casos[[#This Row],[Corregimiento]],Hoja3!$A$2:$D$676,4,0)</f>
        <v>80819</v>
      </c>
      <c r="E10488" s="36">
        <v>17</v>
      </c>
    </row>
    <row r="10489" spans="1:5" x14ac:dyDescent="0.2">
      <c r="A10489" s="35">
        <v>44396</v>
      </c>
      <c r="B10489" s="36">
        <v>44396</v>
      </c>
      <c r="C10489" s="36" t="s">
        <v>1129</v>
      </c>
      <c r="D10489" s="37">
        <f>VLOOKUP(Pag_Inicio_Corr_mas_casos[[#This Row],[Corregimiento]],Hoja3!$A$2:$D$676,4,0)</f>
        <v>91011</v>
      </c>
      <c r="E10489" s="36">
        <v>16</v>
      </c>
    </row>
    <row r="10490" spans="1:5" x14ac:dyDescent="0.2">
      <c r="A10490" s="35">
        <v>44396</v>
      </c>
      <c r="B10490" s="36">
        <v>44396</v>
      </c>
      <c r="C10490" s="36" t="s">
        <v>1095</v>
      </c>
      <c r="D10490" s="37">
        <f>VLOOKUP(Pag_Inicio_Corr_mas_casos[[#This Row],[Corregimiento]],Hoja3!$A$2:$D$676,4,0)</f>
        <v>130106</v>
      </c>
      <c r="E10490" s="36">
        <v>15</v>
      </c>
    </row>
    <row r="10491" spans="1:5" x14ac:dyDescent="0.2">
      <c r="A10491" s="35">
        <v>44396</v>
      </c>
      <c r="B10491" s="36">
        <v>44396</v>
      </c>
      <c r="C10491" s="36" t="s">
        <v>1113</v>
      </c>
      <c r="D10491" s="37">
        <f>VLOOKUP(Pag_Inicio_Corr_mas_casos[[#This Row],[Corregimiento]],Hoja3!$A$2:$D$676,4,0)</f>
        <v>130102</v>
      </c>
      <c r="E10491" s="36">
        <v>15</v>
      </c>
    </row>
    <row r="10492" spans="1:5" x14ac:dyDescent="0.2">
      <c r="A10492" s="35">
        <v>44396</v>
      </c>
      <c r="B10492" s="36">
        <v>44396</v>
      </c>
      <c r="C10492" s="36" t="s">
        <v>831</v>
      </c>
      <c r="D10492" s="37">
        <f>VLOOKUP(Pag_Inicio_Corr_mas_casos[[#This Row],[Corregimiento]],Hoja3!$A$2:$D$676,4,0)</f>
        <v>80821</v>
      </c>
      <c r="E10492" s="36">
        <v>14</v>
      </c>
    </row>
    <row r="10493" spans="1:5" x14ac:dyDescent="0.2">
      <c r="A10493" s="35">
        <v>44396</v>
      </c>
      <c r="B10493" s="36">
        <v>44396</v>
      </c>
      <c r="C10493" s="36" t="s">
        <v>1186</v>
      </c>
      <c r="D10493" s="37">
        <f>VLOOKUP(Pag_Inicio_Corr_mas_casos[[#This Row],[Corregimiento]],Hoja3!$A$2:$D$676,4,0)</f>
        <v>30112</v>
      </c>
      <c r="E10493" s="36">
        <v>12</v>
      </c>
    </row>
    <row r="10494" spans="1:5" x14ac:dyDescent="0.2">
      <c r="A10494" s="35">
        <v>44396</v>
      </c>
      <c r="B10494" s="36">
        <v>44396</v>
      </c>
      <c r="C10494" s="36" t="s">
        <v>1080</v>
      </c>
      <c r="D10494" s="37">
        <f>VLOOKUP(Pag_Inicio_Corr_mas_casos[[#This Row],[Corregimiento]],Hoja3!$A$2:$D$676,4,0)</f>
        <v>81003</v>
      </c>
      <c r="E10494" s="36">
        <v>11</v>
      </c>
    </row>
    <row r="10495" spans="1:5" x14ac:dyDescent="0.2">
      <c r="A10495" s="35">
        <v>44396</v>
      </c>
      <c r="B10495" s="36">
        <v>44396</v>
      </c>
      <c r="C10495" s="36" t="s">
        <v>1004</v>
      </c>
      <c r="D10495" s="37">
        <f>VLOOKUP(Pag_Inicio_Corr_mas_casos[[#This Row],[Corregimiento]],Hoja3!$A$2:$D$676,4,0)</f>
        <v>81007</v>
      </c>
      <c r="E10495" s="36">
        <v>11</v>
      </c>
    </row>
    <row r="10496" spans="1:5" x14ac:dyDescent="0.2">
      <c r="A10496" s="35">
        <v>44396</v>
      </c>
      <c r="B10496" s="36">
        <v>44396</v>
      </c>
      <c r="C10496" s="36" t="s">
        <v>1026</v>
      </c>
      <c r="D10496" s="37">
        <f>VLOOKUP(Pag_Inicio_Corr_mas_casos[[#This Row],[Corregimiento]],Hoja3!$A$2:$D$676,4,0)</f>
        <v>30107</v>
      </c>
      <c r="E10496" s="36">
        <v>10</v>
      </c>
    </row>
    <row r="10497" spans="1:5" x14ac:dyDescent="0.2">
      <c r="A10497" s="35">
        <v>44396</v>
      </c>
      <c r="B10497" s="36">
        <v>44396</v>
      </c>
      <c r="C10497" s="36" t="s">
        <v>1013</v>
      </c>
      <c r="D10497" s="37">
        <f>VLOOKUP(Pag_Inicio_Corr_mas_casos[[#This Row],[Corregimiento]],Hoja3!$A$2:$D$676,4,0)</f>
        <v>80822</v>
      </c>
      <c r="E10497" s="36">
        <v>10</v>
      </c>
    </row>
    <row r="10498" spans="1:5" x14ac:dyDescent="0.2">
      <c r="A10498" s="35">
        <v>44396</v>
      </c>
      <c r="B10498" s="36">
        <v>44396</v>
      </c>
      <c r="C10498" s="36" t="s">
        <v>1078</v>
      </c>
      <c r="D10498" s="37">
        <f>VLOOKUP(Pag_Inicio_Corr_mas_casos[[#This Row],[Corregimiento]],Hoja3!$A$2:$D$676,4,0)</f>
        <v>81001</v>
      </c>
      <c r="E10498" s="36">
        <v>10</v>
      </c>
    </row>
    <row r="10499" spans="1:5" x14ac:dyDescent="0.2">
      <c r="A10499" s="35">
        <v>44396</v>
      </c>
      <c r="B10499" s="36">
        <v>44396</v>
      </c>
      <c r="C10499" s="36" t="s">
        <v>1001</v>
      </c>
      <c r="D10499" s="37">
        <f>VLOOKUP(Pag_Inicio_Corr_mas_casos[[#This Row],[Corregimiento]],Hoja3!$A$2:$D$676,4,0)</f>
        <v>80807</v>
      </c>
      <c r="E10499" s="36">
        <v>10</v>
      </c>
    </row>
    <row r="10500" spans="1:5" x14ac:dyDescent="0.2">
      <c r="A10500" s="35">
        <v>44396</v>
      </c>
      <c r="B10500" s="36">
        <v>44396</v>
      </c>
      <c r="C10500" s="36" t="s">
        <v>999</v>
      </c>
      <c r="D10500" s="37">
        <f>VLOOKUP(Pag_Inicio_Corr_mas_casos[[#This Row],[Corregimiento]],Hoja3!$A$2:$D$676,4,0)</f>
        <v>80806</v>
      </c>
      <c r="E10500" s="36">
        <v>9</v>
      </c>
    </row>
    <row r="10501" spans="1:5" x14ac:dyDescent="0.2">
      <c r="A10501" s="35">
        <v>44396</v>
      </c>
      <c r="B10501" s="36">
        <v>44396</v>
      </c>
      <c r="C10501" s="36" t="s">
        <v>1034</v>
      </c>
      <c r="D10501" s="37">
        <f>VLOOKUP(Pag_Inicio_Corr_mas_casos[[#This Row],[Corregimiento]],Hoja3!$A$2:$D$676,4,0)</f>
        <v>20207</v>
      </c>
      <c r="E10501" s="36">
        <v>9</v>
      </c>
    </row>
    <row r="10502" spans="1:5" x14ac:dyDescent="0.2">
      <c r="A10502" s="35">
        <v>44396</v>
      </c>
      <c r="B10502" s="36">
        <v>44396</v>
      </c>
      <c r="C10502" s="36" t="s">
        <v>1020</v>
      </c>
      <c r="D10502" s="37">
        <f>VLOOKUP(Pag_Inicio_Corr_mas_casos[[#This Row],[Corregimiento]],Hoja3!$A$2:$D$676,4,0)</f>
        <v>20601</v>
      </c>
      <c r="E10502" s="36">
        <v>9</v>
      </c>
    </row>
    <row r="10503" spans="1:5" x14ac:dyDescent="0.2">
      <c r="A10503" s="35">
        <v>44396</v>
      </c>
      <c r="B10503" s="36">
        <v>44396</v>
      </c>
      <c r="C10503" s="36" t="s">
        <v>1012</v>
      </c>
      <c r="D10503" s="37">
        <f>VLOOKUP(Pag_Inicio_Corr_mas_casos[[#This Row],[Corregimiento]],Hoja3!$A$2:$D$676,4,0)</f>
        <v>80817</v>
      </c>
      <c r="E10503" s="36">
        <v>9</v>
      </c>
    </row>
    <row r="10504" spans="1:5" x14ac:dyDescent="0.2">
      <c r="A10504" s="35">
        <v>44396</v>
      </c>
      <c r="B10504" s="36">
        <v>44396</v>
      </c>
      <c r="C10504" s="36" t="s">
        <v>1130</v>
      </c>
      <c r="D10504" s="37">
        <f>VLOOKUP(Pag_Inicio_Corr_mas_casos[[#This Row],[Corregimiento]],Hoja3!$A$2:$D$676,4,0)</f>
        <v>130718</v>
      </c>
      <c r="E10504" s="36">
        <v>8</v>
      </c>
    </row>
    <row r="10505" spans="1:5" x14ac:dyDescent="0.2">
      <c r="A10505" s="35">
        <v>44396</v>
      </c>
      <c r="B10505" s="36">
        <v>44396</v>
      </c>
      <c r="C10505" s="36" t="s">
        <v>1126</v>
      </c>
      <c r="D10505" s="37">
        <f>VLOOKUP(Pag_Inicio_Corr_mas_casos[[#This Row],[Corregimiento]],Hoja3!$A$2:$D$676,4,0)</f>
        <v>20201</v>
      </c>
      <c r="E10505" s="36">
        <v>8</v>
      </c>
    </row>
    <row r="10506" spans="1:5" x14ac:dyDescent="0.2">
      <c r="A10506" s="35">
        <v>44396</v>
      </c>
      <c r="B10506" s="36">
        <v>44396</v>
      </c>
      <c r="C10506" s="179" t="s">
        <v>1070</v>
      </c>
      <c r="D10506" s="37">
        <f>VLOOKUP(Pag_Inicio_Corr_mas_casos[[#This Row],[Corregimiento]],Hoja3!$A$2:$D$676,4,0)</f>
        <v>80809</v>
      </c>
      <c r="E10506" s="36">
        <v>8</v>
      </c>
    </row>
    <row r="10507" spans="1:5" x14ac:dyDescent="0.2">
      <c r="A10507" s="43">
        <v>44397</v>
      </c>
      <c r="B10507" s="41">
        <v>44397</v>
      </c>
      <c r="C10507" s="41" t="s">
        <v>1095</v>
      </c>
      <c r="D10507" s="42">
        <f>VLOOKUP(Pag_Inicio_Corr_mas_casos[[#This Row],[Corregimiento]],Hoja3!$A$2:$D$676,4,0)</f>
        <v>130106</v>
      </c>
      <c r="E10507" s="41">
        <v>39</v>
      </c>
    </row>
    <row r="10508" spans="1:5" x14ac:dyDescent="0.2">
      <c r="A10508" s="43">
        <v>44397</v>
      </c>
      <c r="B10508" s="41">
        <v>44397</v>
      </c>
      <c r="C10508" s="41" t="s">
        <v>1071</v>
      </c>
      <c r="D10508" s="42">
        <f>VLOOKUP(Pag_Inicio_Corr_mas_casos[[#This Row],[Corregimiento]],Hoja3!$A$2:$D$676,4,0)</f>
        <v>80819</v>
      </c>
      <c r="E10508" s="41">
        <v>24</v>
      </c>
    </row>
    <row r="10509" spans="1:5" x14ac:dyDescent="0.2">
      <c r="A10509" s="43">
        <v>44397</v>
      </c>
      <c r="B10509" s="41">
        <v>44397</v>
      </c>
      <c r="C10509" s="41" t="s">
        <v>1012</v>
      </c>
      <c r="D10509" s="42">
        <f>VLOOKUP(Pag_Inicio_Corr_mas_casos[[#This Row],[Corregimiento]],Hoja3!$A$2:$D$676,4,0)</f>
        <v>80817</v>
      </c>
      <c r="E10509" s="41">
        <v>22</v>
      </c>
    </row>
    <row r="10510" spans="1:5" x14ac:dyDescent="0.2">
      <c r="A10510" s="43">
        <v>44397</v>
      </c>
      <c r="B10510" s="41">
        <v>44397</v>
      </c>
      <c r="C10510" s="41" t="s">
        <v>1113</v>
      </c>
      <c r="D10510" s="42">
        <f>VLOOKUP(Pag_Inicio_Corr_mas_casos[[#This Row],[Corregimiento]],Hoja3!$A$2:$D$676,4,0)</f>
        <v>130102</v>
      </c>
      <c r="E10510" s="41">
        <v>21</v>
      </c>
    </row>
    <row r="10511" spans="1:5" x14ac:dyDescent="0.2">
      <c r="A10511" s="43">
        <v>44397</v>
      </c>
      <c r="B10511" s="41">
        <v>44397</v>
      </c>
      <c r="C10511" s="41" t="s">
        <v>999</v>
      </c>
      <c r="D10511" s="42">
        <f>VLOOKUP(Pag_Inicio_Corr_mas_casos[[#This Row],[Corregimiento]],Hoja3!$A$2:$D$676,4,0)</f>
        <v>80806</v>
      </c>
      <c r="E10511" s="41">
        <v>20</v>
      </c>
    </row>
    <row r="10512" spans="1:5" x14ac:dyDescent="0.2">
      <c r="A10512" s="43">
        <v>44397</v>
      </c>
      <c r="B10512" s="41">
        <v>44397</v>
      </c>
      <c r="C10512" s="41" t="s">
        <v>1001</v>
      </c>
      <c r="D10512" s="42">
        <f>VLOOKUP(Pag_Inicio_Corr_mas_casos[[#This Row],[Corregimiento]],Hoja3!$A$2:$D$676,4,0)</f>
        <v>80807</v>
      </c>
      <c r="E10512" s="41">
        <v>19</v>
      </c>
    </row>
    <row r="10513" spans="1:5" x14ac:dyDescent="0.2">
      <c r="A10513" s="43">
        <v>44397</v>
      </c>
      <c r="B10513" s="41">
        <v>44397</v>
      </c>
      <c r="C10513" s="41" t="s">
        <v>831</v>
      </c>
      <c r="D10513" s="42">
        <f>VLOOKUP(Pag_Inicio_Corr_mas_casos[[#This Row],[Corregimiento]],Hoja3!$A$2:$D$676,4,0)</f>
        <v>80821</v>
      </c>
      <c r="E10513" s="41">
        <v>19</v>
      </c>
    </row>
    <row r="10514" spans="1:5" x14ac:dyDescent="0.2">
      <c r="A10514" s="43">
        <v>44397</v>
      </c>
      <c r="B10514" s="41">
        <v>44397</v>
      </c>
      <c r="C10514" s="41" t="s">
        <v>1127</v>
      </c>
      <c r="D10514" s="42">
        <f>VLOOKUP(Pag_Inicio_Corr_mas_casos[[#This Row],[Corregimiento]],Hoja3!$A$2:$D$676,4,0)</f>
        <v>130101</v>
      </c>
      <c r="E10514" s="41">
        <v>18</v>
      </c>
    </row>
    <row r="10515" spans="1:5" x14ac:dyDescent="0.2">
      <c r="A10515" s="43">
        <v>44397</v>
      </c>
      <c r="B10515" s="41">
        <v>44397</v>
      </c>
      <c r="C10515" s="41" t="s">
        <v>1013</v>
      </c>
      <c r="D10515" s="42">
        <f>VLOOKUP(Pag_Inicio_Corr_mas_casos[[#This Row],[Corregimiento]],Hoja3!$A$2:$D$676,4,0)</f>
        <v>80822</v>
      </c>
      <c r="E10515" s="41">
        <v>17</v>
      </c>
    </row>
    <row r="10516" spans="1:5" x14ac:dyDescent="0.2">
      <c r="A10516" s="43">
        <v>44397</v>
      </c>
      <c r="B10516" s="41">
        <v>44397</v>
      </c>
      <c r="C10516" s="41" t="s">
        <v>1000</v>
      </c>
      <c r="D10516" s="42">
        <f>VLOOKUP(Pag_Inicio_Corr_mas_casos[[#This Row],[Corregimiento]],Hoja3!$A$2:$D$676,4,0)</f>
        <v>80823</v>
      </c>
      <c r="E10516" s="41">
        <v>17</v>
      </c>
    </row>
    <row r="10517" spans="1:5" x14ac:dyDescent="0.2">
      <c r="A10517" s="43">
        <v>44397</v>
      </c>
      <c r="B10517" s="41">
        <v>44397</v>
      </c>
      <c r="C10517" s="41" t="s">
        <v>1035</v>
      </c>
      <c r="D10517" s="42">
        <f>VLOOKUP(Pag_Inicio_Corr_mas_casos[[#This Row],[Corregimiento]],Hoja3!$A$2:$D$676,4,0)</f>
        <v>60105</v>
      </c>
      <c r="E10517" s="41">
        <v>16</v>
      </c>
    </row>
    <row r="10518" spans="1:5" x14ac:dyDescent="0.2">
      <c r="A10518" s="43">
        <v>44397</v>
      </c>
      <c r="B10518" s="41">
        <v>44397</v>
      </c>
      <c r="C10518" s="41" t="s">
        <v>1079</v>
      </c>
      <c r="D10518" s="42">
        <f>VLOOKUP(Pag_Inicio_Corr_mas_casos[[#This Row],[Corregimiento]],Hoja3!$A$2:$D$676,4,0)</f>
        <v>81002</v>
      </c>
      <c r="E10518" s="41">
        <v>16</v>
      </c>
    </row>
    <row r="10519" spans="1:5" x14ac:dyDescent="0.2">
      <c r="A10519" s="43">
        <v>44397</v>
      </c>
      <c r="B10519" s="41">
        <v>44397</v>
      </c>
      <c r="C10519" s="41" t="s">
        <v>1026</v>
      </c>
      <c r="D10519" s="42">
        <f>VLOOKUP(Pag_Inicio_Corr_mas_casos[[#This Row],[Corregimiento]],Hoja3!$A$2:$D$676,4,0)</f>
        <v>30107</v>
      </c>
      <c r="E10519" s="41">
        <v>16</v>
      </c>
    </row>
    <row r="10520" spans="1:5" x14ac:dyDescent="0.2">
      <c r="A10520" s="43">
        <v>44397</v>
      </c>
      <c r="B10520" s="41">
        <v>44397</v>
      </c>
      <c r="C10520" s="41" t="s">
        <v>1002</v>
      </c>
      <c r="D10520" s="42">
        <f>VLOOKUP(Pag_Inicio_Corr_mas_casos[[#This Row],[Corregimiento]],Hoja3!$A$2:$D$676,4,0)</f>
        <v>80816</v>
      </c>
      <c r="E10520" s="41">
        <v>16</v>
      </c>
    </row>
    <row r="10521" spans="1:5" x14ac:dyDescent="0.2">
      <c r="A10521" s="43">
        <v>44397</v>
      </c>
      <c r="B10521" s="41">
        <v>44397</v>
      </c>
      <c r="C10521" s="41" t="s">
        <v>1081</v>
      </c>
      <c r="D10521" s="42">
        <f>VLOOKUP(Pag_Inicio_Corr_mas_casos[[#This Row],[Corregimiento]],Hoja3!$A$2:$D$676,4,0)</f>
        <v>91001</v>
      </c>
      <c r="E10521" s="41">
        <v>15</v>
      </c>
    </row>
    <row r="10522" spans="1:5" x14ac:dyDescent="0.2">
      <c r="A10522" s="43">
        <v>44397</v>
      </c>
      <c r="B10522" s="41">
        <v>44397</v>
      </c>
      <c r="C10522" s="41" t="s">
        <v>997</v>
      </c>
      <c r="D10522" s="42">
        <f>VLOOKUP(Pag_Inicio_Corr_mas_casos[[#This Row],[Corregimiento]],Hoja3!$A$2:$D$676,4,0)</f>
        <v>130717</v>
      </c>
      <c r="E10522" s="41">
        <v>15</v>
      </c>
    </row>
    <row r="10523" spans="1:5" x14ac:dyDescent="0.2">
      <c r="A10523" s="43">
        <v>44397</v>
      </c>
      <c r="B10523" s="41">
        <v>44397</v>
      </c>
      <c r="C10523" s="41" t="s">
        <v>1120</v>
      </c>
      <c r="D10523" s="42">
        <f>VLOOKUP(Pag_Inicio_Corr_mas_casos[[#This Row],[Corregimiento]],Hoja3!$A$2:$D$676,4,0)</f>
        <v>60401</v>
      </c>
      <c r="E10523" s="41">
        <v>14</v>
      </c>
    </row>
    <row r="10524" spans="1:5" x14ac:dyDescent="0.2">
      <c r="A10524" s="43">
        <v>44397</v>
      </c>
      <c r="B10524" s="41">
        <v>44397</v>
      </c>
      <c r="C10524" s="41" t="s">
        <v>1074</v>
      </c>
      <c r="D10524" s="42">
        <f>VLOOKUP(Pag_Inicio_Corr_mas_casos[[#This Row],[Corregimiento]],Hoja3!$A$2:$D$676,4,0)</f>
        <v>130702</v>
      </c>
      <c r="E10524" s="41">
        <v>14</v>
      </c>
    </row>
    <row r="10525" spans="1:5" x14ac:dyDescent="0.2">
      <c r="A10525" s="43">
        <v>44397</v>
      </c>
      <c r="B10525" s="41">
        <v>44397</v>
      </c>
      <c r="C10525" s="41" t="s">
        <v>1064</v>
      </c>
      <c r="D10525" s="42">
        <f>VLOOKUP(Pag_Inicio_Corr_mas_casos[[#This Row],[Corregimiento]],Hoja3!$A$2:$D$676,4,0)</f>
        <v>60103</v>
      </c>
      <c r="E10525" s="41">
        <v>14</v>
      </c>
    </row>
    <row r="10526" spans="1:5" x14ac:dyDescent="0.2">
      <c r="A10526" s="43">
        <v>44397</v>
      </c>
      <c r="B10526" s="41">
        <v>44397</v>
      </c>
      <c r="C10526" s="41" t="s">
        <v>1053</v>
      </c>
      <c r="D10526" s="42">
        <f>VLOOKUP(Pag_Inicio_Corr_mas_casos[[#This Row],[Corregimiento]],Hoja3!$A$2:$D$676,4,0)</f>
        <v>130105</v>
      </c>
      <c r="E10526" s="41">
        <v>14</v>
      </c>
    </row>
    <row r="10527" spans="1:5" x14ac:dyDescent="0.2">
      <c r="A10527" s="105">
        <v>44398</v>
      </c>
      <c r="B10527" s="106">
        <v>44398</v>
      </c>
      <c r="C10527" s="106" t="s">
        <v>1105</v>
      </c>
      <c r="D10527" s="107">
        <f>VLOOKUP(Pag_Inicio_Corr_mas_casos[[#This Row],[Corregimiento]],Hoja3!$A$2:$D$676,4,0)</f>
        <v>80812</v>
      </c>
      <c r="E10527" s="106">
        <v>30</v>
      </c>
    </row>
    <row r="10528" spans="1:5" x14ac:dyDescent="0.2">
      <c r="A10528" s="105">
        <v>44398</v>
      </c>
      <c r="B10528" s="106">
        <v>44398</v>
      </c>
      <c r="C10528" s="106" t="s">
        <v>1081</v>
      </c>
      <c r="D10528" s="107">
        <f>VLOOKUP(Pag_Inicio_Corr_mas_casos[[#This Row],[Corregimiento]],Hoja3!$A$2:$D$676,4,0)</f>
        <v>91001</v>
      </c>
      <c r="E10528" s="106">
        <v>29</v>
      </c>
    </row>
    <row r="10529" spans="1:5" x14ac:dyDescent="0.2">
      <c r="A10529" s="105">
        <v>44398</v>
      </c>
      <c r="B10529" s="106">
        <v>44398</v>
      </c>
      <c r="C10529" s="106" t="s">
        <v>1070</v>
      </c>
      <c r="D10529" s="107">
        <f>VLOOKUP(Pag_Inicio_Corr_mas_casos[[#This Row],[Corregimiento]],Hoja3!$A$2:$D$676,4,0)</f>
        <v>80809</v>
      </c>
      <c r="E10529" s="106">
        <v>26</v>
      </c>
    </row>
    <row r="10530" spans="1:5" x14ac:dyDescent="0.2">
      <c r="A10530" s="105">
        <v>44398</v>
      </c>
      <c r="B10530" s="106">
        <v>44398</v>
      </c>
      <c r="C10530" s="106" t="s">
        <v>1113</v>
      </c>
      <c r="D10530" s="107">
        <f>VLOOKUP(Pag_Inicio_Corr_mas_casos[[#This Row],[Corregimiento]],Hoja3!$A$2:$D$676,4,0)</f>
        <v>130102</v>
      </c>
      <c r="E10530" s="106">
        <v>26</v>
      </c>
    </row>
    <row r="10531" spans="1:5" x14ac:dyDescent="0.2">
      <c r="A10531" s="105">
        <v>44398</v>
      </c>
      <c r="B10531" s="106">
        <v>44398</v>
      </c>
      <c r="C10531" s="106" t="s">
        <v>1003</v>
      </c>
      <c r="D10531" s="107">
        <f>VLOOKUP(Pag_Inicio_Corr_mas_casos[[#This Row],[Corregimiento]],Hoja3!$A$2:$D$676,4,0)</f>
        <v>130708</v>
      </c>
      <c r="E10531" s="106">
        <v>23</v>
      </c>
    </row>
    <row r="10532" spans="1:5" x14ac:dyDescent="0.2">
      <c r="A10532" s="105">
        <v>44398</v>
      </c>
      <c r="B10532" s="106">
        <v>44398</v>
      </c>
      <c r="C10532" s="106" t="s">
        <v>1012</v>
      </c>
      <c r="D10532" s="107">
        <f>VLOOKUP(Pag_Inicio_Corr_mas_casos[[#This Row],[Corregimiento]],Hoja3!$A$2:$D$676,4,0)</f>
        <v>80817</v>
      </c>
      <c r="E10532" s="106">
        <v>22</v>
      </c>
    </row>
    <row r="10533" spans="1:5" x14ac:dyDescent="0.2">
      <c r="A10533" s="105">
        <v>44398</v>
      </c>
      <c r="B10533" s="106">
        <v>44398</v>
      </c>
      <c r="C10533" s="106" t="s">
        <v>1077</v>
      </c>
      <c r="D10533" s="107">
        <f>VLOOKUP(Pag_Inicio_Corr_mas_casos[[#This Row],[Corregimiento]],Hoja3!$A$2:$D$676,4,0)</f>
        <v>81008</v>
      </c>
      <c r="E10533" s="106">
        <v>22</v>
      </c>
    </row>
    <row r="10534" spans="1:5" x14ac:dyDescent="0.2">
      <c r="A10534" s="105">
        <v>44398</v>
      </c>
      <c r="B10534" s="106">
        <v>44398</v>
      </c>
      <c r="C10534" s="106" t="s">
        <v>831</v>
      </c>
      <c r="D10534" s="107">
        <f>VLOOKUP(Pag_Inicio_Corr_mas_casos[[#This Row],[Corregimiento]],Hoja3!$A$2:$D$676,4,0)</f>
        <v>80821</v>
      </c>
      <c r="E10534" s="106">
        <v>21</v>
      </c>
    </row>
    <row r="10535" spans="1:5" x14ac:dyDescent="0.2">
      <c r="A10535" s="105">
        <v>44398</v>
      </c>
      <c r="B10535" s="106">
        <v>44398</v>
      </c>
      <c r="C10535" s="106" t="s">
        <v>1026</v>
      </c>
      <c r="D10535" s="107">
        <f>VLOOKUP(Pag_Inicio_Corr_mas_casos[[#This Row],[Corregimiento]],Hoja3!$A$2:$D$676,4,0)</f>
        <v>30107</v>
      </c>
      <c r="E10535" s="106">
        <v>20</v>
      </c>
    </row>
    <row r="10536" spans="1:5" x14ac:dyDescent="0.2">
      <c r="A10536" s="105">
        <v>44398</v>
      </c>
      <c r="B10536" s="106">
        <v>44398</v>
      </c>
      <c r="C10536" s="106" t="s">
        <v>1074</v>
      </c>
      <c r="D10536" s="107">
        <f>VLOOKUP(Pag_Inicio_Corr_mas_casos[[#This Row],[Corregimiento]],Hoja3!$A$2:$D$676,4,0)</f>
        <v>130702</v>
      </c>
      <c r="E10536" s="106">
        <v>19</v>
      </c>
    </row>
    <row r="10537" spans="1:5" x14ac:dyDescent="0.2">
      <c r="A10537" s="105">
        <v>44398</v>
      </c>
      <c r="B10537" s="106">
        <v>44398</v>
      </c>
      <c r="C10537" s="106" t="s">
        <v>1071</v>
      </c>
      <c r="D10537" s="107">
        <f>VLOOKUP(Pag_Inicio_Corr_mas_casos[[#This Row],[Corregimiento]],Hoja3!$A$2:$D$676,4,0)</f>
        <v>80819</v>
      </c>
      <c r="E10537" s="106">
        <v>19</v>
      </c>
    </row>
    <row r="10538" spans="1:5" x14ac:dyDescent="0.2">
      <c r="A10538" s="105">
        <v>44398</v>
      </c>
      <c r="B10538" s="106">
        <v>44398</v>
      </c>
      <c r="C10538" s="106" t="s">
        <v>1015</v>
      </c>
      <c r="D10538" s="107">
        <f>VLOOKUP(Pag_Inicio_Corr_mas_casos[[#This Row],[Corregimiento]],Hoja3!$A$2:$D$676,4,0)</f>
        <v>80815</v>
      </c>
      <c r="E10538" s="106">
        <v>19</v>
      </c>
    </row>
    <row r="10539" spans="1:5" x14ac:dyDescent="0.2">
      <c r="A10539" s="105">
        <v>44398</v>
      </c>
      <c r="B10539" s="106">
        <v>44398</v>
      </c>
      <c r="C10539" s="106" t="s">
        <v>1264</v>
      </c>
      <c r="D10539" s="107">
        <f>VLOOKUP(Pag_Inicio_Corr_mas_casos[[#This Row],[Corregimiento]],Hoja3!$A$2:$D$676,4,0)</f>
        <v>10207</v>
      </c>
      <c r="E10539" s="106">
        <v>18</v>
      </c>
    </row>
    <row r="10540" spans="1:5" x14ac:dyDescent="0.2">
      <c r="A10540" s="105">
        <v>44398</v>
      </c>
      <c r="B10540" s="106">
        <v>44398</v>
      </c>
      <c r="C10540" s="106" t="s">
        <v>1000</v>
      </c>
      <c r="D10540" s="107">
        <f>VLOOKUP(Pag_Inicio_Corr_mas_casos[[#This Row],[Corregimiento]],Hoja3!$A$2:$D$676,4,0)</f>
        <v>80823</v>
      </c>
      <c r="E10540" s="106">
        <v>18</v>
      </c>
    </row>
    <row r="10541" spans="1:5" x14ac:dyDescent="0.2">
      <c r="A10541" s="105">
        <v>44398</v>
      </c>
      <c r="B10541" s="106">
        <v>44398</v>
      </c>
      <c r="C10541" s="106" t="s">
        <v>1127</v>
      </c>
      <c r="D10541" s="107">
        <f>VLOOKUP(Pag_Inicio_Corr_mas_casos[[#This Row],[Corregimiento]],Hoja3!$A$2:$D$676,4,0)</f>
        <v>130101</v>
      </c>
      <c r="E10541" s="106">
        <v>18</v>
      </c>
    </row>
    <row r="10542" spans="1:5" x14ac:dyDescent="0.2">
      <c r="A10542" s="105">
        <v>44398</v>
      </c>
      <c r="B10542" s="106">
        <v>44398</v>
      </c>
      <c r="C10542" s="106" t="s">
        <v>1095</v>
      </c>
      <c r="D10542" s="107">
        <f>VLOOKUP(Pag_Inicio_Corr_mas_casos[[#This Row],[Corregimiento]],Hoja3!$A$2:$D$676,4,0)</f>
        <v>130106</v>
      </c>
      <c r="E10542" s="106">
        <v>16</v>
      </c>
    </row>
    <row r="10543" spans="1:5" x14ac:dyDescent="0.2">
      <c r="A10543" s="105">
        <v>44398</v>
      </c>
      <c r="B10543" s="106">
        <v>44398</v>
      </c>
      <c r="C10543" s="106" t="s">
        <v>1018</v>
      </c>
      <c r="D10543" s="107">
        <f>VLOOKUP(Pag_Inicio_Corr_mas_casos[[#This Row],[Corregimiento]],Hoja3!$A$2:$D$676,4,0)</f>
        <v>130701</v>
      </c>
      <c r="E10543" s="106">
        <v>15</v>
      </c>
    </row>
    <row r="10544" spans="1:5" x14ac:dyDescent="0.2">
      <c r="A10544" s="105">
        <v>44398</v>
      </c>
      <c r="B10544" s="106">
        <v>44398</v>
      </c>
      <c r="C10544" s="106" t="s">
        <v>1016</v>
      </c>
      <c r="D10544" s="107">
        <f>VLOOKUP(Pag_Inicio_Corr_mas_casos[[#This Row],[Corregimiento]],Hoja3!$A$2:$D$676,4,0)</f>
        <v>130716</v>
      </c>
      <c r="E10544" s="106">
        <v>15</v>
      </c>
    </row>
    <row r="10545" spans="1:5" x14ac:dyDescent="0.2">
      <c r="A10545" s="105">
        <v>44398</v>
      </c>
      <c r="B10545" s="106">
        <v>44398</v>
      </c>
      <c r="C10545" s="106" t="s">
        <v>1082</v>
      </c>
      <c r="D10545" s="107">
        <f>VLOOKUP(Pag_Inicio_Corr_mas_casos[[#This Row],[Corregimiento]],Hoja3!$A$2:$D$676,4,0)</f>
        <v>30111</v>
      </c>
      <c r="E10545" s="106">
        <v>15</v>
      </c>
    </row>
    <row r="10546" spans="1:5" x14ac:dyDescent="0.2">
      <c r="A10546" s="105">
        <v>44398</v>
      </c>
      <c r="B10546" s="106">
        <v>44398</v>
      </c>
      <c r="C10546" s="106" t="s">
        <v>1065</v>
      </c>
      <c r="D10546" s="107">
        <f>VLOOKUP(Pag_Inicio_Corr_mas_casos[[#This Row],[Corregimiento]],Hoja3!$A$2:$D$676,4,0)</f>
        <v>60101</v>
      </c>
      <c r="E10546" s="106">
        <v>14</v>
      </c>
    </row>
    <row r="10547" spans="1:5" x14ac:dyDescent="0.2">
      <c r="A10547" s="80">
        <v>44399</v>
      </c>
      <c r="B10547" s="81">
        <v>44399</v>
      </c>
      <c r="C10547" s="81" t="s">
        <v>1095</v>
      </c>
      <c r="D10547" s="82">
        <f>VLOOKUP(Pag_Inicio_Corr_mas_casos[[#This Row],[Corregimiento]],Hoja3!$A$2:$D$676,4,0)</f>
        <v>130106</v>
      </c>
      <c r="E10547" s="81">
        <v>37</v>
      </c>
    </row>
    <row r="10548" spans="1:5" x14ac:dyDescent="0.2">
      <c r="A10548" s="80">
        <v>44399</v>
      </c>
      <c r="B10548" s="81">
        <v>44399</v>
      </c>
      <c r="C10548" s="81" t="s">
        <v>1003</v>
      </c>
      <c r="D10548" s="82">
        <f>VLOOKUP(Pag_Inicio_Corr_mas_casos[[#This Row],[Corregimiento]],Hoja3!$A$2:$D$676,4,0)</f>
        <v>130708</v>
      </c>
      <c r="E10548" s="81">
        <v>32</v>
      </c>
    </row>
    <row r="10549" spans="1:5" x14ac:dyDescent="0.2">
      <c r="A10549" s="80">
        <v>44399</v>
      </c>
      <c r="B10549" s="81">
        <v>44399</v>
      </c>
      <c r="C10549" s="81" t="s">
        <v>1018</v>
      </c>
      <c r="D10549" s="82">
        <f>VLOOKUP(Pag_Inicio_Corr_mas_casos[[#This Row],[Corregimiento]],Hoja3!$A$2:$D$676,4,0)</f>
        <v>130701</v>
      </c>
      <c r="E10549" s="81">
        <v>29</v>
      </c>
    </row>
    <row r="10550" spans="1:5" x14ac:dyDescent="0.2">
      <c r="A10550" s="80">
        <v>44399</v>
      </c>
      <c r="B10550" s="81">
        <v>44399</v>
      </c>
      <c r="C10550" s="81" t="s">
        <v>831</v>
      </c>
      <c r="D10550" s="82">
        <f>VLOOKUP(Pag_Inicio_Corr_mas_casos[[#This Row],[Corregimiento]],Hoja3!$A$2:$D$676,4,0)</f>
        <v>80821</v>
      </c>
      <c r="E10550" s="81">
        <v>28</v>
      </c>
    </row>
    <row r="10551" spans="1:5" x14ac:dyDescent="0.2">
      <c r="A10551" s="80">
        <v>44399</v>
      </c>
      <c r="B10551" s="81">
        <v>44399</v>
      </c>
      <c r="C10551" s="81" t="s">
        <v>1127</v>
      </c>
      <c r="D10551" s="82">
        <f>VLOOKUP(Pag_Inicio_Corr_mas_casos[[#This Row],[Corregimiento]],Hoja3!$A$2:$D$676,4,0)</f>
        <v>130101</v>
      </c>
      <c r="E10551" s="81">
        <v>26</v>
      </c>
    </row>
    <row r="10552" spans="1:5" x14ac:dyDescent="0.2">
      <c r="A10552" s="80">
        <v>44399</v>
      </c>
      <c r="B10552" s="81">
        <v>44399</v>
      </c>
      <c r="C10552" s="81" t="s">
        <v>1071</v>
      </c>
      <c r="D10552" s="82">
        <f>VLOOKUP(Pag_Inicio_Corr_mas_casos[[#This Row],[Corregimiento]],Hoja3!$A$2:$D$676,4,0)</f>
        <v>80819</v>
      </c>
      <c r="E10552" s="81">
        <v>23</v>
      </c>
    </row>
    <row r="10553" spans="1:5" x14ac:dyDescent="0.2">
      <c r="A10553" s="80">
        <v>44399</v>
      </c>
      <c r="B10553" s="81">
        <v>44399</v>
      </c>
      <c r="C10553" s="81" t="s">
        <v>1081</v>
      </c>
      <c r="D10553" s="82">
        <f>VLOOKUP(Pag_Inicio_Corr_mas_casos[[#This Row],[Corregimiento]],Hoja3!$A$2:$D$676,4,0)</f>
        <v>91001</v>
      </c>
      <c r="E10553" s="81">
        <v>23</v>
      </c>
    </row>
    <row r="10554" spans="1:5" x14ac:dyDescent="0.2">
      <c r="A10554" s="80">
        <v>44399</v>
      </c>
      <c r="B10554" s="81">
        <v>44399</v>
      </c>
      <c r="C10554" s="81" t="s">
        <v>997</v>
      </c>
      <c r="D10554" s="82">
        <f>VLOOKUP(Pag_Inicio_Corr_mas_casos[[#This Row],[Corregimiento]],Hoja3!$A$2:$D$676,4,0)</f>
        <v>130717</v>
      </c>
      <c r="E10554" s="81">
        <v>22</v>
      </c>
    </row>
    <row r="10555" spans="1:5" x14ac:dyDescent="0.2">
      <c r="A10555" s="80">
        <v>44399</v>
      </c>
      <c r="B10555" s="81">
        <v>44399</v>
      </c>
      <c r="C10555" s="81" t="s">
        <v>999</v>
      </c>
      <c r="D10555" s="82">
        <f>VLOOKUP(Pag_Inicio_Corr_mas_casos[[#This Row],[Corregimiento]],Hoja3!$A$2:$D$676,4,0)</f>
        <v>80806</v>
      </c>
      <c r="E10555" s="81">
        <v>21</v>
      </c>
    </row>
    <row r="10556" spans="1:5" x14ac:dyDescent="0.2">
      <c r="A10556" s="80">
        <v>44399</v>
      </c>
      <c r="B10556" s="81">
        <v>44399</v>
      </c>
      <c r="C10556" s="81" t="s">
        <v>1012</v>
      </c>
      <c r="D10556" s="82">
        <f>VLOOKUP(Pag_Inicio_Corr_mas_casos[[#This Row],[Corregimiento]],Hoja3!$A$2:$D$676,4,0)</f>
        <v>80817</v>
      </c>
      <c r="E10556" s="81">
        <v>20</v>
      </c>
    </row>
    <row r="10557" spans="1:5" x14ac:dyDescent="0.2">
      <c r="A10557" s="80">
        <v>44399</v>
      </c>
      <c r="B10557" s="81">
        <v>44399</v>
      </c>
      <c r="C10557" s="81" t="s">
        <v>1264</v>
      </c>
      <c r="D10557" s="82">
        <f>VLOOKUP(Pag_Inicio_Corr_mas_casos[[#This Row],[Corregimiento]],Hoja3!$A$2:$D$676,4,0)</f>
        <v>10207</v>
      </c>
      <c r="E10557" s="81">
        <v>20</v>
      </c>
    </row>
    <row r="10558" spans="1:5" x14ac:dyDescent="0.2">
      <c r="A10558" s="80">
        <v>44399</v>
      </c>
      <c r="B10558" s="81">
        <v>44399</v>
      </c>
      <c r="C10558" s="81" t="s">
        <v>1070</v>
      </c>
      <c r="D10558" s="82">
        <f>VLOOKUP(Pag_Inicio_Corr_mas_casos[[#This Row],[Corregimiento]],Hoja3!$A$2:$D$676,4,0)</f>
        <v>80809</v>
      </c>
      <c r="E10558" s="81">
        <v>19</v>
      </c>
    </row>
    <row r="10559" spans="1:5" x14ac:dyDescent="0.2">
      <c r="A10559" s="80">
        <v>44399</v>
      </c>
      <c r="B10559" s="81">
        <v>44399</v>
      </c>
      <c r="C10559" s="81" t="s">
        <v>1009</v>
      </c>
      <c r="D10559" s="82">
        <f>VLOOKUP(Pag_Inicio_Corr_mas_casos[[#This Row],[Corregimiento]],Hoja3!$A$2:$D$676,4,0)</f>
        <v>130107</v>
      </c>
      <c r="E10559" s="81">
        <v>19</v>
      </c>
    </row>
    <row r="10560" spans="1:5" x14ac:dyDescent="0.2">
      <c r="A10560" s="80">
        <v>44399</v>
      </c>
      <c r="B10560" s="81">
        <v>44399</v>
      </c>
      <c r="C10560" s="81" t="s">
        <v>1064</v>
      </c>
      <c r="D10560" s="82">
        <f>VLOOKUP(Pag_Inicio_Corr_mas_casos[[#This Row],[Corregimiento]],Hoja3!$A$2:$D$676,4,0)</f>
        <v>60103</v>
      </c>
      <c r="E10560" s="81">
        <v>19</v>
      </c>
    </row>
    <row r="10561" spans="1:5" x14ac:dyDescent="0.2">
      <c r="A10561" s="80">
        <v>44399</v>
      </c>
      <c r="B10561" s="81">
        <v>44399</v>
      </c>
      <c r="C10561" s="81" t="s">
        <v>1016</v>
      </c>
      <c r="D10561" s="82">
        <f>VLOOKUP(Pag_Inicio_Corr_mas_casos[[#This Row],[Corregimiento]],Hoja3!$A$2:$D$676,4,0)</f>
        <v>130716</v>
      </c>
      <c r="E10561" s="81">
        <v>18</v>
      </c>
    </row>
    <row r="10562" spans="1:5" x14ac:dyDescent="0.2">
      <c r="A10562" s="80">
        <v>44399</v>
      </c>
      <c r="B10562" s="81">
        <v>44399</v>
      </c>
      <c r="C10562" s="81" t="s">
        <v>1020</v>
      </c>
      <c r="D10562" s="82">
        <f>VLOOKUP(Pag_Inicio_Corr_mas_casos[[#This Row],[Corregimiento]],Hoja3!$A$2:$D$676,4,0)</f>
        <v>20601</v>
      </c>
      <c r="E10562" s="81">
        <v>18</v>
      </c>
    </row>
    <row r="10563" spans="1:5" x14ac:dyDescent="0.2">
      <c r="A10563" s="80">
        <v>44399</v>
      </c>
      <c r="B10563" s="81">
        <v>44399</v>
      </c>
      <c r="C10563" s="81" t="s">
        <v>1091</v>
      </c>
      <c r="D10563" s="82">
        <f>VLOOKUP(Pag_Inicio_Corr_mas_casos[[#This Row],[Corregimiento]],Hoja3!$A$2:$D$676,4,0)</f>
        <v>30104</v>
      </c>
      <c r="E10563" s="81">
        <v>16</v>
      </c>
    </row>
    <row r="10564" spans="1:5" x14ac:dyDescent="0.2">
      <c r="A10564" s="80">
        <v>44399</v>
      </c>
      <c r="B10564" s="81">
        <v>44399</v>
      </c>
      <c r="C10564" s="81" t="s">
        <v>1113</v>
      </c>
      <c r="D10564" s="82">
        <f>VLOOKUP(Pag_Inicio_Corr_mas_casos[[#This Row],[Corregimiento]],Hoja3!$A$2:$D$676,4,0)</f>
        <v>130102</v>
      </c>
      <c r="E10564" s="81">
        <v>16</v>
      </c>
    </row>
    <row r="10565" spans="1:5" x14ac:dyDescent="0.2">
      <c r="A10565" s="80">
        <v>44399</v>
      </c>
      <c r="B10565" s="81">
        <v>44399</v>
      </c>
      <c r="C10565" s="81" t="s">
        <v>1002</v>
      </c>
      <c r="D10565" s="82">
        <f>VLOOKUP(Pag_Inicio_Corr_mas_casos[[#This Row],[Corregimiento]],Hoja3!$A$2:$D$676,4,0)</f>
        <v>80816</v>
      </c>
      <c r="E10565" s="81">
        <v>16</v>
      </c>
    </row>
    <row r="10566" spans="1:5" x14ac:dyDescent="0.2">
      <c r="A10566" s="80">
        <v>44399</v>
      </c>
      <c r="B10566" s="81">
        <v>44399</v>
      </c>
      <c r="C10566" s="81" t="s">
        <v>1065</v>
      </c>
      <c r="D10566" s="82">
        <f>VLOOKUP(Pag_Inicio_Corr_mas_casos[[#This Row],[Corregimiento]],Hoja3!$A$2:$D$676,4,0)</f>
        <v>60101</v>
      </c>
      <c r="E10566" s="81">
        <v>15</v>
      </c>
    </row>
    <row r="10567" spans="1:5" x14ac:dyDescent="0.2">
      <c r="A10567" s="32">
        <v>44400</v>
      </c>
      <c r="B10567" s="33">
        <v>44400</v>
      </c>
      <c r="C10567" s="33" t="s">
        <v>1071</v>
      </c>
      <c r="D10567" s="34">
        <f>VLOOKUP(Pag_Inicio_Corr_mas_casos[[#This Row],[Corregimiento]],Hoja3!$A$2:$D$676,4,0)</f>
        <v>80819</v>
      </c>
      <c r="E10567" s="33">
        <v>45</v>
      </c>
    </row>
    <row r="10568" spans="1:5" x14ac:dyDescent="0.2">
      <c r="A10568" s="32">
        <v>44400</v>
      </c>
      <c r="B10568" s="33">
        <v>44400</v>
      </c>
      <c r="C10568" s="33" t="s">
        <v>1095</v>
      </c>
      <c r="D10568" s="34">
        <f>VLOOKUP(Pag_Inicio_Corr_mas_casos[[#This Row],[Corregimiento]],Hoja3!$A$2:$D$676,4,0)</f>
        <v>130106</v>
      </c>
      <c r="E10568" s="33">
        <v>25</v>
      </c>
    </row>
    <row r="10569" spans="1:5" x14ac:dyDescent="0.2">
      <c r="A10569" s="32">
        <v>44400</v>
      </c>
      <c r="B10569" s="33">
        <v>44400</v>
      </c>
      <c r="C10569" s="33" t="s">
        <v>1000</v>
      </c>
      <c r="D10569" s="34">
        <f>VLOOKUP(Pag_Inicio_Corr_mas_casos[[#This Row],[Corregimiento]],Hoja3!$A$2:$D$676,4,0)</f>
        <v>80823</v>
      </c>
      <c r="E10569" s="33">
        <v>23</v>
      </c>
    </row>
    <row r="10570" spans="1:5" x14ac:dyDescent="0.2">
      <c r="A10570" s="32">
        <v>44400</v>
      </c>
      <c r="B10570" s="33">
        <v>44400</v>
      </c>
      <c r="C10570" s="33" t="s">
        <v>1015</v>
      </c>
      <c r="D10570" s="34">
        <f>VLOOKUP(Pag_Inicio_Corr_mas_casos[[#This Row],[Corregimiento]],Hoja3!$A$2:$D$676,4,0)</f>
        <v>80815</v>
      </c>
      <c r="E10570" s="33">
        <v>22</v>
      </c>
    </row>
    <row r="10571" spans="1:5" x14ac:dyDescent="0.2">
      <c r="A10571" s="32">
        <v>44400</v>
      </c>
      <c r="B10571" s="33">
        <v>44400</v>
      </c>
      <c r="C10571" s="33" t="s">
        <v>1105</v>
      </c>
      <c r="D10571" s="34">
        <f>VLOOKUP(Pag_Inicio_Corr_mas_casos[[#This Row],[Corregimiento]],Hoja3!$A$2:$D$676,4,0)</f>
        <v>80812</v>
      </c>
      <c r="E10571" s="33">
        <v>21</v>
      </c>
    </row>
    <row r="10572" spans="1:5" x14ac:dyDescent="0.2">
      <c r="A10572" s="32">
        <v>44400</v>
      </c>
      <c r="B10572" s="33">
        <v>44400</v>
      </c>
      <c r="C10572" s="33" t="s">
        <v>1020</v>
      </c>
      <c r="D10572" s="34">
        <f>VLOOKUP(Pag_Inicio_Corr_mas_casos[[#This Row],[Corregimiento]],Hoja3!$A$2:$D$676,4,0)</f>
        <v>20601</v>
      </c>
      <c r="E10572" s="33">
        <v>21</v>
      </c>
    </row>
    <row r="10573" spans="1:5" x14ac:dyDescent="0.2">
      <c r="A10573" s="32">
        <v>44400</v>
      </c>
      <c r="B10573" s="33">
        <v>44400</v>
      </c>
      <c r="C10573" s="33" t="s">
        <v>1003</v>
      </c>
      <c r="D10573" s="34">
        <f>VLOOKUP(Pag_Inicio_Corr_mas_casos[[#This Row],[Corregimiento]],Hoja3!$A$2:$D$676,4,0)</f>
        <v>130708</v>
      </c>
      <c r="E10573" s="33">
        <v>21</v>
      </c>
    </row>
    <row r="10574" spans="1:5" x14ac:dyDescent="0.2">
      <c r="A10574" s="32">
        <v>44400</v>
      </c>
      <c r="B10574" s="33">
        <v>44400</v>
      </c>
      <c r="C10574" s="33" t="s">
        <v>1113</v>
      </c>
      <c r="D10574" s="34">
        <f>VLOOKUP(Pag_Inicio_Corr_mas_casos[[#This Row],[Corregimiento]],Hoja3!$A$2:$D$676,4,0)</f>
        <v>130102</v>
      </c>
      <c r="E10574" s="33">
        <v>21</v>
      </c>
    </row>
    <row r="10575" spans="1:5" x14ac:dyDescent="0.2">
      <c r="A10575" s="32">
        <v>44400</v>
      </c>
      <c r="B10575" s="33">
        <v>44400</v>
      </c>
      <c r="C10575" s="33" t="s">
        <v>1074</v>
      </c>
      <c r="D10575" s="34">
        <f>VLOOKUP(Pag_Inicio_Corr_mas_casos[[#This Row],[Corregimiento]],Hoja3!$A$2:$D$676,4,0)</f>
        <v>130702</v>
      </c>
      <c r="E10575" s="33">
        <v>20</v>
      </c>
    </row>
    <row r="10576" spans="1:5" x14ac:dyDescent="0.2">
      <c r="A10576" s="32">
        <v>44400</v>
      </c>
      <c r="B10576" s="33">
        <v>44400</v>
      </c>
      <c r="C10576" s="33" t="s">
        <v>1004</v>
      </c>
      <c r="D10576" s="34">
        <f>VLOOKUP(Pag_Inicio_Corr_mas_casos[[#This Row],[Corregimiento]],Hoja3!$A$2:$D$676,4,0)</f>
        <v>81007</v>
      </c>
      <c r="E10576" s="33">
        <v>18</v>
      </c>
    </row>
    <row r="10577" spans="1:5" x14ac:dyDescent="0.2">
      <c r="A10577" s="32">
        <v>44400</v>
      </c>
      <c r="B10577" s="33">
        <v>44400</v>
      </c>
      <c r="C10577" s="33" t="s">
        <v>1010</v>
      </c>
      <c r="D10577" s="34">
        <f>VLOOKUP(Pag_Inicio_Corr_mas_casos[[#This Row],[Corregimiento]],Hoja3!$A$2:$D$676,4,0)</f>
        <v>80813</v>
      </c>
      <c r="E10577" s="33">
        <v>17</v>
      </c>
    </row>
    <row r="10578" spans="1:5" x14ac:dyDescent="0.2">
      <c r="A10578" s="32">
        <v>44400</v>
      </c>
      <c r="B10578" s="33">
        <v>44400</v>
      </c>
      <c r="C10578" s="33" t="s">
        <v>1013</v>
      </c>
      <c r="D10578" s="34">
        <f>VLOOKUP(Pag_Inicio_Corr_mas_casos[[#This Row],[Corregimiento]],Hoja3!$A$2:$D$676,4,0)</f>
        <v>80822</v>
      </c>
      <c r="E10578" s="33">
        <v>17</v>
      </c>
    </row>
    <row r="10579" spans="1:5" x14ac:dyDescent="0.2">
      <c r="A10579" s="32">
        <v>44400</v>
      </c>
      <c r="B10579" s="33">
        <v>44400</v>
      </c>
      <c r="C10579" s="33" t="s">
        <v>1086</v>
      </c>
      <c r="D10579" s="34">
        <f>VLOOKUP(Pag_Inicio_Corr_mas_casos[[#This Row],[Corregimiento]],Hoja3!$A$2:$D$676,4,0)</f>
        <v>30103</v>
      </c>
      <c r="E10579" s="33">
        <v>17</v>
      </c>
    </row>
    <row r="10580" spans="1:5" x14ac:dyDescent="0.2">
      <c r="A10580" s="32">
        <v>44400</v>
      </c>
      <c r="B10580" s="33">
        <v>44400</v>
      </c>
      <c r="C10580" s="33" t="s">
        <v>1198</v>
      </c>
      <c r="D10580" s="34">
        <f>VLOOKUP(Pag_Inicio_Corr_mas_casos[[#This Row],[Corregimiento]],Hoja3!$A$2:$D$676,4,0)</f>
        <v>91201</v>
      </c>
      <c r="E10580" s="33">
        <v>16</v>
      </c>
    </row>
    <row r="10581" spans="1:5" x14ac:dyDescent="0.2">
      <c r="A10581" s="32">
        <v>44400</v>
      </c>
      <c r="B10581" s="33">
        <v>44400</v>
      </c>
      <c r="C10581" s="33" t="s">
        <v>1264</v>
      </c>
      <c r="D10581" s="34">
        <f>VLOOKUP(Pag_Inicio_Corr_mas_casos[[#This Row],[Corregimiento]],Hoja3!$A$2:$D$676,4,0)</f>
        <v>10207</v>
      </c>
      <c r="E10581" s="33">
        <v>16</v>
      </c>
    </row>
    <row r="10582" spans="1:5" x14ac:dyDescent="0.2">
      <c r="A10582" s="32">
        <v>44400</v>
      </c>
      <c r="B10582" s="33">
        <v>44400</v>
      </c>
      <c r="C10582" s="33" t="s">
        <v>999</v>
      </c>
      <c r="D10582" s="34">
        <f>VLOOKUP(Pag_Inicio_Corr_mas_casos[[#This Row],[Corregimiento]],Hoja3!$A$2:$D$676,4,0)</f>
        <v>80806</v>
      </c>
      <c r="E10582" s="33">
        <v>16</v>
      </c>
    </row>
    <row r="10583" spans="1:5" x14ac:dyDescent="0.2">
      <c r="A10583" s="32">
        <v>44400</v>
      </c>
      <c r="B10583" s="33">
        <v>44400</v>
      </c>
      <c r="C10583" s="33" t="s">
        <v>1012</v>
      </c>
      <c r="D10583" s="34">
        <f>VLOOKUP(Pag_Inicio_Corr_mas_casos[[#This Row],[Corregimiento]],Hoja3!$A$2:$D$676,4,0)</f>
        <v>80817</v>
      </c>
      <c r="E10583" s="33">
        <v>15</v>
      </c>
    </row>
    <row r="10584" spans="1:5" x14ac:dyDescent="0.2">
      <c r="A10584" s="32">
        <v>44400</v>
      </c>
      <c r="B10584" s="33">
        <v>44400</v>
      </c>
      <c r="C10584" s="33" t="s">
        <v>1009</v>
      </c>
      <c r="D10584" s="34">
        <f>VLOOKUP(Pag_Inicio_Corr_mas_casos[[#This Row],[Corregimiento]],Hoja3!$A$2:$D$676,4,0)</f>
        <v>130107</v>
      </c>
      <c r="E10584" s="33">
        <v>15</v>
      </c>
    </row>
    <row r="10585" spans="1:5" x14ac:dyDescent="0.2">
      <c r="A10585" s="32">
        <v>44400</v>
      </c>
      <c r="B10585" s="33">
        <v>44400</v>
      </c>
      <c r="C10585" s="33" t="s">
        <v>1127</v>
      </c>
      <c r="D10585" s="34">
        <f>VLOOKUP(Pag_Inicio_Corr_mas_casos[[#This Row],[Corregimiento]],Hoja3!$A$2:$D$676,4,0)</f>
        <v>130101</v>
      </c>
      <c r="E10585" s="33">
        <v>15</v>
      </c>
    </row>
    <row r="10586" spans="1:5" x14ac:dyDescent="0.2">
      <c r="A10586" s="32">
        <v>44400</v>
      </c>
      <c r="B10586" s="33">
        <v>44400</v>
      </c>
      <c r="C10586" s="33" t="s">
        <v>1070</v>
      </c>
      <c r="D10586" s="34">
        <f>VLOOKUP(Pag_Inicio_Corr_mas_casos[[#This Row],[Corregimiento]],Hoja3!$A$2:$D$676,4,0)</f>
        <v>80809</v>
      </c>
      <c r="E10586" s="33">
        <v>15</v>
      </c>
    </row>
    <row r="10587" spans="1:5" x14ac:dyDescent="0.2">
      <c r="A10587" s="35">
        <v>44401</v>
      </c>
      <c r="B10587" s="36">
        <v>44401</v>
      </c>
      <c r="C10587" s="36" t="s">
        <v>1172</v>
      </c>
      <c r="D10587" s="37">
        <f>VLOOKUP(Pag_Inicio_Corr_mas_casos[[#This Row],[Corregimiento]],Hoja3!$A$2:$D$676,4,0)</f>
        <v>20307</v>
      </c>
      <c r="E10587" s="36">
        <v>58</v>
      </c>
    </row>
    <row r="10588" spans="1:5" x14ac:dyDescent="0.2">
      <c r="A10588" s="35">
        <v>44401</v>
      </c>
      <c r="B10588" s="36">
        <v>44401</v>
      </c>
      <c r="C10588" s="36" t="s">
        <v>1071</v>
      </c>
      <c r="D10588" s="37">
        <f>VLOOKUP(Pag_Inicio_Corr_mas_casos[[#This Row],[Corregimiento]],Hoja3!$A$2:$D$676,4,0)</f>
        <v>80819</v>
      </c>
      <c r="E10588" s="36">
        <v>32</v>
      </c>
    </row>
    <row r="10589" spans="1:5" x14ac:dyDescent="0.2">
      <c r="A10589" s="35">
        <v>44401</v>
      </c>
      <c r="B10589" s="36">
        <v>44401</v>
      </c>
      <c r="C10589" s="36" t="s">
        <v>1009</v>
      </c>
      <c r="D10589" s="37">
        <f>VLOOKUP(Pag_Inicio_Corr_mas_casos[[#This Row],[Corregimiento]],Hoja3!$A$2:$D$676,4,0)</f>
        <v>130107</v>
      </c>
      <c r="E10589" s="36">
        <v>25</v>
      </c>
    </row>
    <row r="10590" spans="1:5" x14ac:dyDescent="0.2">
      <c r="A10590" s="35">
        <v>44401</v>
      </c>
      <c r="B10590" s="36">
        <v>44401</v>
      </c>
      <c r="C10590" s="36" t="s">
        <v>1074</v>
      </c>
      <c r="D10590" s="37">
        <f>VLOOKUP(Pag_Inicio_Corr_mas_casos[[#This Row],[Corregimiento]],Hoja3!$A$2:$D$676,4,0)</f>
        <v>130702</v>
      </c>
      <c r="E10590" s="36">
        <v>23</v>
      </c>
    </row>
    <row r="10591" spans="1:5" x14ac:dyDescent="0.2">
      <c r="A10591" s="35">
        <v>44401</v>
      </c>
      <c r="B10591" s="36">
        <v>44401</v>
      </c>
      <c r="C10591" s="36" t="s">
        <v>1095</v>
      </c>
      <c r="D10591" s="37">
        <f>VLOOKUP(Pag_Inicio_Corr_mas_casos[[#This Row],[Corregimiento]],Hoja3!$A$2:$D$676,4,0)</f>
        <v>130106</v>
      </c>
      <c r="E10591" s="36">
        <v>22</v>
      </c>
    </row>
    <row r="10592" spans="1:5" x14ac:dyDescent="0.2">
      <c r="A10592" s="35">
        <v>44401</v>
      </c>
      <c r="B10592" s="36">
        <v>44401</v>
      </c>
      <c r="C10592" s="36" t="s">
        <v>1105</v>
      </c>
      <c r="D10592" s="37">
        <f>VLOOKUP(Pag_Inicio_Corr_mas_casos[[#This Row],[Corregimiento]],Hoja3!$A$2:$D$676,4,0)</f>
        <v>80812</v>
      </c>
      <c r="E10592" s="36">
        <v>20</v>
      </c>
    </row>
    <row r="10593" spans="1:5" x14ac:dyDescent="0.2">
      <c r="A10593" s="35">
        <v>44401</v>
      </c>
      <c r="B10593" s="36">
        <v>44401</v>
      </c>
      <c r="C10593" s="36" t="s">
        <v>999</v>
      </c>
      <c r="D10593" s="37">
        <f>VLOOKUP(Pag_Inicio_Corr_mas_casos[[#This Row],[Corregimiento]],Hoja3!$A$2:$D$676,4,0)</f>
        <v>80806</v>
      </c>
      <c r="E10593" s="36">
        <v>18</v>
      </c>
    </row>
    <row r="10594" spans="1:5" x14ac:dyDescent="0.2">
      <c r="A10594" s="35">
        <v>44401</v>
      </c>
      <c r="B10594" s="36">
        <v>44401</v>
      </c>
      <c r="C10594" s="36" t="s">
        <v>831</v>
      </c>
      <c r="D10594" s="37">
        <f>VLOOKUP(Pag_Inicio_Corr_mas_casos[[#This Row],[Corregimiento]],Hoja3!$A$2:$D$676,4,0)</f>
        <v>80821</v>
      </c>
      <c r="E10594" s="36">
        <v>17</v>
      </c>
    </row>
    <row r="10595" spans="1:5" x14ac:dyDescent="0.2">
      <c r="A10595" s="35">
        <v>44401</v>
      </c>
      <c r="B10595" s="36">
        <v>44401</v>
      </c>
      <c r="C10595" s="36" t="s">
        <v>1127</v>
      </c>
      <c r="D10595" s="37">
        <f>VLOOKUP(Pag_Inicio_Corr_mas_casos[[#This Row],[Corregimiento]],Hoja3!$A$2:$D$676,4,0)</f>
        <v>130101</v>
      </c>
      <c r="E10595" s="36">
        <v>17</v>
      </c>
    </row>
    <row r="10596" spans="1:5" x14ac:dyDescent="0.2">
      <c r="A10596" s="35">
        <v>44401</v>
      </c>
      <c r="B10596" s="36">
        <v>44401</v>
      </c>
      <c r="C10596" s="36" t="s">
        <v>1264</v>
      </c>
      <c r="D10596" s="37">
        <f>VLOOKUP(Pag_Inicio_Corr_mas_casos[[#This Row],[Corregimiento]],Hoja3!$A$2:$D$676,4,0)</f>
        <v>10207</v>
      </c>
      <c r="E10596" s="36">
        <v>17</v>
      </c>
    </row>
    <row r="10597" spans="1:5" x14ac:dyDescent="0.2">
      <c r="A10597" s="35">
        <v>44401</v>
      </c>
      <c r="B10597" s="36">
        <v>44401</v>
      </c>
      <c r="C10597" s="36" t="s">
        <v>1129</v>
      </c>
      <c r="D10597" s="37">
        <f>VLOOKUP(Pag_Inicio_Corr_mas_casos[[#This Row],[Corregimiento]],Hoja3!$A$2:$D$676,4,0)</f>
        <v>91011</v>
      </c>
      <c r="E10597" s="36">
        <v>16</v>
      </c>
    </row>
    <row r="10598" spans="1:5" x14ac:dyDescent="0.2">
      <c r="A10598" s="35">
        <v>44401</v>
      </c>
      <c r="B10598" s="36">
        <v>44401</v>
      </c>
      <c r="C10598" s="36" t="s">
        <v>1020</v>
      </c>
      <c r="D10598" s="37">
        <f>VLOOKUP(Pag_Inicio_Corr_mas_casos[[#This Row],[Corregimiento]],Hoja3!$A$2:$D$676,4,0)</f>
        <v>20601</v>
      </c>
      <c r="E10598" s="36">
        <v>16</v>
      </c>
    </row>
    <row r="10599" spans="1:5" x14ac:dyDescent="0.2">
      <c r="A10599" s="35">
        <v>44401</v>
      </c>
      <c r="B10599" s="36">
        <v>44401</v>
      </c>
      <c r="C10599" s="36" t="s">
        <v>1113</v>
      </c>
      <c r="D10599" s="37">
        <f>VLOOKUP(Pag_Inicio_Corr_mas_casos[[#This Row],[Corregimiento]],Hoja3!$A$2:$D$676,4,0)</f>
        <v>130102</v>
      </c>
      <c r="E10599" s="36">
        <v>16</v>
      </c>
    </row>
    <row r="10600" spans="1:5" x14ac:dyDescent="0.2">
      <c r="A10600" s="35">
        <v>44401</v>
      </c>
      <c r="B10600" s="36">
        <v>44401</v>
      </c>
      <c r="C10600" s="36" t="s">
        <v>1058</v>
      </c>
      <c r="D10600" s="37">
        <f>VLOOKUP(Pag_Inicio_Corr_mas_casos[[#This Row],[Corregimiento]],Hoja3!$A$2:$D$676,4,0)</f>
        <v>60104</v>
      </c>
      <c r="E10600" s="36">
        <v>16</v>
      </c>
    </row>
    <row r="10601" spans="1:5" x14ac:dyDescent="0.2">
      <c r="A10601" s="35">
        <v>44401</v>
      </c>
      <c r="B10601" s="36">
        <v>44401</v>
      </c>
      <c r="C10601" s="36" t="s">
        <v>1012</v>
      </c>
      <c r="D10601" s="37">
        <f>VLOOKUP(Pag_Inicio_Corr_mas_casos[[#This Row],[Corregimiento]],Hoja3!$A$2:$D$676,4,0)</f>
        <v>80817</v>
      </c>
      <c r="E10601" s="36">
        <v>15</v>
      </c>
    </row>
    <row r="10602" spans="1:5" x14ac:dyDescent="0.2">
      <c r="A10602" s="35">
        <v>44401</v>
      </c>
      <c r="B10602" s="36">
        <v>44401</v>
      </c>
      <c r="C10602" s="36" t="s">
        <v>1080</v>
      </c>
      <c r="D10602" s="37">
        <f>VLOOKUP(Pag_Inicio_Corr_mas_casos[[#This Row],[Corregimiento]],Hoja3!$A$2:$D$676,4,0)</f>
        <v>81003</v>
      </c>
      <c r="E10602" s="36">
        <v>14</v>
      </c>
    </row>
    <row r="10603" spans="1:5" x14ac:dyDescent="0.2">
      <c r="A10603" s="35">
        <v>44401</v>
      </c>
      <c r="B10603" s="36">
        <v>44401</v>
      </c>
      <c r="C10603" s="36" t="s">
        <v>1016</v>
      </c>
      <c r="D10603" s="37">
        <f>VLOOKUP(Pag_Inicio_Corr_mas_casos[[#This Row],[Corregimiento]],Hoja3!$A$2:$D$676,4,0)</f>
        <v>130716</v>
      </c>
      <c r="E10603" s="36">
        <v>13</v>
      </c>
    </row>
    <row r="10604" spans="1:5" x14ac:dyDescent="0.2">
      <c r="A10604" s="35">
        <v>44401</v>
      </c>
      <c r="B10604" s="36">
        <v>44401</v>
      </c>
      <c r="C10604" s="36" t="s">
        <v>1081</v>
      </c>
      <c r="D10604" s="37">
        <f>VLOOKUP(Pag_Inicio_Corr_mas_casos[[#This Row],[Corregimiento]],Hoja3!$A$2:$D$676,4,0)</f>
        <v>91001</v>
      </c>
      <c r="E10604" s="36">
        <v>13</v>
      </c>
    </row>
    <row r="10605" spans="1:5" x14ac:dyDescent="0.2">
      <c r="A10605" s="35">
        <v>44401</v>
      </c>
      <c r="B10605" s="36">
        <v>44401</v>
      </c>
      <c r="C10605" s="36" t="s">
        <v>997</v>
      </c>
      <c r="D10605" s="37">
        <f>VLOOKUP(Pag_Inicio_Corr_mas_casos[[#This Row],[Corregimiento]],Hoja3!$A$2:$D$676,4,0)</f>
        <v>130717</v>
      </c>
      <c r="E10605" s="36">
        <v>13</v>
      </c>
    </row>
    <row r="10606" spans="1:5" x14ac:dyDescent="0.2">
      <c r="A10606" s="35">
        <v>44401</v>
      </c>
      <c r="B10606" s="36">
        <v>44401</v>
      </c>
      <c r="C10606" s="36" t="s">
        <v>1028</v>
      </c>
      <c r="D10606" s="37">
        <f>VLOOKUP(Pag_Inicio_Corr_mas_casos[[#This Row],[Corregimiento]],Hoja3!$A$2:$D$676,4,0)</f>
        <v>130709</v>
      </c>
      <c r="E10606" s="36">
        <v>13</v>
      </c>
    </row>
    <row r="10607" spans="1:5" x14ac:dyDescent="0.2">
      <c r="A10607" s="43">
        <v>44402</v>
      </c>
      <c r="B10607" s="41">
        <v>44402</v>
      </c>
      <c r="C10607" s="41" t="s">
        <v>1077</v>
      </c>
      <c r="D10607" s="42">
        <f>VLOOKUP(Pag_Inicio_Corr_mas_casos[[#This Row],[Corregimiento]],Hoja3!$A$2:$D$676,4,0)</f>
        <v>81008</v>
      </c>
      <c r="E10607" s="41">
        <v>32</v>
      </c>
    </row>
    <row r="10608" spans="1:5" x14ac:dyDescent="0.2">
      <c r="A10608" s="43">
        <v>44402</v>
      </c>
      <c r="B10608" s="41">
        <v>44402</v>
      </c>
      <c r="C10608" s="41" t="s">
        <v>1172</v>
      </c>
      <c r="D10608" s="42">
        <f>VLOOKUP(Pag_Inicio_Corr_mas_casos[[#This Row],[Corregimiento]],Hoja3!$A$2:$D$676,4,0)</f>
        <v>20307</v>
      </c>
      <c r="E10608" s="41">
        <v>28</v>
      </c>
    </row>
    <row r="10609" spans="1:5" x14ac:dyDescent="0.2">
      <c r="A10609" s="43">
        <v>44402</v>
      </c>
      <c r="B10609" s="41">
        <v>44402</v>
      </c>
      <c r="C10609" s="41" t="s">
        <v>1071</v>
      </c>
      <c r="D10609" s="42">
        <f>VLOOKUP(Pag_Inicio_Corr_mas_casos[[#This Row],[Corregimiento]],Hoja3!$A$2:$D$676,4,0)</f>
        <v>80819</v>
      </c>
      <c r="E10609" s="41">
        <v>21</v>
      </c>
    </row>
    <row r="10610" spans="1:5" x14ac:dyDescent="0.2">
      <c r="A10610" s="43">
        <v>44402</v>
      </c>
      <c r="B10610" s="41">
        <v>44402</v>
      </c>
      <c r="C10610" s="41" t="s">
        <v>1009</v>
      </c>
      <c r="D10610" s="42">
        <f>VLOOKUP(Pag_Inicio_Corr_mas_casos[[#This Row],[Corregimiento]],Hoja3!$A$2:$D$676,4,0)</f>
        <v>130107</v>
      </c>
      <c r="E10610" s="41">
        <v>21</v>
      </c>
    </row>
    <row r="10611" spans="1:5" x14ac:dyDescent="0.2">
      <c r="A10611" s="43">
        <v>44402</v>
      </c>
      <c r="B10611" s="41">
        <v>44402</v>
      </c>
      <c r="C10611" s="41" t="s">
        <v>1026</v>
      </c>
      <c r="D10611" s="42">
        <f>VLOOKUP(Pag_Inicio_Corr_mas_casos[[#This Row],[Corregimiento]],Hoja3!$A$2:$D$676,4,0)</f>
        <v>30107</v>
      </c>
      <c r="E10611" s="41">
        <v>21</v>
      </c>
    </row>
    <row r="10612" spans="1:5" x14ac:dyDescent="0.2">
      <c r="A10612" s="43">
        <v>44402</v>
      </c>
      <c r="B10612" s="41">
        <v>44402</v>
      </c>
      <c r="C10612" s="41" t="s">
        <v>1102</v>
      </c>
      <c r="D10612" s="42">
        <f>VLOOKUP(Pag_Inicio_Corr_mas_casos[[#This Row],[Corregimiento]],Hoja3!$A$2:$D$676,4,0)</f>
        <v>20602</v>
      </c>
      <c r="E10612" s="41">
        <v>19</v>
      </c>
    </row>
    <row r="10613" spans="1:5" x14ac:dyDescent="0.2">
      <c r="A10613" s="43">
        <v>44402</v>
      </c>
      <c r="B10613" s="41">
        <v>44402</v>
      </c>
      <c r="C10613" s="41" t="s">
        <v>831</v>
      </c>
      <c r="D10613" s="42">
        <f>VLOOKUP(Pag_Inicio_Corr_mas_casos[[#This Row],[Corregimiento]],Hoja3!$A$2:$D$676,4,0)</f>
        <v>80821</v>
      </c>
      <c r="E10613" s="41">
        <v>18</v>
      </c>
    </row>
    <row r="10614" spans="1:5" x14ac:dyDescent="0.2">
      <c r="A10614" s="43">
        <v>44402</v>
      </c>
      <c r="B10614" s="41">
        <v>44402</v>
      </c>
      <c r="C10614" s="41" t="s">
        <v>1127</v>
      </c>
      <c r="D10614" s="42">
        <f>VLOOKUP(Pag_Inicio_Corr_mas_casos[[#This Row],[Corregimiento]],Hoja3!$A$2:$D$676,4,0)</f>
        <v>130101</v>
      </c>
      <c r="E10614" s="41">
        <v>17</v>
      </c>
    </row>
    <row r="10615" spans="1:5" x14ac:dyDescent="0.2">
      <c r="A10615" s="43">
        <v>44402</v>
      </c>
      <c r="B10615" s="41">
        <v>44402</v>
      </c>
      <c r="C10615" s="41" t="s">
        <v>1113</v>
      </c>
      <c r="D10615" s="42">
        <f>VLOOKUP(Pag_Inicio_Corr_mas_casos[[#This Row],[Corregimiento]],Hoja3!$A$2:$D$676,4,0)</f>
        <v>130102</v>
      </c>
      <c r="E10615" s="41">
        <v>17</v>
      </c>
    </row>
    <row r="10616" spans="1:5" x14ac:dyDescent="0.2">
      <c r="A10616" s="43">
        <v>44402</v>
      </c>
      <c r="B10616" s="41">
        <v>44402</v>
      </c>
      <c r="C10616" s="41" t="s">
        <v>1095</v>
      </c>
      <c r="D10616" s="42">
        <f>VLOOKUP(Pag_Inicio_Corr_mas_casos[[#This Row],[Corregimiento]],Hoja3!$A$2:$D$676,4,0)</f>
        <v>130106</v>
      </c>
      <c r="E10616" s="41">
        <v>15</v>
      </c>
    </row>
    <row r="10617" spans="1:5" x14ac:dyDescent="0.2">
      <c r="A10617" s="43">
        <v>44402</v>
      </c>
      <c r="B10617" s="41">
        <v>44402</v>
      </c>
      <c r="C10617" s="41" t="s">
        <v>1003</v>
      </c>
      <c r="D10617" s="42">
        <f>VLOOKUP(Pag_Inicio_Corr_mas_casos[[#This Row],[Corregimiento]],Hoja3!$A$2:$D$676,4,0)</f>
        <v>130708</v>
      </c>
      <c r="E10617" s="41">
        <v>14</v>
      </c>
    </row>
    <row r="10618" spans="1:5" x14ac:dyDescent="0.2">
      <c r="A10618" s="43">
        <v>44402</v>
      </c>
      <c r="B10618" s="41">
        <v>44402</v>
      </c>
      <c r="C10618" s="41" t="s">
        <v>1010</v>
      </c>
      <c r="D10618" s="42">
        <f>VLOOKUP(Pag_Inicio_Corr_mas_casos[[#This Row],[Corregimiento]],Hoja3!$A$2:$D$676,4,0)</f>
        <v>80813</v>
      </c>
      <c r="E10618" s="41">
        <v>13</v>
      </c>
    </row>
    <row r="10619" spans="1:5" x14ac:dyDescent="0.2">
      <c r="A10619" s="43">
        <v>44402</v>
      </c>
      <c r="B10619" s="41">
        <v>44402</v>
      </c>
      <c r="C10619" s="41" t="s">
        <v>1001</v>
      </c>
      <c r="D10619" s="42">
        <f>VLOOKUP(Pag_Inicio_Corr_mas_casos[[#This Row],[Corregimiento]],Hoja3!$A$2:$D$676,4,0)</f>
        <v>80807</v>
      </c>
      <c r="E10619" s="41">
        <v>12</v>
      </c>
    </row>
    <row r="10620" spans="1:5" x14ac:dyDescent="0.2">
      <c r="A10620" s="43">
        <v>44402</v>
      </c>
      <c r="B10620" s="41">
        <v>44402</v>
      </c>
      <c r="C10620" s="41" t="s">
        <v>1105</v>
      </c>
      <c r="D10620" s="42">
        <f>VLOOKUP(Pag_Inicio_Corr_mas_casos[[#This Row],[Corregimiento]],Hoja3!$A$2:$D$676,4,0)</f>
        <v>80812</v>
      </c>
      <c r="E10620" s="41">
        <v>12</v>
      </c>
    </row>
    <row r="10621" spans="1:5" x14ac:dyDescent="0.2">
      <c r="A10621" s="43">
        <v>44402</v>
      </c>
      <c r="B10621" s="41">
        <v>44402</v>
      </c>
      <c r="C10621" s="41" t="s">
        <v>1157</v>
      </c>
      <c r="D10621" s="42">
        <f>VLOOKUP(Pag_Inicio_Corr_mas_casos[[#This Row],[Corregimiento]],Hoja3!$A$2:$D$676,4,0)</f>
        <v>40205</v>
      </c>
      <c r="E10621" s="41">
        <v>11</v>
      </c>
    </row>
    <row r="10622" spans="1:5" x14ac:dyDescent="0.2">
      <c r="A10622" s="43">
        <v>44402</v>
      </c>
      <c r="B10622" s="41">
        <v>44402</v>
      </c>
      <c r="C10622" s="41" t="s">
        <v>1070</v>
      </c>
      <c r="D10622" s="42">
        <f>VLOOKUP(Pag_Inicio_Corr_mas_casos[[#This Row],[Corregimiento]],Hoja3!$A$2:$D$676,4,0)</f>
        <v>80809</v>
      </c>
      <c r="E10622" s="41">
        <v>11</v>
      </c>
    </row>
    <row r="10623" spans="1:5" x14ac:dyDescent="0.2">
      <c r="A10623" s="43">
        <v>44402</v>
      </c>
      <c r="B10623" s="41">
        <v>44402</v>
      </c>
      <c r="C10623" s="41" t="s">
        <v>998</v>
      </c>
      <c r="D10623" s="42">
        <f>VLOOKUP(Pag_Inicio_Corr_mas_casos[[#This Row],[Corregimiento]],Hoja3!$A$2:$D$676,4,0)</f>
        <v>81009</v>
      </c>
      <c r="E10623" s="41">
        <v>11</v>
      </c>
    </row>
    <row r="10624" spans="1:5" x14ac:dyDescent="0.2">
      <c r="A10624" s="43">
        <v>44402</v>
      </c>
      <c r="B10624" s="41">
        <v>44402</v>
      </c>
      <c r="C10624" s="41" t="s">
        <v>1006</v>
      </c>
      <c r="D10624" s="42">
        <f>VLOOKUP(Pag_Inicio_Corr_mas_casos[[#This Row],[Corregimiento]],Hoja3!$A$2:$D$676,4,0)</f>
        <v>80826</v>
      </c>
      <c r="E10624" s="41">
        <v>11</v>
      </c>
    </row>
    <row r="10625" spans="1:5" x14ac:dyDescent="0.2">
      <c r="A10625" s="43">
        <v>44402</v>
      </c>
      <c r="B10625" s="41">
        <v>44402</v>
      </c>
      <c r="C10625" s="41" t="s">
        <v>1050</v>
      </c>
      <c r="D10625" s="42">
        <f>VLOOKUP(Pag_Inicio_Corr_mas_casos[[#This Row],[Corregimiento]],Hoja3!$A$2:$D$676,4,0)</f>
        <v>130706</v>
      </c>
      <c r="E10625" s="41">
        <v>11</v>
      </c>
    </row>
    <row r="10626" spans="1:5" x14ac:dyDescent="0.2">
      <c r="A10626" s="43">
        <v>44402</v>
      </c>
      <c r="B10626" s="41">
        <v>44402</v>
      </c>
      <c r="C10626" s="41" t="s">
        <v>1057</v>
      </c>
      <c r="D10626" s="42">
        <f>VLOOKUP(Pag_Inicio_Corr_mas_casos[[#This Row],[Corregimiento]],Hoja3!$A$2:$D$676,4,0)</f>
        <v>81004</v>
      </c>
      <c r="E10626" s="41">
        <v>11</v>
      </c>
    </row>
    <row r="10627" spans="1:5" x14ac:dyDescent="0.2">
      <c r="A10627" s="38">
        <v>44403</v>
      </c>
      <c r="B10627" s="39">
        <v>44403</v>
      </c>
      <c r="C10627" s="39" t="s">
        <v>1219</v>
      </c>
      <c r="D10627" s="40">
        <f>VLOOKUP(Pag_Inicio_Corr_mas_casos[[#This Row],[Corregimiento]],Hoja3!$A$2:$D$676,4,0)</f>
        <v>81008</v>
      </c>
      <c r="E10627" s="39">
        <v>18</v>
      </c>
    </row>
    <row r="10628" spans="1:5" x14ac:dyDescent="0.2">
      <c r="A10628" s="38">
        <v>44403</v>
      </c>
      <c r="B10628" s="39">
        <v>44403</v>
      </c>
      <c r="C10628" s="39" t="s">
        <v>1375</v>
      </c>
      <c r="D10628" s="40">
        <f>VLOOKUP(Pag_Inicio_Corr_mas_casos[[#This Row],[Corregimiento]],Hoja3!$A$2:$D$676,4,0)</f>
        <v>80809</v>
      </c>
      <c r="E10628" s="39">
        <v>16</v>
      </c>
    </row>
    <row r="10629" spans="1:5" x14ac:dyDescent="0.2">
      <c r="A10629" s="38">
        <v>44403</v>
      </c>
      <c r="B10629" s="39">
        <v>44403</v>
      </c>
      <c r="C10629" s="39" t="s">
        <v>756</v>
      </c>
      <c r="D10629" s="40">
        <f>VLOOKUP(Pag_Inicio_Corr_mas_casos[[#This Row],[Corregimiento]],Hoja3!$A$2:$D$676,4,0)</f>
        <v>80806</v>
      </c>
      <c r="E10629" s="39">
        <v>13</v>
      </c>
    </row>
    <row r="10630" spans="1:5" x14ac:dyDescent="0.2">
      <c r="A10630" s="38">
        <v>44403</v>
      </c>
      <c r="B10630" s="39">
        <v>44403</v>
      </c>
      <c r="C10630" s="39" t="s">
        <v>841</v>
      </c>
      <c r="D10630" s="40">
        <f>VLOOKUP(Pag_Inicio_Corr_mas_casos[[#This Row],[Corregimiento]],Hoja3!$A$2:$D$676,4,0)</f>
        <v>20606</v>
      </c>
      <c r="E10630" s="39">
        <v>12</v>
      </c>
    </row>
    <row r="10631" spans="1:5" x14ac:dyDescent="0.2">
      <c r="A10631" s="38">
        <v>44403</v>
      </c>
      <c r="B10631" s="39">
        <v>44403</v>
      </c>
      <c r="C10631" s="39" t="s">
        <v>1155</v>
      </c>
      <c r="D10631" s="40">
        <f>VLOOKUP(Pag_Inicio_Corr_mas_casos[[#This Row],[Corregimiento]],Hoja3!$A$2:$D$676,4,0)</f>
        <v>130106</v>
      </c>
      <c r="E10631" s="39">
        <v>12</v>
      </c>
    </row>
    <row r="10632" spans="1:5" x14ac:dyDescent="0.2">
      <c r="A10632" s="38">
        <v>44403</v>
      </c>
      <c r="B10632" s="39">
        <v>44403</v>
      </c>
      <c r="C10632" s="39" t="s">
        <v>1194</v>
      </c>
      <c r="D10632" s="40">
        <f>VLOOKUP(Pag_Inicio_Corr_mas_casos[[#This Row],[Corregimiento]],Hoja3!$A$2:$D$676,4,0)</f>
        <v>130101</v>
      </c>
      <c r="E10632" s="39">
        <v>10</v>
      </c>
    </row>
    <row r="10633" spans="1:5" x14ac:dyDescent="0.2">
      <c r="A10633" s="38">
        <v>44403</v>
      </c>
      <c r="B10633" s="39">
        <v>44403</v>
      </c>
      <c r="C10633" s="39" t="s">
        <v>1390</v>
      </c>
      <c r="D10633" s="40">
        <f>VLOOKUP(Pag_Inicio_Corr_mas_casos[[#This Row],[Corregimiento]],Hoja3!$A$2:$D$676,4,0)</f>
        <v>130102</v>
      </c>
      <c r="E10633" s="39">
        <v>10</v>
      </c>
    </row>
    <row r="10634" spans="1:5" x14ac:dyDescent="0.2">
      <c r="A10634" s="38">
        <v>44403</v>
      </c>
      <c r="B10634" s="39">
        <v>44403</v>
      </c>
      <c r="C10634" s="39" t="s">
        <v>1391</v>
      </c>
      <c r="D10634" s="40">
        <f>VLOOKUP(Pag_Inicio_Corr_mas_casos[[#This Row],[Corregimiento]],Hoja3!$A$2:$D$676,4,0)</f>
        <v>80823</v>
      </c>
      <c r="E10634" s="39">
        <v>10</v>
      </c>
    </row>
    <row r="10635" spans="1:5" x14ac:dyDescent="0.2">
      <c r="A10635" s="38">
        <v>44403</v>
      </c>
      <c r="B10635" s="39">
        <v>44403</v>
      </c>
      <c r="C10635" s="39" t="s">
        <v>1071</v>
      </c>
      <c r="D10635" s="40">
        <f>VLOOKUP(Pag_Inicio_Corr_mas_casos[[#This Row],[Corregimiento]],Hoja3!$A$2:$D$676,4,0)</f>
        <v>80819</v>
      </c>
      <c r="E10635" s="39">
        <v>10</v>
      </c>
    </row>
    <row r="10636" spans="1:5" x14ac:dyDescent="0.2">
      <c r="A10636" s="38">
        <v>44403</v>
      </c>
      <c r="B10636" s="39">
        <v>44403</v>
      </c>
      <c r="C10636" s="39" t="s">
        <v>1009</v>
      </c>
      <c r="D10636" s="40">
        <f>VLOOKUP(Pag_Inicio_Corr_mas_casos[[#This Row],[Corregimiento]],Hoja3!$A$2:$D$676,4,0)</f>
        <v>130107</v>
      </c>
      <c r="E10636" s="39">
        <v>9</v>
      </c>
    </row>
    <row r="10637" spans="1:5" x14ac:dyDescent="0.2">
      <c r="A10637" s="38">
        <v>44403</v>
      </c>
      <c r="B10637" s="39">
        <v>44403</v>
      </c>
      <c r="C10637" s="39" t="s">
        <v>998</v>
      </c>
      <c r="D10637" s="40">
        <f>VLOOKUP(Pag_Inicio_Corr_mas_casos[[#This Row],[Corregimiento]],Hoja3!$A$2:$D$676,4,0)</f>
        <v>81009</v>
      </c>
      <c r="E10637" s="39">
        <v>8</v>
      </c>
    </row>
    <row r="10638" spans="1:5" x14ac:dyDescent="0.2">
      <c r="A10638" s="38">
        <v>44403</v>
      </c>
      <c r="B10638" s="39">
        <v>44403</v>
      </c>
      <c r="C10638" s="39" t="s">
        <v>1081</v>
      </c>
      <c r="D10638" s="40">
        <f>VLOOKUP(Pag_Inicio_Corr_mas_casos[[#This Row],[Corregimiento]],Hoja3!$A$2:$D$676,4,0)</f>
        <v>91001</v>
      </c>
      <c r="E10638" s="39">
        <v>8</v>
      </c>
    </row>
    <row r="10639" spans="1:5" x14ac:dyDescent="0.2">
      <c r="A10639" s="38">
        <v>44403</v>
      </c>
      <c r="B10639" s="39">
        <v>44403</v>
      </c>
      <c r="C10639" s="39" t="s">
        <v>1392</v>
      </c>
      <c r="D10639" s="40">
        <f>VLOOKUP(Pag_Inicio_Corr_mas_casos[[#This Row],[Corregimiento]],Hoja3!$A$2:$D$676,4,0)</f>
        <v>70212</v>
      </c>
      <c r="E10639" s="39">
        <v>8</v>
      </c>
    </row>
    <row r="10640" spans="1:5" x14ac:dyDescent="0.2">
      <c r="A10640" s="38">
        <v>44403</v>
      </c>
      <c r="B10640" s="39">
        <v>44403</v>
      </c>
      <c r="C10640" s="39" t="s">
        <v>1110</v>
      </c>
      <c r="D10640" s="40">
        <f>VLOOKUP(Pag_Inicio_Corr_mas_casos[[#This Row],[Corregimiento]],Hoja3!$A$2:$D$676,4,0)</f>
        <v>20105</v>
      </c>
      <c r="E10640" s="39">
        <v>7</v>
      </c>
    </row>
    <row r="10641" spans="1:5" x14ac:dyDescent="0.2">
      <c r="A10641" s="38">
        <v>44403</v>
      </c>
      <c r="B10641" s="39">
        <v>44403</v>
      </c>
      <c r="C10641" s="39" t="s">
        <v>1011</v>
      </c>
      <c r="D10641" s="40">
        <f>VLOOKUP(Pag_Inicio_Corr_mas_casos[[#This Row],[Corregimiento]],Hoja3!$A$2:$D$676,4,0)</f>
        <v>80820</v>
      </c>
      <c r="E10641" s="39">
        <v>7</v>
      </c>
    </row>
    <row r="10642" spans="1:5" x14ac:dyDescent="0.2">
      <c r="A10642" s="38">
        <v>44403</v>
      </c>
      <c r="B10642" s="39">
        <v>44403</v>
      </c>
      <c r="C10642" s="39" t="s">
        <v>831</v>
      </c>
      <c r="D10642" s="40">
        <f>VLOOKUP(Pag_Inicio_Corr_mas_casos[[#This Row],[Corregimiento]],Hoja3!$A$2:$D$676,4,0)</f>
        <v>80821</v>
      </c>
      <c r="E10642" s="39">
        <v>7</v>
      </c>
    </row>
    <row r="10643" spans="1:5" x14ac:dyDescent="0.2">
      <c r="A10643" s="38">
        <v>44403</v>
      </c>
      <c r="B10643" s="39">
        <v>44403</v>
      </c>
      <c r="C10643" s="39" t="s">
        <v>1318</v>
      </c>
      <c r="D10643" s="40">
        <f>VLOOKUP(Pag_Inicio_Corr_mas_casos[[#This Row],[Corregimiento]],Hoja3!$A$2:$D$676,4,0)</f>
        <v>40502</v>
      </c>
      <c r="E10643" s="39">
        <v>6</v>
      </c>
    </row>
    <row r="10644" spans="1:5" x14ac:dyDescent="0.2">
      <c r="A10644" s="38">
        <v>44403</v>
      </c>
      <c r="B10644" s="39">
        <v>44403</v>
      </c>
      <c r="C10644" s="39" t="s">
        <v>1020</v>
      </c>
      <c r="D10644" s="40">
        <f>VLOOKUP(Pag_Inicio_Corr_mas_casos[[#This Row],[Corregimiento]],Hoja3!$A$2:$D$676,4,0)</f>
        <v>20601</v>
      </c>
      <c r="E10644" s="39">
        <v>6</v>
      </c>
    </row>
    <row r="10645" spans="1:5" x14ac:dyDescent="0.2">
      <c r="A10645" s="38">
        <v>44403</v>
      </c>
      <c r="B10645" s="39">
        <v>44403</v>
      </c>
      <c r="C10645" s="39" t="s">
        <v>1105</v>
      </c>
      <c r="D10645" s="40">
        <f>VLOOKUP(Pag_Inicio_Corr_mas_casos[[#This Row],[Corregimiento]],Hoja3!$A$2:$D$676,4,0)</f>
        <v>80812</v>
      </c>
      <c r="E10645" s="39">
        <v>6</v>
      </c>
    </row>
    <row r="10646" spans="1:5" x14ac:dyDescent="0.2">
      <c r="A10646" s="38">
        <v>44403</v>
      </c>
      <c r="B10646" s="39">
        <v>44403</v>
      </c>
      <c r="C10646" s="39" t="s">
        <v>1117</v>
      </c>
      <c r="D10646" s="40">
        <f>VLOOKUP(Pag_Inicio_Corr_mas_casos[[#This Row],[Corregimiento]],Hoja3!$A$2:$D$676,4,0)</f>
        <v>40501</v>
      </c>
      <c r="E10646" s="39">
        <v>6</v>
      </c>
    </row>
    <row r="10647" spans="1:5" x14ac:dyDescent="0.2">
      <c r="A10647" s="80">
        <v>44404</v>
      </c>
      <c r="B10647" s="81">
        <v>44404</v>
      </c>
      <c r="C10647" s="81" t="s">
        <v>831</v>
      </c>
      <c r="D10647" s="82">
        <f>VLOOKUP(Pag_Inicio_Corr_mas_casos[[#This Row],[Corregimiento]],Hoja3!$A$2:$D$676,4,0)</f>
        <v>80821</v>
      </c>
      <c r="E10647" s="81">
        <v>34</v>
      </c>
    </row>
    <row r="10648" spans="1:5" x14ac:dyDescent="0.2">
      <c r="A10648" s="80">
        <v>44404</v>
      </c>
      <c r="B10648" s="81">
        <v>44404</v>
      </c>
      <c r="C10648" s="81" t="s">
        <v>1113</v>
      </c>
      <c r="D10648" s="82">
        <f>VLOOKUP(Pag_Inicio_Corr_mas_casos[[#This Row],[Corregimiento]],Hoja3!$A$2:$D$676,4,0)</f>
        <v>130102</v>
      </c>
      <c r="E10648" s="81">
        <v>34</v>
      </c>
    </row>
    <row r="10649" spans="1:5" x14ac:dyDescent="0.2">
      <c r="A10649" s="80">
        <v>44404</v>
      </c>
      <c r="B10649" s="81">
        <v>44404</v>
      </c>
      <c r="C10649" s="81" t="s">
        <v>1050</v>
      </c>
      <c r="D10649" s="82">
        <f>VLOOKUP(Pag_Inicio_Corr_mas_casos[[#This Row],[Corregimiento]],Hoja3!$A$2:$D$676,4,0)</f>
        <v>130706</v>
      </c>
      <c r="E10649" s="81">
        <v>31</v>
      </c>
    </row>
    <row r="10650" spans="1:5" x14ac:dyDescent="0.2">
      <c r="A10650" s="80">
        <v>44404</v>
      </c>
      <c r="B10650" s="81">
        <v>44404</v>
      </c>
      <c r="C10650" s="81" t="s">
        <v>1074</v>
      </c>
      <c r="D10650" s="82">
        <f>VLOOKUP(Pag_Inicio_Corr_mas_casos[[#This Row],[Corregimiento]],Hoja3!$A$2:$D$676,4,0)</f>
        <v>130702</v>
      </c>
      <c r="E10650" s="81">
        <v>28</v>
      </c>
    </row>
    <row r="10651" spans="1:5" x14ac:dyDescent="0.2">
      <c r="A10651" s="80">
        <v>44404</v>
      </c>
      <c r="B10651" s="81">
        <v>44404</v>
      </c>
      <c r="C10651" s="81" t="s">
        <v>1071</v>
      </c>
      <c r="D10651" s="82">
        <f>VLOOKUP(Pag_Inicio_Corr_mas_casos[[#This Row],[Corregimiento]],Hoja3!$A$2:$D$676,4,0)</f>
        <v>80819</v>
      </c>
      <c r="E10651" s="81">
        <v>27</v>
      </c>
    </row>
    <row r="10652" spans="1:5" x14ac:dyDescent="0.2">
      <c r="A10652" s="80">
        <v>44404</v>
      </c>
      <c r="B10652" s="81">
        <v>44404</v>
      </c>
      <c r="C10652" s="81" t="s">
        <v>1105</v>
      </c>
      <c r="D10652" s="82">
        <f>VLOOKUP(Pag_Inicio_Corr_mas_casos[[#This Row],[Corregimiento]],Hoja3!$A$2:$D$676,4,0)</f>
        <v>80812</v>
      </c>
      <c r="E10652" s="81">
        <v>26</v>
      </c>
    </row>
    <row r="10653" spans="1:5" x14ac:dyDescent="0.2">
      <c r="A10653" s="80">
        <v>44404</v>
      </c>
      <c r="B10653" s="81">
        <v>44404</v>
      </c>
      <c r="C10653" s="81" t="s">
        <v>1127</v>
      </c>
      <c r="D10653" s="82">
        <f>VLOOKUP(Pag_Inicio_Corr_mas_casos[[#This Row],[Corregimiento]],Hoja3!$A$2:$D$676,4,0)</f>
        <v>130101</v>
      </c>
      <c r="E10653" s="81">
        <v>26</v>
      </c>
    </row>
    <row r="10654" spans="1:5" x14ac:dyDescent="0.2">
      <c r="A10654" s="80">
        <v>44404</v>
      </c>
      <c r="B10654" s="81">
        <v>44404</v>
      </c>
      <c r="C10654" s="81" t="s">
        <v>1002</v>
      </c>
      <c r="D10654" s="82">
        <f>VLOOKUP(Pag_Inicio_Corr_mas_casos[[#This Row],[Corregimiento]],Hoja3!$A$2:$D$676,4,0)</f>
        <v>80816</v>
      </c>
      <c r="E10654" s="81">
        <v>23</v>
      </c>
    </row>
    <row r="10655" spans="1:5" x14ac:dyDescent="0.2">
      <c r="A10655" s="80">
        <v>44404</v>
      </c>
      <c r="B10655" s="81">
        <v>44404</v>
      </c>
      <c r="C10655" s="81" t="s">
        <v>999</v>
      </c>
      <c r="D10655" s="82">
        <f>VLOOKUP(Pag_Inicio_Corr_mas_casos[[#This Row],[Corregimiento]],Hoja3!$A$2:$D$676,4,0)</f>
        <v>80806</v>
      </c>
      <c r="E10655" s="81">
        <v>20</v>
      </c>
    </row>
    <row r="10656" spans="1:5" x14ac:dyDescent="0.2">
      <c r="A10656" s="80">
        <v>44404</v>
      </c>
      <c r="B10656" s="81">
        <v>44404</v>
      </c>
      <c r="C10656" s="81" t="s">
        <v>1393</v>
      </c>
      <c r="D10656" s="82">
        <f>VLOOKUP(Pag_Inicio_Corr_mas_casos[[#This Row],[Corregimiento]],Hoja3!$A$2:$D$676,4,0)</f>
        <v>80823</v>
      </c>
      <c r="E10656" s="81">
        <v>20</v>
      </c>
    </row>
    <row r="10657" spans="1:5" x14ac:dyDescent="0.2">
      <c r="A10657" s="80">
        <v>44404</v>
      </c>
      <c r="B10657" s="81">
        <v>44404</v>
      </c>
      <c r="C10657" s="81" t="s">
        <v>1095</v>
      </c>
      <c r="D10657" s="82">
        <f>VLOOKUP(Pag_Inicio_Corr_mas_casos[[#This Row],[Corregimiento]],Hoja3!$A$2:$D$676,4,0)</f>
        <v>130106</v>
      </c>
      <c r="E10657" s="81">
        <v>18</v>
      </c>
    </row>
    <row r="10658" spans="1:5" x14ac:dyDescent="0.2">
      <c r="A10658" s="80">
        <v>44404</v>
      </c>
      <c r="B10658" s="81">
        <v>44404</v>
      </c>
      <c r="C10658" s="81" t="s">
        <v>998</v>
      </c>
      <c r="D10658" s="82">
        <f>VLOOKUP(Pag_Inicio_Corr_mas_casos[[#This Row],[Corregimiento]],Hoja3!$A$2:$D$676,4,0)</f>
        <v>81009</v>
      </c>
      <c r="E10658" s="81">
        <v>17</v>
      </c>
    </row>
    <row r="10659" spans="1:5" x14ac:dyDescent="0.2">
      <c r="A10659" s="80">
        <v>44404</v>
      </c>
      <c r="B10659" s="81">
        <v>44404</v>
      </c>
      <c r="C10659" s="81" t="s">
        <v>1078</v>
      </c>
      <c r="D10659" s="82">
        <f>VLOOKUP(Pag_Inicio_Corr_mas_casos[[#This Row],[Corregimiento]],Hoja3!$A$2:$D$676,4,0)</f>
        <v>81001</v>
      </c>
      <c r="E10659" s="81">
        <v>16</v>
      </c>
    </row>
    <row r="10660" spans="1:5" x14ac:dyDescent="0.2">
      <c r="A10660" s="80">
        <v>44404</v>
      </c>
      <c r="B10660" s="81">
        <v>44404</v>
      </c>
      <c r="C10660" s="81" t="s">
        <v>1120</v>
      </c>
      <c r="D10660" s="82">
        <f>VLOOKUP(Pag_Inicio_Corr_mas_casos[[#This Row],[Corregimiento]],Hoja3!$A$2:$D$676,4,0)</f>
        <v>60401</v>
      </c>
      <c r="E10660" s="81">
        <v>15</v>
      </c>
    </row>
    <row r="10661" spans="1:5" x14ac:dyDescent="0.2">
      <c r="A10661" s="80">
        <v>44404</v>
      </c>
      <c r="B10661" s="81">
        <v>44404</v>
      </c>
      <c r="C10661" s="81" t="s">
        <v>1016</v>
      </c>
      <c r="D10661" s="82">
        <f>VLOOKUP(Pag_Inicio_Corr_mas_casos[[#This Row],[Corregimiento]],Hoja3!$A$2:$D$676,4,0)</f>
        <v>130716</v>
      </c>
      <c r="E10661" s="81">
        <v>15</v>
      </c>
    </row>
    <row r="10662" spans="1:5" x14ac:dyDescent="0.2">
      <c r="A10662" s="80">
        <v>44404</v>
      </c>
      <c r="B10662" s="81">
        <v>44404</v>
      </c>
      <c r="C10662" s="81" t="s">
        <v>1026</v>
      </c>
      <c r="D10662" s="82">
        <f>VLOOKUP(Pag_Inicio_Corr_mas_casos[[#This Row],[Corregimiento]],Hoja3!$A$2:$D$676,4,0)</f>
        <v>30107</v>
      </c>
      <c r="E10662" s="81">
        <v>15</v>
      </c>
    </row>
    <row r="10663" spans="1:5" x14ac:dyDescent="0.2">
      <c r="A10663" s="80">
        <v>44404</v>
      </c>
      <c r="B10663" s="81">
        <v>44404</v>
      </c>
      <c r="C10663" s="81" t="s">
        <v>1028</v>
      </c>
      <c r="D10663" s="82">
        <f>VLOOKUP(Pag_Inicio_Corr_mas_casos[[#This Row],[Corregimiento]],Hoja3!$A$2:$D$676,4,0)</f>
        <v>130709</v>
      </c>
      <c r="E10663" s="81">
        <v>14</v>
      </c>
    </row>
    <row r="10664" spans="1:5" x14ac:dyDescent="0.2">
      <c r="A10664" s="80">
        <v>44404</v>
      </c>
      <c r="B10664" s="81">
        <v>44404</v>
      </c>
      <c r="C10664" s="81" t="s">
        <v>1064</v>
      </c>
      <c r="D10664" s="82">
        <f>VLOOKUP(Pag_Inicio_Corr_mas_casos[[#This Row],[Corregimiento]],Hoja3!$A$2:$D$676,4,0)</f>
        <v>60103</v>
      </c>
      <c r="E10664" s="81">
        <v>14</v>
      </c>
    </row>
    <row r="10665" spans="1:5" x14ac:dyDescent="0.2">
      <c r="A10665" s="80">
        <v>44404</v>
      </c>
      <c r="B10665" s="81">
        <v>44404</v>
      </c>
      <c r="C10665" s="81" t="s">
        <v>1091</v>
      </c>
      <c r="D10665" s="82">
        <f>VLOOKUP(Pag_Inicio_Corr_mas_casos[[#This Row],[Corregimiento]],Hoja3!$A$2:$D$676,4,0)</f>
        <v>30104</v>
      </c>
      <c r="E10665" s="81">
        <v>13</v>
      </c>
    </row>
    <row r="10666" spans="1:5" x14ac:dyDescent="0.2">
      <c r="A10666" s="32">
        <v>44405</v>
      </c>
      <c r="B10666" s="33">
        <v>44405</v>
      </c>
      <c r="C10666" s="33" t="s">
        <v>1127</v>
      </c>
      <c r="D10666" s="34">
        <f>VLOOKUP(Pag_Inicio_Corr_mas_casos[[#This Row],[Corregimiento]],Hoja3!$A$2:$D$676,4,0)</f>
        <v>130101</v>
      </c>
      <c r="E10666" s="33">
        <v>38</v>
      </c>
    </row>
    <row r="10667" spans="1:5" x14ac:dyDescent="0.2">
      <c r="A10667" s="32">
        <v>44405</v>
      </c>
      <c r="B10667" s="33">
        <v>44405</v>
      </c>
      <c r="C10667" s="33" t="s">
        <v>1071</v>
      </c>
      <c r="D10667" s="34">
        <f>VLOOKUP(Pag_Inicio_Corr_mas_casos[[#This Row],[Corregimiento]],Hoja3!$A$2:$D$676,4,0)</f>
        <v>80819</v>
      </c>
      <c r="E10667" s="33">
        <v>27</v>
      </c>
    </row>
    <row r="10668" spans="1:5" x14ac:dyDescent="0.2">
      <c r="A10668" s="32">
        <v>44405</v>
      </c>
      <c r="B10668" s="33">
        <v>44405</v>
      </c>
      <c r="C10668" s="33" t="s">
        <v>1095</v>
      </c>
      <c r="D10668" s="34">
        <f>VLOOKUP(Pag_Inicio_Corr_mas_casos[[#This Row],[Corregimiento]],Hoja3!$A$2:$D$676,4,0)</f>
        <v>130106</v>
      </c>
      <c r="E10668" s="33">
        <v>27</v>
      </c>
    </row>
    <row r="10669" spans="1:5" x14ac:dyDescent="0.2">
      <c r="A10669" s="32">
        <v>44405</v>
      </c>
      <c r="B10669" s="33">
        <v>44405</v>
      </c>
      <c r="C10669" s="33" t="s">
        <v>1003</v>
      </c>
      <c r="D10669" s="34">
        <f>VLOOKUP(Pag_Inicio_Corr_mas_casos[[#This Row],[Corregimiento]],Hoja3!$A$2:$D$676,4,0)</f>
        <v>130708</v>
      </c>
      <c r="E10669" s="33">
        <v>23</v>
      </c>
    </row>
    <row r="10670" spans="1:5" x14ac:dyDescent="0.2">
      <c r="A10670" s="32">
        <v>44405</v>
      </c>
      <c r="B10670" s="33">
        <v>44405</v>
      </c>
      <c r="C10670" s="33" t="s">
        <v>1070</v>
      </c>
      <c r="D10670" s="34">
        <f>VLOOKUP(Pag_Inicio_Corr_mas_casos[[#This Row],[Corregimiento]],Hoja3!$A$2:$D$676,4,0)</f>
        <v>80809</v>
      </c>
      <c r="E10670" s="33">
        <v>23</v>
      </c>
    </row>
    <row r="10671" spans="1:5" x14ac:dyDescent="0.2">
      <c r="A10671" s="32">
        <v>44405</v>
      </c>
      <c r="B10671" s="33">
        <v>44405</v>
      </c>
      <c r="C10671" s="33" t="s">
        <v>1012</v>
      </c>
      <c r="D10671" s="34">
        <f>VLOOKUP(Pag_Inicio_Corr_mas_casos[[#This Row],[Corregimiento]],Hoja3!$A$2:$D$676,4,0)</f>
        <v>80817</v>
      </c>
      <c r="E10671" s="33">
        <v>21</v>
      </c>
    </row>
    <row r="10672" spans="1:5" x14ac:dyDescent="0.2">
      <c r="A10672" s="32">
        <v>44405</v>
      </c>
      <c r="B10672" s="33">
        <v>44405</v>
      </c>
      <c r="C10672" s="33" t="s">
        <v>1074</v>
      </c>
      <c r="D10672" s="34">
        <f>VLOOKUP(Pag_Inicio_Corr_mas_casos[[#This Row],[Corregimiento]],Hoja3!$A$2:$D$676,4,0)</f>
        <v>130702</v>
      </c>
      <c r="E10672" s="33">
        <v>21</v>
      </c>
    </row>
    <row r="10673" spans="1:5" x14ac:dyDescent="0.2">
      <c r="A10673" s="32">
        <v>44405</v>
      </c>
      <c r="B10673" s="33">
        <v>44405</v>
      </c>
      <c r="C10673" s="33" t="s">
        <v>1032</v>
      </c>
      <c r="D10673" s="34">
        <f>VLOOKUP(Pag_Inicio_Corr_mas_casos[[#This Row],[Corregimiento]],Hoja3!$A$2:$D$676,4,0)</f>
        <v>20606</v>
      </c>
      <c r="E10673" s="33">
        <v>19</v>
      </c>
    </row>
    <row r="10674" spans="1:5" x14ac:dyDescent="0.2">
      <c r="A10674" s="32">
        <v>44405</v>
      </c>
      <c r="B10674" s="33">
        <v>44405</v>
      </c>
      <c r="C10674" s="33" t="s">
        <v>1105</v>
      </c>
      <c r="D10674" s="34">
        <f>VLOOKUP(Pag_Inicio_Corr_mas_casos[[#This Row],[Corregimiento]],Hoja3!$A$2:$D$676,4,0)</f>
        <v>80812</v>
      </c>
      <c r="E10674" s="33">
        <v>19</v>
      </c>
    </row>
    <row r="10675" spans="1:5" x14ac:dyDescent="0.2">
      <c r="A10675" s="32">
        <v>44405</v>
      </c>
      <c r="B10675" s="33">
        <v>44405</v>
      </c>
      <c r="C10675" s="33" t="s">
        <v>1011</v>
      </c>
      <c r="D10675" s="34">
        <f>VLOOKUP(Pag_Inicio_Corr_mas_casos[[#This Row],[Corregimiento]],Hoja3!$A$2:$D$676,4,0)</f>
        <v>80820</v>
      </c>
      <c r="E10675" s="33">
        <v>19</v>
      </c>
    </row>
    <row r="10676" spans="1:5" x14ac:dyDescent="0.2">
      <c r="A10676" s="32">
        <v>44405</v>
      </c>
      <c r="B10676" s="33">
        <v>44405</v>
      </c>
      <c r="C10676" s="33" t="s">
        <v>1113</v>
      </c>
      <c r="D10676" s="34">
        <f>VLOOKUP(Pag_Inicio_Corr_mas_casos[[#This Row],[Corregimiento]],Hoja3!$A$2:$D$676,4,0)</f>
        <v>130102</v>
      </c>
      <c r="E10676" s="33">
        <v>18</v>
      </c>
    </row>
    <row r="10677" spans="1:5" x14ac:dyDescent="0.2">
      <c r="A10677" s="32">
        <v>44405</v>
      </c>
      <c r="B10677" s="33">
        <v>44405</v>
      </c>
      <c r="C10677" s="33" t="s">
        <v>1002</v>
      </c>
      <c r="D10677" s="34">
        <f>VLOOKUP(Pag_Inicio_Corr_mas_casos[[#This Row],[Corregimiento]],Hoja3!$A$2:$D$676,4,0)</f>
        <v>80816</v>
      </c>
      <c r="E10677" s="33">
        <v>15</v>
      </c>
    </row>
    <row r="10678" spans="1:5" x14ac:dyDescent="0.2">
      <c r="A10678" s="32">
        <v>44405</v>
      </c>
      <c r="B10678" s="33">
        <v>44405</v>
      </c>
      <c r="C10678" s="33" t="s">
        <v>1009</v>
      </c>
      <c r="D10678" s="34">
        <f>VLOOKUP(Pag_Inicio_Corr_mas_casos[[#This Row],[Corregimiento]],Hoja3!$A$2:$D$676,4,0)</f>
        <v>130107</v>
      </c>
      <c r="E10678" s="33">
        <v>15</v>
      </c>
    </row>
    <row r="10679" spans="1:5" x14ac:dyDescent="0.2">
      <c r="A10679" s="32">
        <v>44405</v>
      </c>
      <c r="B10679" s="33">
        <v>44405</v>
      </c>
      <c r="C10679" s="33" t="s">
        <v>999</v>
      </c>
      <c r="D10679" s="34">
        <f>VLOOKUP(Pag_Inicio_Corr_mas_casos[[#This Row],[Corregimiento]],Hoja3!$A$2:$D$676,4,0)</f>
        <v>80806</v>
      </c>
      <c r="E10679" s="33">
        <v>15</v>
      </c>
    </row>
    <row r="10680" spans="1:5" x14ac:dyDescent="0.2">
      <c r="A10680" s="32">
        <v>44405</v>
      </c>
      <c r="B10680" s="33">
        <v>44405</v>
      </c>
      <c r="C10680" s="33" t="s">
        <v>1393</v>
      </c>
      <c r="D10680" s="34">
        <f>VLOOKUP(Pag_Inicio_Corr_mas_casos[[#This Row],[Corregimiento]],Hoja3!$A$2:$D$676,4,0)</f>
        <v>80823</v>
      </c>
      <c r="E10680" s="33">
        <v>14</v>
      </c>
    </row>
    <row r="10681" spans="1:5" x14ac:dyDescent="0.2">
      <c r="A10681" s="32">
        <v>44405</v>
      </c>
      <c r="B10681" s="33">
        <v>44405</v>
      </c>
      <c r="C10681" s="33" t="s">
        <v>996</v>
      </c>
      <c r="D10681" s="34">
        <f>VLOOKUP(Pag_Inicio_Corr_mas_casos[[#This Row],[Corregimiento]],Hoja3!$A$2:$D$676,4,0)</f>
        <v>80810</v>
      </c>
      <c r="E10681" s="33">
        <v>14</v>
      </c>
    </row>
    <row r="10682" spans="1:5" x14ac:dyDescent="0.2">
      <c r="A10682" s="32">
        <v>44405</v>
      </c>
      <c r="B10682" s="33">
        <v>44405</v>
      </c>
      <c r="C10682" s="33" t="s">
        <v>1018</v>
      </c>
      <c r="D10682" s="34">
        <f>VLOOKUP(Pag_Inicio_Corr_mas_casos[[#This Row],[Corregimiento]],Hoja3!$A$2:$D$676,4,0)</f>
        <v>130701</v>
      </c>
      <c r="E10682" s="33">
        <v>14</v>
      </c>
    </row>
    <row r="10683" spans="1:5" x14ac:dyDescent="0.2">
      <c r="A10683" s="32">
        <v>44405</v>
      </c>
      <c r="B10683" s="33">
        <v>44405</v>
      </c>
      <c r="C10683" s="33" t="s">
        <v>997</v>
      </c>
      <c r="D10683" s="34">
        <f>VLOOKUP(Pag_Inicio_Corr_mas_casos[[#This Row],[Corregimiento]],Hoja3!$A$2:$D$676,4,0)</f>
        <v>130717</v>
      </c>
      <c r="E10683" s="33">
        <v>13</v>
      </c>
    </row>
    <row r="10684" spans="1:5" x14ac:dyDescent="0.2">
      <c r="A10684" s="32">
        <v>44405</v>
      </c>
      <c r="B10684" s="33">
        <v>44405</v>
      </c>
      <c r="C10684" s="33" t="s">
        <v>1001</v>
      </c>
      <c r="D10684" s="34">
        <f>VLOOKUP(Pag_Inicio_Corr_mas_casos[[#This Row],[Corregimiento]],Hoja3!$A$2:$D$676,4,0)</f>
        <v>80807</v>
      </c>
      <c r="E10684" s="33">
        <v>13</v>
      </c>
    </row>
    <row r="10685" spans="1:5" x14ac:dyDescent="0.2">
      <c r="A10685" s="32">
        <v>44405</v>
      </c>
      <c r="B10685" s="33">
        <v>44405</v>
      </c>
      <c r="C10685" s="33" t="s">
        <v>1264</v>
      </c>
      <c r="D10685" s="34">
        <f>VLOOKUP(Pag_Inicio_Corr_mas_casos[[#This Row],[Corregimiento]],Hoja3!$A$2:$D$676,4,0)</f>
        <v>10207</v>
      </c>
      <c r="E10685" s="33">
        <v>13</v>
      </c>
    </row>
    <row r="10686" spans="1:5" x14ac:dyDescent="0.2">
      <c r="A10686" s="62">
        <v>44406</v>
      </c>
      <c r="B10686" s="63">
        <v>44406</v>
      </c>
      <c r="C10686" s="63" t="s">
        <v>1071</v>
      </c>
      <c r="D10686" s="64">
        <f>VLOOKUP(Pag_Inicio_Corr_mas_casos[[#This Row],[Corregimiento]],Hoja3!$A$2:$D$676,4,0)</f>
        <v>80819</v>
      </c>
      <c r="E10686" s="63">
        <v>31</v>
      </c>
    </row>
    <row r="10687" spans="1:5" x14ac:dyDescent="0.2">
      <c r="A10687" s="62">
        <v>44406</v>
      </c>
      <c r="B10687" s="63">
        <v>44406</v>
      </c>
      <c r="C10687" s="63" t="s">
        <v>1070</v>
      </c>
      <c r="D10687" s="64">
        <f>VLOOKUP(Pag_Inicio_Corr_mas_casos[[#This Row],[Corregimiento]],Hoja3!$A$2:$D$676,4,0)</f>
        <v>80809</v>
      </c>
      <c r="E10687" s="63">
        <v>27</v>
      </c>
    </row>
    <row r="10688" spans="1:5" x14ac:dyDescent="0.2">
      <c r="A10688" s="62">
        <v>44406</v>
      </c>
      <c r="B10688" s="63">
        <v>44406</v>
      </c>
      <c r="C10688" s="63" t="s">
        <v>1009</v>
      </c>
      <c r="D10688" s="64">
        <f>VLOOKUP(Pag_Inicio_Corr_mas_casos[[#This Row],[Corregimiento]],Hoja3!$A$2:$D$676,4,0)</f>
        <v>130107</v>
      </c>
      <c r="E10688" s="63">
        <v>25</v>
      </c>
    </row>
    <row r="10689" spans="1:5" x14ac:dyDescent="0.2">
      <c r="A10689" s="62">
        <v>44406</v>
      </c>
      <c r="B10689" s="63">
        <v>44406</v>
      </c>
      <c r="C10689" s="63" t="s">
        <v>1012</v>
      </c>
      <c r="D10689" s="64">
        <f>VLOOKUP(Pag_Inicio_Corr_mas_casos[[#This Row],[Corregimiento]],Hoja3!$A$2:$D$676,4,0)</f>
        <v>80817</v>
      </c>
      <c r="E10689" s="63">
        <v>21</v>
      </c>
    </row>
    <row r="10690" spans="1:5" x14ac:dyDescent="0.2">
      <c r="A10690" s="62">
        <v>44406</v>
      </c>
      <c r="B10690" s="63">
        <v>44406</v>
      </c>
      <c r="C10690" s="63" t="s">
        <v>999</v>
      </c>
      <c r="D10690" s="64">
        <f>VLOOKUP(Pag_Inicio_Corr_mas_casos[[#This Row],[Corregimiento]],Hoja3!$A$2:$D$676,4,0)</f>
        <v>80806</v>
      </c>
      <c r="E10690" s="63">
        <v>21</v>
      </c>
    </row>
    <row r="10691" spans="1:5" x14ac:dyDescent="0.2">
      <c r="A10691" s="62">
        <v>44406</v>
      </c>
      <c r="B10691" s="63">
        <v>44406</v>
      </c>
      <c r="C10691" s="63" t="s">
        <v>998</v>
      </c>
      <c r="D10691" s="64">
        <f>VLOOKUP(Pag_Inicio_Corr_mas_casos[[#This Row],[Corregimiento]],Hoja3!$A$2:$D$676,4,0)</f>
        <v>81009</v>
      </c>
      <c r="E10691" s="63">
        <v>21</v>
      </c>
    </row>
    <row r="10692" spans="1:5" x14ac:dyDescent="0.2">
      <c r="A10692" s="62">
        <v>44406</v>
      </c>
      <c r="B10692" s="63">
        <v>44406</v>
      </c>
      <c r="C10692" s="63" t="s">
        <v>1002</v>
      </c>
      <c r="D10692" s="64">
        <f>VLOOKUP(Pag_Inicio_Corr_mas_casos[[#This Row],[Corregimiento]],Hoja3!$A$2:$D$676,4,0)</f>
        <v>80816</v>
      </c>
      <c r="E10692" s="63">
        <v>20</v>
      </c>
    </row>
    <row r="10693" spans="1:5" x14ac:dyDescent="0.2">
      <c r="A10693" s="62">
        <v>44406</v>
      </c>
      <c r="B10693" s="63">
        <v>44406</v>
      </c>
      <c r="C10693" s="63" t="s">
        <v>1001</v>
      </c>
      <c r="D10693" s="64">
        <f>VLOOKUP(Pag_Inicio_Corr_mas_casos[[#This Row],[Corregimiento]],Hoja3!$A$2:$D$676,4,0)</f>
        <v>80807</v>
      </c>
      <c r="E10693" s="63">
        <v>20</v>
      </c>
    </row>
    <row r="10694" spans="1:5" x14ac:dyDescent="0.2">
      <c r="A10694" s="62">
        <v>44406</v>
      </c>
      <c r="B10694" s="63">
        <v>44406</v>
      </c>
      <c r="C10694" s="63" t="s">
        <v>1127</v>
      </c>
      <c r="D10694" s="64">
        <f>VLOOKUP(Pag_Inicio_Corr_mas_casos[[#This Row],[Corregimiento]],Hoja3!$A$2:$D$676,4,0)</f>
        <v>130101</v>
      </c>
      <c r="E10694" s="63">
        <v>19</v>
      </c>
    </row>
    <row r="10695" spans="1:5" x14ac:dyDescent="0.2">
      <c r="A10695" s="62">
        <v>44406</v>
      </c>
      <c r="B10695" s="63">
        <v>44406</v>
      </c>
      <c r="C10695" s="63" t="s">
        <v>1006</v>
      </c>
      <c r="D10695" s="64">
        <f>VLOOKUP(Pag_Inicio_Corr_mas_casos[[#This Row],[Corregimiento]],Hoja3!$A$2:$D$676,4,0)</f>
        <v>80826</v>
      </c>
      <c r="E10695" s="63">
        <v>19</v>
      </c>
    </row>
    <row r="10696" spans="1:5" x14ac:dyDescent="0.2">
      <c r="A10696" s="62">
        <v>44406</v>
      </c>
      <c r="B10696" s="63">
        <v>44406</v>
      </c>
      <c r="C10696" s="63" t="s">
        <v>831</v>
      </c>
      <c r="D10696" s="64">
        <f>VLOOKUP(Pag_Inicio_Corr_mas_casos[[#This Row],[Corregimiento]],Hoja3!$A$2:$D$676,4,0)</f>
        <v>80821</v>
      </c>
      <c r="E10696" s="63">
        <v>18</v>
      </c>
    </row>
    <row r="10697" spans="1:5" x14ac:dyDescent="0.2">
      <c r="A10697" s="62">
        <v>44406</v>
      </c>
      <c r="B10697" s="63">
        <v>44406</v>
      </c>
      <c r="C10697" s="63" t="s">
        <v>1003</v>
      </c>
      <c r="D10697" s="64">
        <f>VLOOKUP(Pag_Inicio_Corr_mas_casos[[#This Row],[Corregimiento]],Hoja3!$A$2:$D$676,4,0)</f>
        <v>130708</v>
      </c>
      <c r="E10697" s="63">
        <v>18</v>
      </c>
    </row>
    <row r="10698" spans="1:5" x14ac:dyDescent="0.2">
      <c r="A10698" s="62">
        <v>44406</v>
      </c>
      <c r="B10698" s="63">
        <v>44406</v>
      </c>
      <c r="C10698" s="63" t="s">
        <v>1010</v>
      </c>
      <c r="D10698" s="64">
        <f>VLOOKUP(Pag_Inicio_Corr_mas_casos[[#This Row],[Corregimiento]],Hoja3!$A$2:$D$676,4,0)</f>
        <v>80813</v>
      </c>
      <c r="E10698" s="63">
        <v>16</v>
      </c>
    </row>
    <row r="10699" spans="1:5" x14ac:dyDescent="0.2">
      <c r="A10699" s="62">
        <v>44406</v>
      </c>
      <c r="B10699" s="63">
        <v>44406</v>
      </c>
      <c r="C10699" s="63" t="s">
        <v>1005</v>
      </c>
      <c r="D10699" s="64">
        <f>VLOOKUP(Pag_Inicio_Corr_mas_casos[[#This Row],[Corregimiento]],Hoja3!$A$2:$D$676,4,0)</f>
        <v>80814</v>
      </c>
      <c r="E10699" s="63">
        <v>15</v>
      </c>
    </row>
    <row r="10700" spans="1:5" x14ac:dyDescent="0.2">
      <c r="A10700" s="62">
        <v>44406</v>
      </c>
      <c r="B10700" s="63">
        <v>44406</v>
      </c>
      <c r="C10700" s="63" t="s">
        <v>997</v>
      </c>
      <c r="D10700" s="64">
        <f>VLOOKUP(Pag_Inicio_Corr_mas_casos[[#This Row],[Corregimiento]],Hoja3!$A$2:$D$676,4,0)</f>
        <v>130717</v>
      </c>
      <c r="E10700" s="63">
        <v>14</v>
      </c>
    </row>
    <row r="10701" spans="1:5" x14ac:dyDescent="0.2">
      <c r="A10701" s="62">
        <v>44406</v>
      </c>
      <c r="B10701" s="63">
        <v>44406</v>
      </c>
      <c r="C10701" s="63" t="s">
        <v>1026</v>
      </c>
      <c r="D10701" s="64">
        <f>VLOOKUP(Pag_Inicio_Corr_mas_casos[[#This Row],[Corregimiento]],Hoja3!$A$2:$D$676,4,0)</f>
        <v>30107</v>
      </c>
      <c r="E10701" s="63">
        <v>14</v>
      </c>
    </row>
    <row r="10702" spans="1:5" x14ac:dyDescent="0.2">
      <c r="A10702" s="62">
        <v>44406</v>
      </c>
      <c r="B10702" s="63">
        <v>44406</v>
      </c>
      <c r="C10702" s="63" t="s">
        <v>1074</v>
      </c>
      <c r="D10702" s="64">
        <f>VLOOKUP(Pag_Inicio_Corr_mas_casos[[#This Row],[Corregimiento]],Hoja3!$A$2:$D$676,4,0)</f>
        <v>130702</v>
      </c>
      <c r="E10702" s="63">
        <v>14</v>
      </c>
    </row>
    <row r="10703" spans="1:5" x14ac:dyDescent="0.2">
      <c r="A10703" s="62">
        <v>44406</v>
      </c>
      <c r="B10703" s="63">
        <v>44406</v>
      </c>
      <c r="C10703" s="63" t="s">
        <v>1393</v>
      </c>
      <c r="D10703" s="64">
        <f>VLOOKUP(Pag_Inicio_Corr_mas_casos[[#This Row],[Corregimiento]],Hoja3!$A$2:$D$676,4,0)</f>
        <v>80823</v>
      </c>
      <c r="E10703" s="63">
        <v>14</v>
      </c>
    </row>
    <row r="10704" spans="1:5" x14ac:dyDescent="0.2">
      <c r="A10704" s="62">
        <v>44406</v>
      </c>
      <c r="B10704" s="63">
        <v>44406</v>
      </c>
      <c r="C10704" s="63" t="s">
        <v>1113</v>
      </c>
      <c r="D10704" s="64">
        <f>VLOOKUP(Pag_Inicio_Corr_mas_casos[[#This Row],[Corregimiento]],Hoja3!$A$2:$D$676,4,0)</f>
        <v>130102</v>
      </c>
      <c r="E10704" s="63">
        <v>14</v>
      </c>
    </row>
    <row r="10705" spans="1:5" x14ac:dyDescent="0.2">
      <c r="A10705" s="62">
        <v>44406</v>
      </c>
      <c r="B10705" s="63">
        <v>44406</v>
      </c>
      <c r="C10705" s="63" t="s">
        <v>1018</v>
      </c>
      <c r="D10705" s="64">
        <f>VLOOKUP(Pag_Inicio_Corr_mas_casos[[#This Row],[Corregimiento]],Hoja3!$A$2:$D$676,4,0)</f>
        <v>130701</v>
      </c>
      <c r="E10705" s="63">
        <v>13</v>
      </c>
    </row>
    <row r="10706" spans="1:5" x14ac:dyDescent="0.2">
      <c r="A10706" s="43">
        <v>44407</v>
      </c>
      <c r="B10706" s="41">
        <v>44407</v>
      </c>
      <c r="C10706" s="41" t="s">
        <v>831</v>
      </c>
      <c r="D10706" s="42">
        <f>VLOOKUP(Pag_Inicio_Corr_mas_casos[[#This Row],[Corregimiento]],Hoja3!$A$2:$D$676,4,0)</f>
        <v>80821</v>
      </c>
      <c r="E10706" s="41">
        <v>24</v>
      </c>
    </row>
    <row r="10707" spans="1:5" x14ac:dyDescent="0.2">
      <c r="A10707" s="43">
        <v>44407</v>
      </c>
      <c r="B10707" s="41">
        <v>44407</v>
      </c>
      <c r="C10707" s="41" t="s">
        <v>1113</v>
      </c>
      <c r="D10707" s="42">
        <f>VLOOKUP(Pag_Inicio_Corr_mas_casos[[#This Row],[Corregimiento]],Hoja3!$A$2:$D$676,4,0)</f>
        <v>130102</v>
      </c>
      <c r="E10707" s="41">
        <v>23</v>
      </c>
    </row>
    <row r="10708" spans="1:5" x14ac:dyDescent="0.2">
      <c r="A10708" s="43">
        <v>44407</v>
      </c>
      <c r="B10708" s="41">
        <v>44407</v>
      </c>
      <c r="C10708" s="41" t="s">
        <v>1071</v>
      </c>
      <c r="D10708" s="42">
        <f>VLOOKUP(Pag_Inicio_Corr_mas_casos[[#This Row],[Corregimiento]],Hoja3!$A$2:$D$676,4,0)</f>
        <v>80819</v>
      </c>
      <c r="E10708" s="41">
        <v>21</v>
      </c>
    </row>
    <row r="10709" spans="1:5" x14ac:dyDescent="0.2">
      <c r="A10709" s="43">
        <v>44407</v>
      </c>
      <c r="B10709" s="41">
        <v>44407</v>
      </c>
      <c r="C10709" s="41" t="s">
        <v>1095</v>
      </c>
      <c r="D10709" s="42">
        <f>VLOOKUP(Pag_Inicio_Corr_mas_casos[[#This Row],[Corregimiento]],Hoja3!$A$2:$D$676,4,0)</f>
        <v>130106</v>
      </c>
      <c r="E10709" s="41">
        <v>21</v>
      </c>
    </row>
    <row r="10710" spans="1:5" x14ac:dyDescent="0.2">
      <c r="A10710" s="43">
        <v>44407</v>
      </c>
      <c r="B10710" s="41">
        <v>44407</v>
      </c>
      <c r="C10710" s="41" t="s">
        <v>1003</v>
      </c>
      <c r="D10710" s="42">
        <f>VLOOKUP(Pag_Inicio_Corr_mas_casos[[#This Row],[Corregimiento]],Hoja3!$A$2:$D$676,4,0)</f>
        <v>130708</v>
      </c>
      <c r="E10710" s="41">
        <v>19</v>
      </c>
    </row>
    <row r="10711" spans="1:5" x14ac:dyDescent="0.2">
      <c r="A10711" s="43">
        <v>44407</v>
      </c>
      <c r="B10711" s="41">
        <v>44407</v>
      </c>
      <c r="C10711" s="41" t="s">
        <v>1015</v>
      </c>
      <c r="D10711" s="42">
        <f>VLOOKUP(Pag_Inicio_Corr_mas_casos[[#This Row],[Corregimiento]],Hoja3!$A$2:$D$676,4,0)</f>
        <v>80815</v>
      </c>
      <c r="E10711" s="41">
        <v>18</v>
      </c>
    </row>
    <row r="10712" spans="1:5" x14ac:dyDescent="0.2">
      <c r="A10712" s="43">
        <v>44407</v>
      </c>
      <c r="B10712" s="41">
        <v>44407</v>
      </c>
      <c r="C10712" s="41" t="s">
        <v>1020</v>
      </c>
      <c r="D10712" s="42">
        <f>VLOOKUP(Pag_Inicio_Corr_mas_casos[[#This Row],[Corregimiento]],Hoja3!$A$2:$D$676,4,0)</f>
        <v>20601</v>
      </c>
      <c r="E10712" s="41">
        <v>16</v>
      </c>
    </row>
    <row r="10713" spans="1:5" x14ac:dyDescent="0.2">
      <c r="A10713" s="43">
        <v>44407</v>
      </c>
      <c r="B10713" s="41">
        <v>44407</v>
      </c>
      <c r="C10713" s="41" t="s">
        <v>1012</v>
      </c>
      <c r="D10713" s="42">
        <f>VLOOKUP(Pag_Inicio_Corr_mas_casos[[#This Row],[Corregimiento]],Hoja3!$A$2:$D$676,4,0)</f>
        <v>80817</v>
      </c>
      <c r="E10713" s="41">
        <v>15</v>
      </c>
    </row>
    <row r="10714" spans="1:5" x14ac:dyDescent="0.2">
      <c r="A10714" s="43">
        <v>44407</v>
      </c>
      <c r="B10714" s="41">
        <v>44407</v>
      </c>
      <c r="C10714" s="41" t="s">
        <v>1002</v>
      </c>
      <c r="D10714" s="42">
        <f>VLOOKUP(Pag_Inicio_Corr_mas_casos[[#This Row],[Corregimiento]],Hoja3!$A$2:$D$676,4,0)</f>
        <v>80816</v>
      </c>
      <c r="E10714" s="41">
        <v>15</v>
      </c>
    </row>
    <row r="10715" spans="1:5" x14ac:dyDescent="0.2">
      <c r="A10715" s="43">
        <v>44407</v>
      </c>
      <c r="B10715" s="41">
        <v>44407</v>
      </c>
      <c r="C10715" s="41" t="s">
        <v>1001</v>
      </c>
      <c r="D10715" s="42">
        <f>VLOOKUP(Pag_Inicio_Corr_mas_casos[[#This Row],[Corregimiento]],Hoja3!$A$2:$D$676,4,0)</f>
        <v>80807</v>
      </c>
      <c r="E10715" s="41">
        <v>14</v>
      </c>
    </row>
    <row r="10716" spans="1:5" x14ac:dyDescent="0.2">
      <c r="A10716" s="43">
        <v>44407</v>
      </c>
      <c r="B10716" s="41">
        <v>44407</v>
      </c>
      <c r="C10716" s="41" t="s">
        <v>1081</v>
      </c>
      <c r="D10716" s="42">
        <f>VLOOKUP(Pag_Inicio_Corr_mas_casos[[#This Row],[Corregimiento]],Hoja3!$A$2:$D$676,4,0)</f>
        <v>91001</v>
      </c>
      <c r="E10716" s="41">
        <v>14</v>
      </c>
    </row>
    <row r="10717" spans="1:5" x14ac:dyDescent="0.2">
      <c r="A10717" s="43">
        <v>44407</v>
      </c>
      <c r="B10717" s="41">
        <v>44407</v>
      </c>
      <c r="C10717" s="41" t="s">
        <v>1126</v>
      </c>
      <c r="D10717" s="42">
        <f>VLOOKUP(Pag_Inicio_Corr_mas_casos[[#This Row],[Corregimiento]],Hoja3!$A$2:$D$676,4,0)</f>
        <v>20201</v>
      </c>
      <c r="E10717" s="41">
        <v>14</v>
      </c>
    </row>
    <row r="10718" spans="1:5" x14ac:dyDescent="0.2">
      <c r="A10718" s="43">
        <v>44407</v>
      </c>
      <c r="B10718" s="41">
        <v>44407</v>
      </c>
      <c r="C10718" s="41" t="s">
        <v>1016</v>
      </c>
      <c r="D10718" s="42">
        <f>VLOOKUP(Pag_Inicio_Corr_mas_casos[[#This Row],[Corregimiento]],Hoja3!$A$2:$D$676,4,0)</f>
        <v>130716</v>
      </c>
      <c r="E10718" s="41">
        <v>13</v>
      </c>
    </row>
    <row r="10719" spans="1:5" x14ac:dyDescent="0.2">
      <c r="A10719" s="43">
        <v>44407</v>
      </c>
      <c r="B10719" s="41">
        <v>44407</v>
      </c>
      <c r="C10719" s="41" t="s">
        <v>1127</v>
      </c>
      <c r="D10719" s="42">
        <f>VLOOKUP(Pag_Inicio_Corr_mas_casos[[#This Row],[Corregimiento]],Hoja3!$A$2:$D$676,4,0)</f>
        <v>130101</v>
      </c>
      <c r="E10719" s="41">
        <v>13</v>
      </c>
    </row>
    <row r="10720" spans="1:5" x14ac:dyDescent="0.2">
      <c r="A10720" s="43">
        <v>44407</v>
      </c>
      <c r="B10720" s="41">
        <v>44407</v>
      </c>
      <c r="C10720" s="41" t="s">
        <v>1070</v>
      </c>
      <c r="D10720" s="42">
        <f>VLOOKUP(Pag_Inicio_Corr_mas_casos[[#This Row],[Corregimiento]],Hoja3!$A$2:$D$676,4,0)</f>
        <v>80809</v>
      </c>
      <c r="E10720" s="41">
        <v>13</v>
      </c>
    </row>
    <row r="10721" spans="1:5" x14ac:dyDescent="0.2">
      <c r="A10721" s="43">
        <v>44407</v>
      </c>
      <c r="B10721" s="41">
        <v>44407</v>
      </c>
      <c r="C10721" s="41" t="s">
        <v>1105</v>
      </c>
      <c r="D10721" s="42">
        <f>VLOOKUP(Pag_Inicio_Corr_mas_casos[[#This Row],[Corregimiento]],Hoja3!$A$2:$D$676,4,0)</f>
        <v>80812</v>
      </c>
      <c r="E10721" s="41">
        <v>13</v>
      </c>
    </row>
    <row r="10722" spans="1:5" x14ac:dyDescent="0.2">
      <c r="A10722" s="43">
        <v>44407</v>
      </c>
      <c r="B10722" s="41">
        <v>44407</v>
      </c>
      <c r="C10722" s="41" t="s">
        <v>999</v>
      </c>
      <c r="D10722" s="42">
        <f>VLOOKUP(Pag_Inicio_Corr_mas_casos[[#This Row],[Corregimiento]],Hoja3!$A$2:$D$676,4,0)</f>
        <v>80806</v>
      </c>
      <c r="E10722" s="41">
        <v>12</v>
      </c>
    </row>
    <row r="10723" spans="1:5" x14ac:dyDescent="0.2">
      <c r="A10723" s="43">
        <v>44407</v>
      </c>
      <c r="B10723" s="41">
        <v>44407</v>
      </c>
      <c r="C10723" s="41" t="s">
        <v>1026</v>
      </c>
      <c r="D10723" s="42">
        <f>VLOOKUP(Pag_Inicio_Corr_mas_casos[[#This Row],[Corregimiento]],Hoja3!$A$2:$D$676,4,0)</f>
        <v>30107</v>
      </c>
      <c r="E10723" s="41">
        <v>12</v>
      </c>
    </row>
    <row r="10724" spans="1:5" x14ac:dyDescent="0.2">
      <c r="A10724" s="43">
        <v>44407</v>
      </c>
      <c r="B10724" s="41">
        <v>44407</v>
      </c>
      <c r="C10724" s="41" t="s">
        <v>997</v>
      </c>
      <c r="D10724" s="42">
        <f>VLOOKUP(Pag_Inicio_Corr_mas_casos[[#This Row],[Corregimiento]],Hoja3!$A$2:$D$676,4,0)</f>
        <v>130717</v>
      </c>
      <c r="E10724" s="41">
        <v>11</v>
      </c>
    </row>
    <row r="10725" spans="1:5" x14ac:dyDescent="0.2">
      <c r="A10725" s="43">
        <v>44407</v>
      </c>
      <c r="B10725" s="41">
        <v>44407</v>
      </c>
      <c r="C10725" s="41" t="s">
        <v>998</v>
      </c>
      <c r="D10725" s="42">
        <f>VLOOKUP(Pag_Inicio_Corr_mas_casos[[#This Row],[Corregimiento]],Hoja3!$A$2:$D$676,4,0)</f>
        <v>81009</v>
      </c>
      <c r="E10725" s="41">
        <v>11</v>
      </c>
    </row>
    <row r="10726" spans="1:5" x14ac:dyDescent="0.2">
      <c r="A10726" s="105">
        <v>44408</v>
      </c>
      <c r="B10726" s="106">
        <v>44408</v>
      </c>
      <c r="C10726" s="106" t="s">
        <v>1394</v>
      </c>
      <c r="D10726" s="107">
        <f>VLOOKUP(Pag_Inicio_Corr_mas_casos[[#This Row],[Corregimiento]],Hoja3!$A$2:$D$676,4,0)</f>
        <v>130101</v>
      </c>
      <c r="E10726" s="106">
        <v>44</v>
      </c>
    </row>
    <row r="10727" spans="1:5" x14ac:dyDescent="0.2">
      <c r="A10727" s="105">
        <v>44408</v>
      </c>
      <c r="B10727" s="106">
        <v>44408</v>
      </c>
      <c r="C10727" s="106" t="s">
        <v>1071</v>
      </c>
      <c r="D10727" s="107">
        <f>VLOOKUP(Pag_Inicio_Corr_mas_casos[[#This Row],[Corregimiento]],Hoja3!$A$2:$D$676,4,0)</f>
        <v>80819</v>
      </c>
      <c r="E10727" s="106">
        <v>32</v>
      </c>
    </row>
    <row r="10728" spans="1:5" x14ac:dyDescent="0.2">
      <c r="A10728" s="105">
        <v>44408</v>
      </c>
      <c r="B10728" s="106">
        <v>44408</v>
      </c>
      <c r="C10728" s="106" t="s">
        <v>1009</v>
      </c>
      <c r="D10728" s="107">
        <f>VLOOKUP(Pag_Inicio_Corr_mas_casos[[#This Row],[Corregimiento]],Hoja3!$A$2:$D$676,4,0)</f>
        <v>130107</v>
      </c>
      <c r="E10728" s="106">
        <v>30</v>
      </c>
    </row>
    <row r="10729" spans="1:5" x14ac:dyDescent="0.2">
      <c r="A10729" s="105">
        <v>44408</v>
      </c>
      <c r="B10729" s="106">
        <v>44408</v>
      </c>
      <c r="C10729" s="106" t="s">
        <v>1095</v>
      </c>
      <c r="D10729" s="107">
        <f>VLOOKUP(Pag_Inicio_Corr_mas_casos[[#This Row],[Corregimiento]],Hoja3!$A$2:$D$676,4,0)</f>
        <v>130106</v>
      </c>
      <c r="E10729" s="106">
        <v>30</v>
      </c>
    </row>
    <row r="10730" spans="1:5" x14ac:dyDescent="0.2">
      <c r="A10730" s="105">
        <v>44408</v>
      </c>
      <c r="B10730" s="106">
        <v>44408</v>
      </c>
      <c r="C10730" s="106" t="s">
        <v>1081</v>
      </c>
      <c r="D10730" s="107">
        <f>VLOOKUP(Pag_Inicio_Corr_mas_casos[[#This Row],[Corregimiento]],Hoja3!$A$2:$D$676,4,0)</f>
        <v>91001</v>
      </c>
      <c r="E10730" s="106">
        <v>23</v>
      </c>
    </row>
    <row r="10731" spans="1:5" x14ac:dyDescent="0.2">
      <c r="A10731" s="105">
        <v>44408</v>
      </c>
      <c r="B10731" s="106">
        <v>44408</v>
      </c>
      <c r="C10731" s="106" t="s">
        <v>1070</v>
      </c>
      <c r="D10731" s="107">
        <f>VLOOKUP(Pag_Inicio_Corr_mas_casos[[#This Row],[Corregimiento]],Hoja3!$A$2:$D$676,4,0)</f>
        <v>80809</v>
      </c>
      <c r="E10731" s="106">
        <v>21</v>
      </c>
    </row>
    <row r="10732" spans="1:5" x14ac:dyDescent="0.2">
      <c r="A10732" s="105">
        <v>44408</v>
      </c>
      <c r="B10732" s="106">
        <v>44408</v>
      </c>
      <c r="C10732" s="106" t="s">
        <v>1012</v>
      </c>
      <c r="D10732" s="107">
        <f>VLOOKUP(Pag_Inicio_Corr_mas_casos[[#This Row],[Corregimiento]],Hoja3!$A$2:$D$676,4,0)</f>
        <v>80817</v>
      </c>
      <c r="E10732" s="106">
        <v>21</v>
      </c>
    </row>
    <row r="10733" spans="1:5" x14ac:dyDescent="0.2">
      <c r="A10733" s="105">
        <v>44408</v>
      </c>
      <c r="B10733" s="106">
        <v>44408</v>
      </c>
      <c r="C10733" s="106" t="s">
        <v>1105</v>
      </c>
      <c r="D10733" s="107">
        <f>VLOOKUP(Pag_Inicio_Corr_mas_casos[[#This Row],[Corregimiento]],Hoja3!$A$2:$D$676,4,0)</f>
        <v>80812</v>
      </c>
      <c r="E10733" s="106">
        <v>21</v>
      </c>
    </row>
    <row r="10734" spans="1:5" x14ac:dyDescent="0.2">
      <c r="A10734" s="105">
        <v>44408</v>
      </c>
      <c r="B10734" s="106">
        <v>44408</v>
      </c>
      <c r="C10734" s="106" t="s">
        <v>831</v>
      </c>
      <c r="D10734" s="107">
        <f>VLOOKUP(Pag_Inicio_Corr_mas_casos[[#This Row],[Corregimiento]],Hoja3!$A$2:$D$676,4,0)</f>
        <v>80821</v>
      </c>
      <c r="E10734" s="106">
        <v>20</v>
      </c>
    </row>
    <row r="10735" spans="1:5" x14ac:dyDescent="0.2">
      <c r="A10735" s="105">
        <v>44408</v>
      </c>
      <c r="B10735" s="106">
        <v>44408</v>
      </c>
      <c r="C10735" s="106" t="s">
        <v>1113</v>
      </c>
      <c r="D10735" s="107">
        <f>VLOOKUP(Pag_Inicio_Corr_mas_casos[[#This Row],[Corregimiento]],Hoja3!$A$2:$D$676,4,0)</f>
        <v>130102</v>
      </c>
      <c r="E10735" s="106">
        <v>19</v>
      </c>
    </row>
    <row r="10736" spans="1:5" x14ac:dyDescent="0.2">
      <c r="A10736" s="105">
        <v>44408</v>
      </c>
      <c r="B10736" s="106">
        <v>44408</v>
      </c>
      <c r="C10736" s="106" t="s">
        <v>1011</v>
      </c>
      <c r="D10736" s="107">
        <f>VLOOKUP(Pag_Inicio_Corr_mas_casos[[#This Row],[Corregimiento]],Hoja3!$A$2:$D$676,4,0)</f>
        <v>80820</v>
      </c>
      <c r="E10736" s="106">
        <v>19</v>
      </c>
    </row>
    <row r="10737" spans="1:5" x14ac:dyDescent="0.2">
      <c r="A10737" s="105">
        <v>44408</v>
      </c>
      <c r="B10737" s="106">
        <v>44408</v>
      </c>
      <c r="C10737" s="106" t="s">
        <v>1018</v>
      </c>
      <c r="D10737" s="107">
        <f>VLOOKUP(Pag_Inicio_Corr_mas_casos[[#This Row],[Corregimiento]],Hoja3!$A$2:$D$676,4,0)</f>
        <v>130701</v>
      </c>
      <c r="E10737" s="106">
        <v>18</v>
      </c>
    </row>
    <row r="10738" spans="1:5" x14ac:dyDescent="0.2">
      <c r="A10738" s="105">
        <v>44408</v>
      </c>
      <c r="B10738" s="106">
        <v>44408</v>
      </c>
      <c r="C10738" s="106" t="s">
        <v>997</v>
      </c>
      <c r="D10738" s="107">
        <f>VLOOKUP(Pag_Inicio_Corr_mas_casos[[#This Row],[Corregimiento]],Hoja3!$A$2:$D$676,4,0)</f>
        <v>130717</v>
      </c>
      <c r="E10738" s="106">
        <v>18</v>
      </c>
    </row>
    <row r="10739" spans="1:5" x14ac:dyDescent="0.2">
      <c r="A10739" s="105">
        <v>44408</v>
      </c>
      <c r="B10739" s="106">
        <v>44408</v>
      </c>
      <c r="C10739" s="106" t="s">
        <v>1102</v>
      </c>
      <c r="D10739" s="107">
        <f>VLOOKUP(Pag_Inicio_Corr_mas_casos[[#This Row],[Corregimiento]],Hoja3!$A$2:$D$676,4,0)</f>
        <v>20602</v>
      </c>
      <c r="E10739" s="106">
        <v>18</v>
      </c>
    </row>
    <row r="10740" spans="1:5" x14ac:dyDescent="0.2">
      <c r="A10740" s="105">
        <v>44408</v>
      </c>
      <c r="B10740" s="106">
        <v>44408</v>
      </c>
      <c r="C10740" s="106" t="s">
        <v>1074</v>
      </c>
      <c r="D10740" s="107">
        <f>VLOOKUP(Pag_Inicio_Corr_mas_casos[[#This Row],[Corregimiento]],Hoja3!$A$2:$D$676,4,0)</f>
        <v>130702</v>
      </c>
      <c r="E10740" s="106">
        <v>17</v>
      </c>
    </row>
    <row r="10741" spans="1:5" x14ac:dyDescent="0.2">
      <c r="A10741" s="105">
        <v>44408</v>
      </c>
      <c r="B10741" s="106">
        <v>44408</v>
      </c>
      <c r="C10741" s="106" t="s">
        <v>1053</v>
      </c>
      <c r="D10741" s="107">
        <f>VLOOKUP(Pag_Inicio_Corr_mas_casos[[#This Row],[Corregimiento]],Hoja3!$A$2:$D$676,4,0)</f>
        <v>130105</v>
      </c>
      <c r="E10741" s="106">
        <v>16</v>
      </c>
    </row>
    <row r="10742" spans="1:5" x14ac:dyDescent="0.2">
      <c r="A10742" s="105">
        <v>44408</v>
      </c>
      <c r="B10742" s="106">
        <v>44408</v>
      </c>
      <c r="C10742" s="106" t="s">
        <v>1010</v>
      </c>
      <c r="D10742" s="107">
        <f>VLOOKUP(Pag_Inicio_Corr_mas_casos[[#This Row],[Corregimiento]],Hoja3!$A$2:$D$676,4,0)</f>
        <v>80813</v>
      </c>
      <c r="E10742" s="106">
        <v>16</v>
      </c>
    </row>
    <row r="10743" spans="1:5" x14ac:dyDescent="0.2">
      <c r="A10743" s="105">
        <v>44408</v>
      </c>
      <c r="B10743" s="106">
        <v>44408</v>
      </c>
      <c r="C10743" s="106" t="s">
        <v>996</v>
      </c>
      <c r="D10743" s="107">
        <f>VLOOKUP(Pag_Inicio_Corr_mas_casos[[#This Row],[Corregimiento]],Hoja3!$A$2:$D$676,4,0)</f>
        <v>80810</v>
      </c>
      <c r="E10743" s="106">
        <v>16</v>
      </c>
    </row>
    <row r="10744" spans="1:5" x14ac:dyDescent="0.2">
      <c r="A10744" s="105">
        <v>44408</v>
      </c>
      <c r="B10744" s="106">
        <v>44408</v>
      </c>
      <c r="C10744" s="106" t="s">
        <v>1097</v>
      </c>
      <c r="D10744" s="107">
        <f>VLOOKUP(Pag_Inicio_Corr_mas_casos[[#This Row],[Corregimiento]],Hoja3!$A$2:$D$676,4,0)</f>
        <v>130108</v>
      </c>
      <c r="E10744" s="106">
        <v>16</v>
      </c>
    </row>
    <row r="10745" spans="1:5" x14ac:dyDescent="0.2">
      <c r="A10745" s="105">
        <v>44408</v>
      </c>
      <c r="B10745" s="106">
        <v>44408</v>
      </c>
      <c r="C10745" s="106" t="s">
        <v>999</v>
      </c>
      <c r="D10745" s="107">
        <f>VLOOKUP(Pag_Inicio_Corr_mas_casos[[#This Row],[Corregimiento]],Hoja3!$A$2:$D$676,4,0)</f>
        <v>80806</v>
      </c>
      <c r="E10745" s="106">
        <v>15</v>
      </c>
    </row>
    <row r="10746" spans="1:5" x14ac:dyDescent="0.2">
      <c r="A10746" s="62">
        <v>44409</v>
      </c>
      <c r="B10746" s="63">
        <v>44409</v>
      </c>
      <c r="C10746" s="63" t="s">
        <v>750</v>
      </c>
      <c r="D10746" s="64">
        <f>VLOOKUP(Pag_Inicio_Corr_mas_casos[[#This Row],[Corregimiento]],Hoja3!$A$2:$D$676,4,0)</f>
        <v>80819</v>
      </c>
      <c r="E10746" s="63">
        <v>27</v>
      </c>
    </row>
    <row r="10747" spans="1:5" x14ac:dyDescent="0.2">
      <c r="A10747" s="62">
        <v>44409</v>
      </c>
      <c r="B10747" s="63">
        <v>44409</v>
      </c>
      <c r="C10747" s="63" t="s">
        <v>746</v>
      </c>
      <c r="D10747" s="64">
        <f>VLOOKUP(Pag_Inicio_Corr_mas_casos[[#This Row],[Corregimiento]],Hoja3!$A$2:$D$676,4,0)</f>
        <v>80817</v>
      </c>
      <c r="E10747" s="63">
        <v>24</v>
      </c>
    </row>
    <row r="10748" spans="1:5" x14ac:dyDescent="0.2">
      <c r="A10748" s="62">
        <v>44409</v>
      </c>
      <c r="B10748" s="63">
        <v>44409</v>
      </c>
      <c r="C10748" s="63" t="s">
        <v>951</v>
      </c>
      <c r="D10748" s="64">
        <f>VLOOKUP(Pag_Inicio_Corr_mas_casos[[#This Row],[Corregimiento]],Hoja3!$A$2:$D$676,4,0)</f>
        <v>20610</v>
      </c>
      <c r="E10748" s="63">
        <v>19</v>
      </c>
    </row>
    <row r="10749" spans="1:5" x14ac:dyDescent="0.2">
      <c r="A10749" s="62">
        <v>44409</v>
      </c>
      <c r="B10749" s="63">
        <v>44409</v>
      </c>
      <c r="C10749" s="63" t="s">
        <v>749</v>
      </c>
      <c r="D10749" s="64">
        <f>VLOOKUP(Pag_Inicio_Corr_mas_casos[[#This Row],[Corregimiento]],Hoja3!$A$2:$D$676,4,0)</f>
        <v>81001</v>
      </c>
      <c r="E10749" s="63">
        <v>17</v>
      </c>
    </row>
    <row r="10750" spans="1:5" x14ac:dyDescent="0.2">
      <c r="A10750" s="62">
        <v>44409</v>
      </c>
      <c r="B10750" s="63">
        <v>44409</v>
      </c>
      <c r="C10750" s="63" t="s">
        <v>1194</v>
      </c>
      <c r="D10750" s="64">
        <f>VLOOKUP(Pag_Inicio_Corr_mas_casos[[#This Row],[Corregimiento]],Hoja3!$A$2:$D$676,4,0)</f>
        <v>130101</v>
      </c>
      <c r="E10750" s="63">
        <v>16</v>
      </c>
    </row>
    <row r="10751" spans="1:5" x14ac:dyDescent="0.2">
      <c r="A10751" s="62">
        <v>44409</v>
      </c>
      <c r="B10751" s="63">
        <v>44409</v>
      </c>
      <c r="C10751" s="63" t="s">
        <v>1155</v>
      </c>
      <c r="D10751" s="64">
        <f>VLOOKUP(Pag_Inicio_Corr_mas_casos[[#This Row],[Corregimiento]],Hoja3!$A$2:$D$676,4,0)</f>
        <v>130106</v>
      </c>
      <c r="E10751" s="63">
        <v>15</v>
      </c>
    </row>
    <row r="10752" spans="1:5" x14ac:dyDescent="0.2">
      <c r="A10752" s="62">
        <v>44409</v>
      </c>
      <c r="B10752" s="63">
        <v>44409</v>
      </c>
      <c r="C10752" s="63" t="s">
        <v>1224</v>
      </c>
      <c r="D10752" s="64">
        <f>VLOOKUP(Pag_Inicio_Corr_mas_casos[[#This Row],[Corregimiento]],Hoja3!$A$2:$D$676,4,0)</f>
        <v>40201</v>
      </c>
      <c r="E10752" s="63">
        <v>15</v>
      </c>
    </row>
    <row r="10753" spans="1:5" x14ac:dyDescent="0.2">
      <c r="A10753" s="62">
        <v>44409</v>
      </c>
      <c r="B10753" s="63">
        <v>44409</v>
      </c>
      <c r="C10753" s="63" t="s">
        <v>773</v>
      </c>
      <c r="D10753" s="64">
        <f>VLOOKUP(Pag_Inicio_Corr_mas_casos[[#This Row],[Corregimiento]],Hoja3!$A$2:$D$676,4,0)</f>
        <v>80826</v>
      </c>
      <c r="E10753" s="63">
        <v>15</v>
      </c>
    </row>
    <row r="10754" spans="1:5" x14ac:dyDescent="0.2">
      <c r="A10754" s="62">
        <v>44409</v>
      </c>
      <c r="B10754" s="63">
        <v>44409</v>
      </c>
      <c r="C10754" s="63" t="s">
        <v>1375</v>
      </c>
      <c r="D10754" s="64">
        <f>VLOOKUP(Pag_Inicio_Corr_mas_casos[[#This Row],[Corregimiento]],Hoja3!$A$2:$D$676,4,0)</f>
        <v>80809</v>
      </c>
      <c r="E10754" s="63">
        <v>14</v>
      </c>
    </row>
    <row r="10755" spans="1:5" x14ac:dyDescent="0.2">
      <c r="A10755" s="62">
        <v>44409</v>
      </c>
      <c r="B10755" s="63">
        <v>44409</v>
      </c>
      <c r="C10755" s="63" t="s">
        <v>747</v>
      </c>
      <c r="D10755" s="64">
        <f>VLOOKUP(Pag_Inicio_Corr_mas_casos[[#This Row],[Corregimiento]],Hoja3!$A$2:$D$676,4,0)</f>
        <v>80822</v>
      </c>
      <c r="E10755" s="63">
        <v>14</v>
      </c>
    </row>
    <row r="10756" spans="1:5" x14ac:dyDescent="0.2">
      <c r="A10756" s="62">
        <v>44409</v>
      </c>
      <c r="B10756" s="63">
        <v>44409</v>
      </c>
      <c r="C10756" s="63" t="s">
        <v>1391</v>
      </c>
      <c r="D10756" s="64">
        <f>VLOOKUP(Pag_Inicio_Corr_mas_casos[[#This Row],[Corregimiento]],Hoja3!$A$2:$D$676,4,0)</f>
        <v>80823</v>
      </c>
      <c r="E10756" s="63">
        <v>14</v>
      </c>
    </row>
    <row r="10757" spans="1:5" x14ac:dyDescent="0.2">
      <c r="A10757" s="62">
        <v>44409</v>
      </c>
      <c r="B10757" s="63">
        <v>44409</v>
      </c>
      <c r="C10757" s="63" t="s">
        <v>1378</v>
      </c>
      <c r="D10757" s="64">
        <f>VLOOKUP(Pag_Inicio_Corr_mas_casos[[#This Row],[Corregimiento]],Hoja3!$A$2:$D$676,4,0)</f>
        <v>130102</v>
      </c>
      <c r="E10757" s="63">
        <v>14</v>
      </c>
    </row>
    <row r="10758" spans="1:5" x14ac:dyDescent="0.2">
      <c r="A10758" s="62">
        <v>44409</v>
      </c>
      <c r="B10758" s="63">
        <v>44409</v>
      </c>
      <c r="C10758" s="63" t="s">
        <v>751</v>
      </c>
      <c r="D10758" s="64">
        <f>VLOOKUP(Pag_Inicio_Corr_mas_casos[[#This Row],[Corregimiento]],Hoja3!$A$2:$D$676,4,0)</f>
        <v>130107</v>
      </c>
      <c r="E10758" s="63">
        <v>13</v>
      </c>
    </row>
    <row r="10759" spans="1:5" x14ac:dyDescent="0.2">
      <c r="A10759" s="62">
        <v>44409</v>
      </c>
      <c r="B10759" s="63">
        <v>44409</v>
      </c>
      <c r="C10759" s="63" t="s">
        <v>784</v>
      </c>
      <c r="D10759" s="64">
        <f>VLOOKUP(Pag_Inicio_Corr_mas_casos[[#This Row],[Corregimiento]],Hoja3!$A$2:$D$676,4,0)</f>
        <v>30104</v>
      </c>
      <c r="E10759" s="63">
        <v>13</v>
      </c>
    </row>
    <row r="10760" spans="1:5" x14ac:dyDescent="0.2">
      <c r="A10760" s="62">
        <v>44409</v>
      </c>
      <c r="B10760" s="63">
        <v>44409</v>
      </c>
      <c r="C10760" s="63" t="s">
        <v>759</v>
      </c>
      <c r="D10760" s="64">
        <f>VLOOKUP(Pag_Inicio_Corr_mas_casos[[#This Row],[Corregimiento]],Hoja3!$A$2:$D$676,4,0)</f>
        <v>30107</v>
      </c>
      <c r="E10760" s="63">
        <v>13</v>
      </c>
    </row>
    <row r="10761" spans="1:5" x14ac:dyDescent="0.2">
      <c r="A10761" s="62">
        <v>44409</v>
      </c>
      <c r="B10761" s="63">
        <v>44409</v>
      </c>
      <c r="C10761" s="63" t="s">
        <v>767</v>
      </c>
      <c r="D10761" s="64">
        <f>VLOOKUP(Pag_Inicio_Corr_mas_casos[[#This Row],[Corregimiento]],Hoja3!$A$2:$D$676,4,0)</f>
        <v>80820</v>
      </c>
      <c r="E10761" s="63">
        <v>12</v>
      </c>
    </row>
    <row r="10762" spans="1:5" x14ac:dyDescent="0.2">
      <c r="A10762" s="62">
        <v>44409</v>
      </c>
      <c r="B10762" s="63">
        <v>44409</v>
      </c>
      <c r="C10762" s="63" t="s">
        <v>1395</v>
      </c>
      <c r="D10762" s="64">
        <f>VLOOKUP(Pag_Inicio_Corr_mas_casos[[#This Row],[Corregimiento]],Hoja3!$A$2:$D$676,4,0)</f>
        <v>80821</v>
      </c>
      <c r="E10762" s="63">
        <v>12</v>
      </c>
    </row>
    <row r="10763" spans="1:5" x14ac:dyDescent="0.2">
      <c r="A10763" s="62">
        <v>44409</v>
      </c>
      <c r="B10763" s="63">
        <v>44409</v>
      </c>
      <c r="C10763" s="63" t="s">
        <v>1221</v>
      </c>
      <c r="D10763" s="64">
        <f>VLOOKUP(Pag_Inicio_Corr_mas_casos[[#This Row],[Corregimiento]],Hoja3!$A$2:$D$676,4,0)</f>
        <v>40601</v>
      </c>
      <c r="E10763" s="63">
        <v>12</v>
      </c>
    </row>
    <row r="10764" spans="1:5" x14ac:dyDescent="0.2">
      <c r="A10764" s="62">
        <v>44409</v>
      </c>
      <c r="B10764" s="63">
        <v>44409</v>
      </c>
      <c r="C10764" s="63" t="s">
        <v>789</v>
      </c>
      <c r="D10764" s="64">
        <f>VLOOKUP(Pag_Inicio_Corr_mas_casos[[#This Row],[Corregimiento]],Hoja3!$A$2:$D$676,4,0)</f>
        <v>80814</v>
      </c>
      <c r="E10764" s="63">
        <v>11</v>
      </c>
    </row>
    <row r="10765" spans="1:5" x14ac:dyDescent="0.2">
      <c r="A10765" s="62">
        <v>44409</v>
      </c>
      <c r="B10765" s="63">
        <v>44409</v>
      </c>
      <c r="C10765" s="63" t="s">
        <v>953</v>
      </c>
      <c r="D10765" s="64">
        <f>VLOOKUP(Pag_Inicio_Corr_mas_casos[[#This Row],[Corregimiento]],Hoja3!$A$2:$D$676,4,0)</f>
        <v>130302</v>
      </c>
      <c r="E10765" s="63">
        <v>11</v>
      </c>
    </row>
    <row r="10766" spans="1:5" x14ac:dyDescent="0.2">
      <c r="A10766" s="59">
        <v>44410</v>
      </c>
      <c r="B10766" s="60">
        <v>44410</v>
      </c>
      <c r="C10766" s="60" t="s">
        <v>750</v>
      </c>
      <c r="D10766" s="61">
        <f>VLOOKUP(Pag_Inicio_Corr_mas_casos[[#This Row],[Corregimiento]],Hoja3!$A$2:$D$676,4,0)</f>
        <v>80819</v>
      </c>
      <c r="E10766" s="60">
        <v>13</v>
      </c>
    </row>
    <row r="10767" spans="1:5" x14ac:dyDescent="0.2">
      <c r="A10767" s="59">
        <v>44410</v>
      </c>
      <c r="B10767" s="60">
        <v>44410</v>
      </c>
      <c r="C10767" s="60" t="s">
        <v>1396</v>
      </c>
      <c r="D10767" s="61">
        <f>VLOOKUP(Pag_Inicio_Corr_mas_casos[[#This Row],[Corregimiento]],Hoja3!$A$2:$D$676,4,0)</f>
        <v>20403</v>
      </c>
      <c r="E10767" s="60">
        <v>12</v>
      </c>
    </row>
    <row r="10768" spans="1:5" x14ac:dyDescent="0.2">
      <c r="A10768" s="59">
        <v>44410</v>
      </c>
      <c r="B10768" s="60">
        <v>44410</v>
      </c>
      <c r="C10768" s="60" t="s">
        <v>751</v>
      </c>
      <c r="D10768" s="61">
        <f>VLOOKUP(Pag_Inicio_Corr_mas_casos[[#This Row],[Corregimiento]],Hoja3!$A$2:$D$676,4,0)</f>
        <v>130107</v>
      </c>
      <c r="E10768" s="60">
        <v>11</v>
      </c>
    </row>
    <row r="10769" spans="1:5" x14ac:dyDescent="0.2">
      <c r="A10769" s="59">
        <v>44410</v>
      </c>
      <c r="B10769" s="60">
        <v>44410</v>
      </c>
      <c r="C10769" s="60" t="s">
        <v>1378</v>
      </c>
      <c r="D10769" s="61">
        <f>VLOOKUP(Pag_Inicio_Corr_mas_casos[[#This Row],[Corregimiento]],Hoja3!$A$2:$D$676,4,0)</f>
        <v>130102</v>
      </c>
      <c r="E10769" s="60">
        <v>9</v>
      </c>
    </row>
    <row r="10770" spans="1:5" x14ac:dyDescent="0.2">
      <c r="A10770" s="59">
        <v>44410</v>
      </c>
      <c r="B10770" s="60">
        <v>44410</v>
      </c>
      <c r="C10770" s="60" t="s">
        <v>1250</v>
      </c>
      <c r="D10770" s="61">
        <f>VLOOKUP(Pag_Inicio_Corr_mas_casos[[#This Row],[Corregimiento]],Hoja3!$A$2:$D$676,4,0)</f>
        <v>60401</v>
      </c>
      <c r="E10770" s="60">
        <v>8</v>
      </c>
    </row>
    <row r="10771" spans="1:5" x14ac:dyDescent="0.2">
      <c r="A10771" s="59">
        <v>44410</v>
      </c>
      <c r="B10771" s="60">
        <v>44410</v>
      </c>
      <c r="C10771" s="60" t="s">
        <v>773</v>
      </c>
      <c r="D10771" s="61">
        <f>VLOOKUP(Pag_Inicio_Corr_mas_casos[[#This Row],[Corregimiento]],Hoja3!$A$2:$D$676,4,0)</f>
        <v>80826</v>
      </c>
      <c r="E10771" s="60">
        <v>7</v>
      </c>
    </row>
    <row r="10772" spans="1:5" x14ac:dyDescent="0.2">
      <c r="A10772" s="59">
        <v>44410</v>
      </c>
      <c r="B10772" s="60">
        <v>44410</v>
      </c>
      <c r="C10772" s="60" t="s">
        <v>952</v>
      </c>
      <c r="D10772" s="61">
        <f>VLOOKUP(Pag_Inicio_Corr_mas_casos[[#This Row],[Corregimiento]],Hoja3!$A$2:$D$676,4,0)</f>
        <v>91001</v>
      </c>
      <c r="E10772" s="60">
        <v>7</v>
      </c>
    </row>
    <row r="10773" spans="1:5" x14ac:dyDescent="0.2">
      <c r="A10773" s="59">
        <v>44410</v>
      </c>
      <c r="B10773" s="60">
        <v>44410</v>
      </c>
      <c r="C10773" s="60" t="s">
        <v>1194</v>
      </c>
      <c r="D10773" s="61">
        <f>VLOOKUP(Pag_Inicio_Corr_mas_casos[[#This Row],[Corregimiento]],Hoja3!$A$2:$D$676,4,0)</f>
        <v>130101</v>
      </c>
      <c r="E10773" s="60">
        <v>7</v>
      </c>
    </row>
    <row r="10774" spans="1:5" x14ac:dyDescent="0.2">
      <c r="A10774" s="59">
        <v>44410</v>
      </c>
      <c r="B10774" s="60">
        <v>44410</v>
      </c>
      <c r="C10774" s="60" t="s">
        <v>938</v>
      </c>
      <c r="D10774" s="61">
        <f>VLOOKUP(Pag_Inicio_Corr_mas_casos[[#This Row],[Corregimiento]],Hoja3!$A$2:$D$676,4,0)</f>
        <v>60202</v>
      </c>
      <c r="E10774" s="60">
        <v>7</v>
      </c>
    </row>
    <row r="10775" spans="1:5" x14ac:dyDescent="0.2">
      <c r="A10775" s="59">
        <v>44410</v>
      </c>
      <c r="B10775" s="60">
        <v>44410</v>
      </c>
      <c r="C10775" s="60" t="s">
        <v>919</v>
      </c>
      <c r="D10775" s="61">
        <f>VLOOKUP(Pag_Inicio_Corr_mas_casos[[#This Row],[Corregimiento]],Hoja3!$A$2:$D$676,4,0)</f>
        <v>70408</v>
      </c>
      <c r="E10775" s="60">
        <v>7</v>
      </c>
    </row>
    <row r="10776" spans="1:5" x14ac:dyDescent="0.2">
      <c r="A10776" s="59">
        <v>44410</v>
      </c>
      <c r="B10776" s="60">
        <v>44410</v>
      </c>
      <c r="C10776" s="60" t="s">
        <v>782</v>
      </c>
      <c r="D10776" s="61">
        <f>VLOOKUP(Pag_Inicio_Corr_mas_casos[[#This Row],[Corregimiento]],Hoja3!$A$2:$D$676,4,0)</f>
        <v>81003</v>
      </c>
      <c r="E10776" s="60">
        <v>6</v>
      </c>
    </row>
    <row r="10777" spans="1:5" x14ac:dyDescent="0.2">
      <c r="A10777" s="59">
        <v>44410</v>
      </c>
      <c r="B10777" s="60">
        <v>44410</v>
      </c>
      <c r="C10777" s="60" t="s">
        <v>1391</v>
      </c>
      <c r="D10777" s="61">
        <f>VLOOKUP(Pag_Inicio_Corr_mas_casos[[#This Row],[Corregimiento]],Hoja3!$A$2:$D$676,4,0)</f>
        <v>80823</v>
      </c>
      <c r="E10777" s="60">
        <v>6</v>
      </c>
    </row>
    <row r="10778" spans="1:5" x14ac:dyDescent="0.2">
      <c r="A10778" s="59">
        <v>44410</v>
      </c>
      <c r="B10778" s="60">
        <v>44410</v>
      </c>
      <c r="C10778" s="60" t="s">
        <v>1397</v>
      </c>
      <c r="D10778" s="61">
        <f>VLOOKUP(Pag_Inicio_Corr_mas_casos[[#This Row],[Corregimiento]],Hoja3!$A$2:$D$676,4,0)</f>
        <v>130408</v>
      </c>
      <c r="E10778" s="60">
        <v>6</v>
      </c>
    </row>
    <row r="10779" spans="1:5" x14ac:dyDescent="0.2">
      <c r="A10779" s="59">
        <v>44410</v>
      </c>
      <c r="B10779" s="60">
        <v>44410</v>
      </c>
      <c r="C10779" s="60" t="s">
        <v>875</v>
      </c>
      <c r="D10779" s="61">
        <f>VLOOKUP(Pag_Inicio_Corr_mas_casos[[#This Row],[Corregimiento]],Hoja3!$A$2:$D$676,4,0)</f>
        <v>40502</v>
      </c>
      <c r="E10779" s="60">
        <v>6</v>
      </c>
    </row>
    <row r="10780" spans="1:5" x14ac:dyDescent="0.2">
      <c r="A10780" s="59">
        <v>44410</v>
      </c>
      <c r="B10780" s="60">
        <v>44410</v>
      </c>
      <c r="C10780" s="60" t="s">
        <v>1398</v>
      </c>
      <c r="D10780" s="61">
        <f>VLOOKUP(Pag_Inicio_Corr_mas_casos[[#This Row],[Corregimiento]],Hoja3!$A$2:$D$676,4,0)</f>
        <v>20401</v>
      </c>
      <c r="E10780" s="60">
        <v>6</v>
      </c>
    </row>
    <row r="10781" spans="1:5" x14ac:dyDescent="0.2">
      <c r="A10781" s="59">
        <v>44410</v>
      </c>
      <c r="B10781" s="60">
        <v>44410</v>
      </c>
      <c r="C10781" s="60" t="s">
        <v>754</v>
      </c>
      <c r="D10781" s="61">
        <f>VLOOKUP(Pag_Inicio_Corr_mas_casos[[#This Row],[Corregimiento]],Hoja3!$A$2:$D$676,4,0)</f>
        <v>130702</v>
      </c>
      <c r="E10781" s="60">
        <v>5</v>
      </c>
    </row>
    <row r="10782" spans="1:5" x14ac:dyDescent="0.2">
      <c r="A10782" s="59">
        <v>44410</v>
      </c>
      <c r="B10782" s="60">
        <v>44410</v>
      </c>
      <c r="C10782" s="60" t="s">
        <v>1399</v>
      </c>
      <c r="D10782" s="61">
        <f>VLOOKUP(Pag_Inicio_Corr_mas_casos[[#This Row],[Corregimiento]],Hoja3!$A$2:$D$676,4,0)</f>
        <v>130907</v>
      </c>
      <c r="E10782" s="60">
        <v>5</v>
      </c>
    </row>
    <row r="10783" spans="1:5" x14ac:dyDescent="0.2">
      <c r="A10783" s="59">
        <v>44410</v>
      </c>
      <c r="B10783" s="60">
        <v>44410</v>
      </c>
      <c r="C10783" s="60" t="s">
        <v>832</v>
      </c>
      <c r="D10783" s="61">
        <f>VLOOKUP(Pag_Inicio_Corr_mas_casos[[#This Row],[Corregimiento]],Hoja3!$A$2:$D$676,4,0)</f>
        <v>81009</v>
      </c>
      <c r="E10783" s="60">
        <v>5</v>
      </c>
    </row>
    <row r="10784" spans="1:5" x14ac:dyDescent="0.2">
      <c r="A10784" s="59">
        <v>44410</v>
      </c>
      <c r="B10784" s="60">
        <v>44410</v>
      </c>
      <c r="C10784" s="60" t="s">
        <v>1212</v>
      </c>
      <c r="D10784" s="61">
        <f>VLOOKUP(Pag_Inicio_Corr_mas_casos[[#This Row],[Corregimiento]],Hoja3!$A$2:$D$676,4,0)</f>
        <v>20601</v>
      </c>
      <c r="E10784" s="60">
        <v>4</v>
      </c>
    </row>
    <row r="10785" spans="1:5" x14ac:dyDescent="0.2">
      <c r="A10785" s="59">
        <v>44410</v>
      </c>
      <c r="B10785" s="60">
        <v>44410</v>
      </c>
      <c r="C10785" s="60" t="s">
        <v>746</v>
      </c>
      <c r="D10785" s="61">
        <f>VLOOKUP(Pag_Inicio_Corr_mas_casos[[#This Row],[Corregimiento]],Hoja3!$A$2:$D$676,4,0)</f>
        <v>80817</v>
      </c>
      <c r="E10785" s="60">
        <v>4</v>
      </c>
    </row>
    <row r="10786" spans="1:5" x14ac:dyDescent="0.2">
      <c r="A10786" s="105">
        <v>44411</v>
      </c>
      <c r="B10786" s="106">
        <v>44411</v>
      </c>
      <c r="C10786" s="106" t="s">
        <v>739</v>
      </c>
      <c r="D10786" s="107">
        <f>VLOOKUP(Pag_Inicio_Corr_mas_casos[[#This Row],[Corregimiento]],Hoja3!$A$2:$D$676,4,0)</f>
        <v>130106</v>
      </c>
      <c r="E10786" s="106">
        <v>24</v>
      </c>
    </row>
    <row r="10787" spans="1:5" x14ac:dyDescent="0.2">
      <c r="A10787" s="105">
        <v>44411</v>
      </c>
      <c r="B10787" s="106">
        <v>44411</v>
      </c>
      <c r="C10787" s="106" t="s">
        <v>746</v>
      </c>
      <c r="D10787" s="107">
        <f>VLOOKUP(Pag_Inicio_Corr_mas_casos[[#This Row],[Corregimiento]],Hoja3!$A$2:$D$676,4,0)</f>
        <v>80817</v>
      </c>
      <c r="E10787" s="106">
        <v>23</v>
      </c>
    </row>
    <row r="10788" spans="1:5" x14ac:dyDescent="0.2">
      <c r="A10788" s="105">
        <v>44411</v>
      </c>
      <c r="B10788" s="106">
        <v>44411</v>
      </c>
      <c r="C10788" s="106" t="s">
        <v>757</v>
      </c>
      <c r="D10788" s="107">
        <f>VLOOKUP(Pag_Inicio_Corr_mas_casos[[#This Row],[Corregimiento]],Hoja3!$A$2:$D$676,4,0)</f>
        <v>130108</v>
      </c>
      <c r="E10788" s="106">
        <v>23</v>
      </c>
    </row>
    <row r="10789" spans="1:5" x14ac:dyDescent="0.2">
      <c r="A10789" s="105">
        <v>44411</v>
      </c>
      <c r="B10789" s="106">
        <v>44411</v>
      </c>
      <c r="C10789" s="106" t="s">
        <v>772</v>
      </c>
      <c r="D10789" s="107">
        <f>VLOOKUP(Pag_Inicio_Corr_mas_casos[[#This Row],[Corregimiento]],Hoja3!$A$2:$D$676,4,0)</f>
        <v>130708</v>
      </c>
      <c r="E10789" s="106">
        <v>21</v>
      </c>
    </row>
    <row r="10790" spans="1:5" x14ac:dyDescent="0.2">
      <c r="A10790" s="105">
        <v>44411</v>
      </c>
      <c r="B10790" s="106">
        <v>44411</v>
      </c>
      <c r="C10790" s="106" t="s">
        <v>1391</v>
      </c>
      <c r="D10790" s="107">
        <f>VLOOKUP(Pag_Inicio_Corr_mas_casos[[#This Row],[Corregimiento]],Hoja3!$A$2:$D$676,4,0)</f>
        <v>80823</v>
      </c>
      <c r="E10790" s="106">
        <v>19</v>
      </c>
    </row>
    <row r="10791" spans="1:5" x14ac:dyDescent="0.2">
      <c r="A10791" s="105">
        <v>44411</v>
      </c>
      <c r="B10791" s="106">
        <v>44411</v>
      </c>
      <c r="C10791" s="106" t="s">
        <v>753</v>
      </c>
      <c r="D10791" s="107">
        <f>VLOOKUP(Pag_Inicio_Corr_mas_casos[[#This Row],[Corregimiento]],Hoja3!$A$2:$D$676,4,0)</f>
        <v>80812</v>
      </c>
      <c r="E10791" s="106">
        <v>17</v>
      </c>
    </row>
    <row r="10792" spans="1:5" x14ac:dyDescent="0.2">
      <c r="A10792" s="105">
        <v>44411</v>
      </c>
      <c r="B10792" s="106">
        <v>44411</v>
      </c>
      <c r="C10792" s="106" t="s">
        <v>1194</v>
      </c>
      <c r="D10792" s="107">
        <f>VLOOKUP(Pag_Inicio_Corr_mas_casos[[#This Row],[Corregimiento]],Hoja3!$A$2:$D$676,4,0)</f>
        <v>130101</v>
      </c>
      <c r="E10792" s="106">
        <v>16</v>
      </c>
    </row>
    <row r="10793" spans="1:5" x14ac:dyDescent="0.2">
      <c r="A10793" s="105">
        <v>44411</v>
      </c>
      <c r="B10793" s="106">
        <v>44411</v>
      </c>
      <c r="C10793" s="106" t="s">
        <v>1378</v>
      </c>
      <c r="D10793" s="107">
        <f>VLOOKUP(Pag_Inicio_Corr_mas_casos[[#This Row],[Corregimiento]],Hoja3!$A$2:$D$676,4,0)</f>
        <v>130102</v>
      </c>
      <c r="E10793" s="106">
        <v>15</v>
      </c>
    </row>
    <row r="10794" spans="1:5" x14ac:dyDescent="0.2">
      <c r="A10794" s="105">
        <v>44411</v>
      </c>
      <c r="B10794" s="106">
        <v>44411</v>
      </c>
      <c r="C10794" s="106" t="s">
        <v>778</v>
      </c>
      <c r="D10794" s="107">
        <f>VLOOKUP(Pag_Inicio_Corr_mas_casos[[#This Row],[Corregimiento]],Hoja3!$A$2:$D$676,4,0)</f>
        <v>80809</v>
      </c>
      <c r="E10794" s="106">
        <v>15</v>
      </c>
    </row>
    <row r="10795" spans="1:5" x14ac:dyDescent="0.2">
      <c r="A10795" s="105">
        <v>44411</v>
      </c>
      <c r="B10795" s="106">
        <v>44411</v>
      </c>
      <c r="C10795" s="106" t="s">
        <v>747</v>
      </c>
      <c r="D10795" s="107">
        <f>VLOOKUP(Pag_Inicio_Corr_mas_casos[[#This Row],[Corregimiento]],Hoja3!$A$2:$D$676,4,0)</f>
        <v>80822</v>
      </c>
      <c r="E10795" s="106">
        <v>14</v>
      </c>
    </row>
    <row r="10796" spans="1:5" x14ac:dyDescent="0.2">
      <c r="A10796" s="105">
        <v>44411</v>
      </c>
      <c r="B10796" s="106">
        <v>44411</v>
      </c>
      <c r="C10796" s="106" t="s">
        <v>754</v>
      </c>
      <c r="D10796" s="107">
        <f>VLOOKUP(Pag_Inicio_Corr_mas_casos[[#This Row],[Corregimiento]],Hoja3!$A$2:$D$676,4,0)</f>
        <v>130702</v>
      </c>
      <c r="E10796" s="106">
        <v>14</v>
      </c>
    </row>
    <row r="10797" spans="1:5" x14ac:dyDescent="0.2">
      <c r="A10797" s="105">
        <v>44411</v>
      </c>
      <c r="B10797" s="106">
        <v>44411</v>
      </c>
      <c r="C10797" s="106" t="s">
        <v>745</v>
      </c>
      <c r="D10797" s="107">
        <f>VLOOKUP(Pag_Inicio_Corr_mas_casos[[#This Row],[Corregimiento]],Hoja3!$A$2:$D$676,4,0)</f>
        <v>80816</v>
      </c>
      <c r="E10797" s="106">
        <v>14</v>
      </c>
    </row>
    <row r="10798" spans="1:5" x14ac:dyDescent="0.2">
      <c r="A10798" s="105">
        <v>44411</v>
      </c>
      <c r="B10798" s="106">
        <v>44411</v>
      </c>
      <c r="C10798" s="106" t="s">
        <v>768</v>
      </c>
      <c r="D10798" s="107">
        <f>VLOOKUP(Pag_Inicio_Corr_mas_casos[[#This Row],[Corregimiento]],Hoja3!$A$2:$D$676,4,0)</f>
        <v>80815</v>
      </c>
      <c r="E10798" s="106">
        <v>14</v>
      </c>
    </row>
    <row r="10799" spans="1:5" x14ac:dyDescent="0.2">
      <c r="A10799" s="105">
        <v>44411</v>
      </c>
      <c r="B10799" s="106">
        <v>44411</v>
      </c>
      <c r="C10799" s="106" t="s">
        <v>952</v>
      </c>
      <c r="D10799" s="107">
        <f>VLOOKUP(Pag_Inicio_Corr_mas_casos[[#This Row],[Corregimiento]],Hoja3!$A$2:$D$676,4,0)</f>
        <v>91001</v>
      </c>
      <c r="E10799" s="106">
        <v>14</v>
      </c>
    </row>
    <row r="10800" spans="1:5" x14ac:dyDescent="0.2">
      <c r="A10800" s="105">
        <v>44411</v>
      </c>
      <c r="B10800" s="106">
        <v>44411</v>
      </c>
      <c r="C10800" s="106" t="s">
        <v>773</v>
      </c>
      <c r="D10800" s="107">
        <f>VLOOKUP(Pag_Inicio_Corr_mas_casos[[#This Row],[Corregimiento]],Hoja3!$A$2:$D$676,4,0)</f>
        <v>80826</v>
      </c>
      <c r="E10800" s="106">
        <v>14</v>
      </c>
    </row>
    <row r="10801" spans="1:5" x14ac:dyDescent="0.2">
      <c r="A10801" s="105">
        <v>44411</v>
      </c>
      <c r="B10801" s="106">
        <v>44411</v>
      </c>
      <c r="C10801" s="106" t="s">
        <v>1221</v>
      </c>
      <c r="D10801" s="107">
        <f>VLOOKUP(Pag_Inicio_Corr_mas_casos[[#This Row],[Corregimiento]],Hoja3!$A$2:$D$676,4,0)</f>
        <v>40601</v>
      </c>
      <c r="E10801" s="106">
        <v>13</v>
      </c>
    </row>
    <row r="10802" spans="1:5" x14ac:dyDescent="0.2">
      <c r="A10802" s="105">
        <v>44411</v>
      </c>
      <c r="B10802" s="106">
        <v>44411</v>
      </c>
      <c r="C10802" s="106" t="s">
        <v>832</v>
      </c>
      <c r="D10802" s="107">
        <f>VLOOKUP(Pag_Inicio_Corr_mas_casos[[#This Row],[Corregimiento]],Hoja3!$A$2:$D$676,4,0)</f>
        <v>81009</v>
      </c>
      <c r="E10802" s="106">
        <v>13</v>
      </c>
    </row>
    <row r="10803" spans="1:5" x14ac:dyDescent="0.2">
      <c r="A10803" s="105">
        <v>44411</v>
      </c>
      <c r="B10803" s="106">
        <v>44411</v>
      </c>
      <c r="C10803" s="106" t="s">
        <v>788</v>
      </c>
      <c r="D10803" s="107">
        <f>VLOOKUP(Pag_Inicio_Corr_mas_casos[[#This Row],[Corregimiento]],Hoja3!$A$2:$D$676,4,0)</f>
        <v>80807</v>
      </c>
      <c r="E10803" s="106">
        <v>12</v>
      </c>
    </row>
    <row r="10804" spans="1:5" x14ac:dyDescent="0.2">
      <c r="A10804" s="105">
        <v>44411</v>
      </c>
      <c r="B10804" s="106">
        <v>44411</v>
      </c>
      <c r="C10804" s="106" t="s">
        <v>782</v>
      </c>
      <c r="D10804" s="107">
        <f>VLOOKUP(Pag_Inicio_Corr_mas_casos[[#This Row],[Corregimiento]],Hoja3!$A$2:$D$676,4,0)</f>
        <v>81003</v>
      </c>
      <c r="E10804" s="106">
        <v>12</v>
      </c>
    </row>
    <row r="10805" spans="1:5" x14ac:dyDescent="0.2">
      <c r="A10805" s="105">
        <v>44411</v>
      </c>
      <c r="B10805" s="106">
        <v>44411</v>
      </c>
      <c r="C10805" s="106" t="s">
        <v>750</v>
      </c>
      <c r="D10805" s="107">
        <f>VLOOKUP(Pag_Inicio_Corr_mas_casos[[#This Row],[Corregimiento]],Hoja3!$A$2:$D$676,4,0)</f>
        <v>80819</v>
      </c>
      <c r="E10805" s="106">
        <v>11</v>
      </c>
    </row>
    <row r="10806" spans="1:5" x14ac:dyDescent="0.2">
      <c r="A10806" s="53">
        <v>44412</v>
      </c>
      <c r="B10806" s="54">
        <v>44412</v>
      </c>
      <c r="C10806" s="54" t="s">
        <v>831</v>
      </c>
      <c r="D10806" s="55">
        <f>VLOOKUP(Pag_Inicio_Corr_mas_casos[[#This Row],[Corregimiento]],Hoja3!$A$2:$D$676,4,0)</f>
        <v>80821</v>
      </c>
      <c r="E10806" s="54">
        <v>33</v>
      </c>
    </row>
    <row r="10807" spans="1:5" x14ac:dyDescent="0.2">
      <c r="A10807" s="53">
        <v>44412</v>
      </c>
      <c r="B10807" s="54">
        <v>44412</v>
      </c>
      <c r="C10807" s="54" t="s">
        <v>1400</v>
      </c>
      <c r="D10807" s="55">
        <f>VLOOKUP(Pag_Inicio_Corr_mas_casos[[#This Row],[Corregimiento]],Hoja3!$A$2:$D$676,4,0)</f>
        <v>130101</v>
      </c>
      <c r="E10807" s="54">
        <v>28</v>
      </c>
    </row>
    <row r="10808" spans="1:5" x14ac:dyDescent="0.2">
      <c r="A10808" s="53">
        <v>44412</v>
      </c>
      <c r="B10808" s="54">
        <v>44412</v>
      </c>
      <c r="C10808" s="54" t="s">
        <v>753</v>
      </c>
      <c r="D10808" s="55">
        <f>VLOOKUP(Pag_Inicio_Corr_mas_casos[[#This Row],[Corregimiento]],Hoja3!$A$2:$D$676,4,0)</f>
        <v>80812</v>
      </c>
      <c r="E10808" s="54">
        <v>26</v>
      </c>
    </row>
    <row r="10809" spans="1:5" x14ac:dyDescent="0.2">
      <c r="A10809" s="53">
        <v>44412</v>
      </c>
      <c r="B10809" s="54">
        <v>44412</v>
      </c>
      <c r="C10809" s="54" t="s">
        <v>750</v>
      </c>
      <c r="D10809" s="55">
        <f>VLOOKUP(Pag_Inicio_Corr_mas_casos[[#This Row],[Corregimiento]],Hoja3!$A$2:$D$676,4,0)</f>
        <v>80819</v>
      </c>
      <c r="E10809" s="54">
        <v>25</v>
      </c>
    </row>
    <row r="10810" spans="1:5" x14ac:dyDescent="0.2">
      <c r="A10810" s="53">
        <v>44412</v>
      </c>
      <c r="B10810" s="54">
        <v>44412</v>
      </c>
      <c r="C10810" s="54" t="s">
        <v>746</v>
      </c>
      <c r="D10810" s="55">
        <f>VLOOKUP(Pag_Inicio_Corr_mas_casos[[#This Row],[Corregimiento]],Hoja3!$A$2:$D$676,4,0)</f>
        <v>80817</v>
      </c>
      <c r="E10810" s="54">
        <v>23</v>
      </c>
    </row>
    <row r="10811" spans="1:5" x14ac:dyDescent="0.2">
      <c r="A10811" s="53">
        <v>44412</v>
      </c>
      <c r="B10811" s="54">
        <v>44412</v>
      </c>
      <c r="C10811" s="54" t="s">
        <v>832</v>
      </c>
      <c r="D10811" s="55">
        <f>VLOOKUP(Pag_Inicio_Corr_mas_casos[[#This Row],[Corregimiento]],Hoja3!$A$2:$D$676,4,0)</f>
        <v>81009</v>
      </c>
      <c r="E10811" s="54">
        <v>22</v>
      </c>
    </row>
    <row r="10812" spans="1:5" x14ac:dyDescent="0.2">
      <c r="A10812" s="53">
        <v>44412</v>
      </c>
      <c r="B10812" s="54">
        <v>44412</v>
      </c>
      <c r="C10812" s="54" t="s">
        <v>1212</v>
      </c>
      <c r="D10812" s="55">
        <f>VLOOKUP(Pag_Inicio_Corr_mas_casos[[#This Row],[Corregimiento]],Hoja3!$A$2:$D$676,4,0)</f>
        <v>20601</v>
      </c>
      <c r="E10812" s="54">
        <v>21</v>
      </c>
    </row>
    <row r="10813" spans="1:5" x14ac:dyDescent="0.2">
      <c r="A10813" s="53">
        <v>44412</v>
      </c>
      <c r="B10813" s="54">
        <v>44412</v>
      </c>
      <c r="C10813" s="54" t="s">
        <v>1375</v>
      </c>
      <c r="D10813" s="55">
        <f>VLOOKUP(Pag_Inicio_Corr_mas_casos[[#This Row],[Corregimiento]],Hoja3!$A$2:$D$676,4,0)</f>
        <v>80809</v>
      </c>
      <c r="E10813" s="54">
        <v>21</v>
      </c>
    </row>
    <row r="10814" spans="1:5" x14ac:dyDescent="0.2">
      <c r="A10814" s="53">
        <v>44412</v>
      </c>
      <c r="B10814" s="54">
        <v>44412</v>
      </c>
      <c r="C10814" s="54" t="s">
        <v>1224</v>
      </c>
      <c r="D10814" s="55">
        <f>VLOOKUP(Pag_Inicio_Corr_mas_casos[[#This Row],[Corregimiento]],Hoja3!$A$2:$D$676,4,0)</f>
        <v>40201</v>
      </c>
      <c r="E10814" s="54">
        <v>20</v>
      </c>
    </row>
    <row r="10815" spans="1:5" x14ac:dyDescent="0.2">
      <c r="A10815" s="53">
        <v>44412</v>
      </c>
      <c r="B10815" s="54">
        <v>44412</v>
      </c>
      <c r="C10815" s="54" t="s">
        <v>1237</v>
      </c>
      <c r="D10815" s="55">
        <f>VLOOKUP(Pag_Inicio_Corr_mas_casos[[#This Row],[Corregimiento]],Hoja3!$A$2:$D$676,4,0)</f>
        <v>130102</v>
      </c>
      <c r="E10815" s="54">
        <v>20</v>
      </c>
    </row>
    <row r="10816" spans="1:5" x14ac:dyDescent="0.2">
      <c r="A10816" s="53">
        <v>44412</v>
      </c>
      <c r="B10816" s="54">
        <v>44412</v>
      </c>
      <c r="C10816" s="54" t="s">
        <v>1401</v>
      </c>
      <c r="D10816" s="55">
        <f>VLOOKUP(Pag_Inicio_Corr_mas_casos[[#This Row],[Corregimiento]],Hoja3!$A$2:$D$676,4,0)</f>
        <v>130702</v>
      </c>
      <c r="E10816" s="54">
        <v>18</v>
      </c>
    </row>
    <row r="10817" spans="1:5" x14ac:dyDescent="0.2">
      <c r="A10817" s="53">
        <v>44412</v>
      </c>
      <c r="B10817" s="54">
        <v>44412</v>
      </c>
      <c r="C10817" s="54" t="s">
        <v>1391</v>
      </c>
      <c r="D10817" s="55">
        <f>VLOOKUP(Pag_Inicio_Corr_mas_casos[[#This Row],[Corregimiento]],Hoja3!$A$2:$D$676,4,0)</f>
        <v>80823</v>
      </c>
      <c r="E10817" s="54">
        <v>18</v>
      </c>
    </row>
    <row r="10818" spans="1:5" x14ac:dyDescent="0.2">
      <c r="A10818" s="53">
        <v>44412</v>
      </c>
      <c r="B10818" s="54">
        <v>44412</v>
      </c>
      <c r="C10818" s="54" t="s">
        <v>763</v>
      </c>
      <c r="D10818" s="55">
        <f>VLOOKUP(Pag_Inicio_Corr_mas_casos[[#This Row],[Corregimiento]],Hoja3!$A$2:$D$676,4,0)</f>
        <v>80813</v>
      </c>
      <c r="E10818" s="54">
        <v>18</v>
      </c>
    </row>
    <row r="10819" spans="1:5" x14ac:dyDescent="0.2">
      <c r="A10819" s="53">
        <v>44412</v>
      </c>
      <c r="B10819" s="54">
        <v>44412</v>
      </c>
      <c r="C10819" s="54" t="s">
        <v>875</v>
      </c>
      <c r="D10819" s="55">
        <f>VLOOKUP(Pag_Inicio_Corr_mas_casos[[#This Row],[Corregimiento]],Hoja3!$A$2:$D$676,4,0)</f>
        <v>40502</v>
      </c>
      <c r="E10819" s="54">
        <v>17</v>
      </c>
    </row>
    <row r="10820" spans="1:5" x14ac:dyDescent="0.2">
      <c r="A10820" s="53">
        <v>44412</v>
      </c>
      <c r="B10820" s="54">
        <v>44412</v>
      </c>
      <c r="C10820" s="54" t="s">
        <v>782</v>
      </c>
      <c r="D10820" s="55">
        <f>VLOOKUP(Pag_Inicio_Corr_mas_casos[[#This Row],[Corregimiento]],Hoja3!$A$2:$D$676,4,0)</f>
        <v>81003</v>
      </c>
      <c r="E10820" s="54">
        <v>17</v>
      </c>
    </row>
    <row r="10821" spans="1:5" x14ac:dyDescent="0.2">
      <c r="A10821" s="53">
        <v>44412</v>
      </c>
      <c r="B10821" s="54">
        <v>44412</v>
      </c>
      <c r="C10821" s="54" t="s">
        <v>756</v>
      </c>
      <c r="D10821" s="55">
        <f>VLOOKUP(Pag_Inicio_Corr_mas_casos[[#This Row],[Corregimiento]],Hoja3!$A$2:$D$676,4,0)</f>
        <v>80806</v>
      </c>
      <c r="E10821" s="54">
        <v>16</v>
      </c>
    </row>
    <row r="10822" spans="1:5" x14ac:dyDescent="0.2">
      <c r="A10822" s="53">
        <v>44412</v>
      </c>
      <c r="B10822" s="54">
        <v>44412</v>
      </c>
      <c r="C10822" s="54" t="s">
        <v>1221</v>
      </c>
      <c r="D10822" s="55">
        <f>VLOOKUP(Pag_Inicio_Corr_mas_casos[[#This Row],[Corregimiento]],Hoja3!$A$2:$D$676,4,0)</f>
        <v>40601</v>
      </c>
      <c r="E10822" s="54">
        <v>15</v>
      </c>
    </row>
    <row r="10823" spans="1:5" x14ac:dyDescent="0.2">
      <c r="A10823" s="53">
        <v>44412</v>
      </c>
      <c r="B10823" s="54">
        <v>44412</v>
      </c>
      <c r="C10823" s="54" t="s">
        <v>768</v>
      </c>
      <c r="D10823" s="55">
        <f>VLOOKUP(Pag_Inicio_Corr_mas_casos[[#This Row],[Corregimiento]],Hoja3!$A$2:$D$676,4,0)</f>
        <v>80815</v>
      </c>
      <c r="E10823" s="54">
        <v>15</v>
      </c>
    </row>
    <row r="10824" spans="1:5" x14ac:dyDescent="0.2">
      <c r="A10824" s="53">
        <v>44412</v>
      </c>
      <c r="B10824" s="54">
        <v>44412</v>
      </c>
      <c r="C10824" s="54" t="s">
        <v>747</v>
      </c>
      <c r="D10824" s="55">
        <f>VLOOKUP(Pag_Inicio_Corr_mas_casos[[#This Row],[Corregimiento]],Hoja3!$A$2:$D$676,4,0)</f>
        <v>80822</v>
      </c>
      <c r="E10824" s="54">
        <v>15</v>
      </c>
    </row>
    <row r="10825" spans="1:5" x14ac:dyDescent="0.2">
      <c r="A10825" s="53">
        <v>44412</v>
      </c>
      <c r="B10825" s="54">
        <v>44412</v>
      </c>
      <c r="C10825" s="54" t="s">
        <v>1155</v>
      </c>
      <c r="D10825" s="55">
        <f>VLOOKUP(Pag_Inicio_Corr_mas_casos[[#This Row],[Corregimiento]],Hoja3!$A$2:$D$676,4,0)</f>
        <v>130106</v>
      </c>
      <c r="E10825" s="54">
        <v>15</v>
      </c>
    </row>
    <row r="10826" spans="1:5" x14ac:dyDescent="0.2">
      <c r="A10826" s="105">
        <v>44413</v>
      </c>
      <c r="B10826" s="106">
        <v>44413</v>
      </c>
      <c r="C10826" s="106" t="s">
        <v>831</v>
      </c>
      <c r="D10826" s="107">
        <f>VLOOKUP(Pag_Inicio_Corr_mas_casos[[#This Row],[Corregimiento]],Hoja3!$A$2:$D$676,4,0)</f>
        <v>80821</v>
      </c>
      <c r="E10826" s="106">
        <v>19</v>
      </c>
    </row>
    <row r="10827" spans="1:5" x14ac:dyDescent="0.2">
      <c r="A10827" s="105">
        <v>44413</v>
      </c>
      <c r="B10827" s="106">
        <v>44413</v>
      </c>
      <c r="C10827" s="106" t="s">
        <v>1212</v>
      </c>
      <c r="D10827" s="107">
        <f>VLOOKUP(Pag_Inicio_Corr_mas_casos[[#This Row],[Corregimiento]],Hoja3!$A$2:$D$676,4,0)</f>
        <v>20601</v>
      </c>
      <c r="E10827" s="106">
        <v>18</v>
      </c>
    </row>
    <row r="10828" spans="1:5" x14ac:dyDescent="0.2">
      <c r="A10828" s="105">
        <v>44413</v>
      </c>
      <c r="B10828" s="106">
        <v>44413</v>
      </c>
      <c r="C10828" s="106" t="s">
        <v>746</v>
      </c>
      <c r="D10828" s="107">
        <f>VLOOKUP(Pag_Inicio_Corr_mas_casos[[#This Row],[Corregimiento]],Hoja3!$A$2:$D$676,4,0)</f>
        <v>80817</v>
      </c>
      <c r="E10828" s="106">
        <v>18</v>
      </c>
    </row>
    <row r="10829" spans="1:5" x14ac:dyDescent="0.2">
      <c r="A10829" s="105">
        <v>44413</v>
      </c>
      <c r="B10829" s="106">
        <v>44413</v>
      </c>
      <c r="C10829" s="106" t="s">
        <v>753</v>
      </c>
      <c r="D10829" s="107">
        <f>VLOOKUP(Pag_Inicio_Corr_mas_casos[[#This Row],[Corregimiento]],Hoja3!$A$2:$D$676,4,0)</f>
        <v>80812</v>
      </c>
      <c r="E10829" s="106">
        <v>18</v>
      </c>
    </row>
    <row r="10830" spans="1:5" x14ac:dyDescent="0.2">
      <c r="A10830" s="105">
        <v>44413</v>
      </c>
      <c r="B10830" s="106">
        <v>44413</v>
      </c>
      <c r="C10830" s="106" t="s">
        <v>1391</v>
      </c>
      <c r="D10830" s="107">
        <f>VLOOKUP(Pag_Inicio_Corr_mas_casos[[#This Row],[Corregimiento]],Hoja3!$A$2:$D$676,4,0)</f>
        <v>80823</v>
      </c>
      <c r="E10830" s="106">
        <v>18</v>
      </c>
    </row>
    <row r="10831" spans="1:5" x14ac:dyDescent="0.2">
      <c r="A10831" s="105">
        <v>44413</v>
      </c>
      <c r="B10831" s="106">
        <v>44413</v>
      </c>
      <c r="C10831" s="106" t="s">
        <v>778</v>
      </c>
      <c r="D10831" s="107">
        <f>VLOOKUP(Pag_Inicio_Corr_mas_casos[[#This Row],[Corregimiento]],Hoja3!$A$2:$D$676,4,0)</f>
        <v>80809</v>
      </c>
      <c r="E10831" s="106">
        <v>17</v>
      </c>
    </row>
    <row r="10832" spans="1:5" x14ac:dyDescent="0.2">
      <c r="A10832" s="105">
        <v>44413</v>
      </c>
      <c r="B10832" s="106">
        <v>44413</v>
      </c>
      <c r="C10832" s="106" t="s">
        <v>952</v>
      </c>
      <c r="D10832" s="107">
        <f>VLOOKUP(Pag_Inicio_Corr_mas_casos[[#This Row],[Corregimiento]],Hoja3!$A$2:$D$676,4,0)</f>
        <v>91001</v>
      </c>
      <c r="E10832" s="106">
        <v>16</v>
      </c>
    </row>
    <row r="10833" spans="1:5" x14ac:dyDescent="0.2">
      <c r="A10833" s="105">
        <v>44413</v>
      </c>
      <c r="B10833" s="106">
        <v>44413</v>
      </c>
      <c r="C10833" s="106" t="s">
        <v>767</v>
      </c>
      <c r="D10833" s="107">
        <f>VLOOKUP(Pag_Inicio_Corr_mas_casos[[#This Row],[Corregimiento]],Hoja3!$A$2:$D$676,4,0)</f>
        <v>80820</v>
      </c>
      <c r="E10833" s="106">
        <v>16</v>
      </c>
    </row>
    <row r="10834" spans="1:5" x14ac:dyDescent="0.2">
      <c r="A10834" s="105">
        <v>44413</v>
      </c>
      <c r="B10834" s="106">
        <v>44413</v>
      </c>
      <c r="C10834" s="106" t="s">
        <v>768</v>
      </c>
      <c r="D10834" s="107">
        <f>VLOOKUP(Pag_Inicio_Corr_mas_casos[[#This Row],[Corregimiento]],Hoja3!$A$2:$D$676,4,0)</f>
        <v>80815</v>
      </c>
      <c r="E10834" s="106">
        <v>16</v>
      </c>
    </row>
    <row r="10835" spans="1:5" x14ac:dyDescent="0.2">
      <c r="A10835" s="105">
        <v>44413</v>
      </c>
      <c r="B10835" s="106">
        <v>44413</v>
      </c>
      <c r="C10835" s="106" t="s">
        <v>745</v>
      </c>
      <c r="D10835" s="107">
        <f>VLOOKUP(Pag_Inicio_Corr_mas_casos[[#This Row],[Corregimiento]],Hoja3!$A$2:$D$676,4,0)</f>
        <v>80816</v>
      </c>
      <c r="E10835" s="106">
        <v>15</v>
      </c>
    </row>
    <row r="10836" spans="1:5" x14ac:dyDescent="0.2">
      <c r="A10836" s="105">
        <v>44413</v>
      </c>
      <c r="B10836" s="106">
        <v>44413</v>
      </c>
      <c r="C10836" s="106" t="s">
        <v>772</v>
      </c>
      <c r="D10836" s="107">
        <f>VLOOKUP(Pag_Inicio_Corr_mas_casos[[#This Row],[Corregimiento]],Hoja3!$A$2:$D$676,4,0)</f>
        <v>130708</v>
      </c>
      <c r="E10836" s="106">
        <v>15</v>
      </c>
    </row>
    <row r="10837" spans="1:5" x14ac:dyDescent="0.2">
      <c r="A10837" s="105">
        <v>44413</v>
      </c>
      <c r="B10837" s="106">
        <v>44413</v>
      </c>
      <c r="C10837" s="106" t="s">
        <v>750</v>
      </c>
      <c r="D10837" s="107">
        <f>VLOOKUP(Pag_Inicio_Corr_mas_casos[[#This Row],[Corregimiento]],Hoja3!$A$2:$D$676,4,0)</f>
        <v>80819</v>
      </c>
      <c r="E10837" s="106">
        <v>14</v>
      </c>
    </row>
    <row r="10838" spans="1:5" x14ac:dyDescent="0.2">
      <c r="A10838" s="105">
        <v>44413</v>
      </c>
      <c r="B10838" s="106">
        <v>44413</v>
      </c>
      <c r="C10838" s="106" t="s">
        <v>781</v>
      </c>
      <c r="D10838" s="107">
        <f>VLOOKUP(Pag_Inicio_Corr_mas_casos[[#This Row],[Corregimiento]],Hoja3!$A$2:$D$676,4,0)</f>
        <v>130717</v>
      </c>
      <c r="E10838" s="106">
        <v>13</v>
      </c>
    </row>
    <row r="10839" spans="1:5" x14ac:dyDescent="0.2">
      <c r="A10839" s="105">
        <v>44413</v>
      </c>
      <c r="B10839" s="106">
        <v>44413</v>
      </c>
      <c r="C10839" s="106" t="s">
        <v>832</v>
      </c>
      <c r="D10839" s="107">
        <f>VLOOKUP(Pag_Inicio_Corr_mas_casos[[#This Row],[Corregimiento]],Hoja3!$A$2:$D$676,4,0)</f>
        <v>81009</v>
      </c>
      <c r="E10839" s="106">
        <v>13</v>
      </c>
    </row>
    <row r="10840" spans="1:5" x14ac:dyDescent="0.2">
      <c r="A10840" s="105">
        <v>44413</v>
      </c>
      <c r="B10840" s="106">
        <v>44413</v>
      </c>
      <c r="C10840" s="106" t="s">
        <v>756</v>
      </c>
      <c r="D10840" s="107">
        <f>VLOOKUP(Pag_Inicio_Corr_mas_casos[[#This Row],[Corregimiento]],Hoja3!$A$2:$D$676,4,0)</f>
        <v>80806</v>
      </c>
      <c r="E10840" s="106">
        <v>13</v>
      </c>
    </row>
    <row r="10841" spans="1:5" x14ac:dyDescent="0.2">
      <c r="A10841" s="105">
        <v>44413</v>
      </c>
      <c r="B10841" s="106">
        <v>44413</v>
      </c>
      <c r="C10841" s="106" t="s">
        <v>759</v>
      </c>
      <c r="D10841" s="107">
        <f>VLOOKUP(Pag_Inicio_Corr_mas_casos[[#This Row],[Corregimiento]],Hoja3!$A$2:$D$676,4,0)</f>
        <v>30107</v>
      </c>
      <c r="E10841" s="106">
        <v>12</v>
      </c>
    </row>
    <row r="10842" spans="1:5" x14ac:dyDescent="0.2">
      <c r="A10842" s="105">
        <v>44413</v>
      </c>
      <c r="B10842" s="106">
        <v>44413</v>
      </c>
      <c r="C10842" s="106" t="s">
        <v>743</v>
      </c>
      <c r="D10842" s="107">
        <f>VLOOKUP(Pag_Inicio_Corr_mas_casos[[#This Row],[Corregimiento]],Hoja3!$A$2:$D$676,4,0)</f>
        <v>81007</v>
      </c>
      <c r="E10842" s="106">
        <v>12</v>
      </c>
    </row>
    <row r="10843" spans="1:5" x14ac:dyDescent="0.2">
      <c r="A10843" s="105">
        <v>44413</v>
      </c>
      <c r="B10843" s="106">
        <v>44413</v>
      </c>
      <c r="C10843" s="106" t="s">
        <v>1221</v>
      </c>
      <c r="D10843" s="107">
        <f>VLOOKUP(Pag_Inicio_Corr_mas_casos[[#This Row],[Corregimiento]],Hoja3!$A$2:$D$676,4,0)</f>
        <v>40601</v>
      </c>
      <c r="E10843" s="106">
        <v>11</v>
      </c>
    </row>
    <row r="10844" spans="1:5" x14ac:dyDescent="0.2">
      <c r="A10844" s="105">
        <v>44413</v>
      </c>
      <c r="B10844" s="106">
        <v>44413</v>
      </c>
      <c r="C10844" s="106" t="s">
        <v>792</v>
      </c>
      <c r="D10844" s="107">
        <f>VLOOKUP(Pag_Inicio_Corr_mas_casos[[#This Row],[Corregimiento]],Hoja3!$A$2:$D$676,4,0)</f>
        <v>130706</v>
      </c>
      <c r="E10844" s="106">
        <v>11</v>
      </c>
    </row>
    <row r="10845" spans="1:5" x14ac:dyDescent="0.2">
      <c r="A10845" s="105">
        <v>44413</v>
      </c>
      <c r="B10845" s="106">
        <v>44413</v>
      </c>
      <c r="C10845" s="106" t="s">
        <v>763</v>
      </c>
      <c r="D10845" s="107">
        <f>VLOOKUP(Pag_Inicio_Corr_mas_casos[[#This Row],[Corregimiento]],Hoja3!$A$2:$D$676,4,0)</f>
        <v>80813</v>
      </c>
      <c r="E10845" s="106">
        <v>11</v>
      </c>
    </row>
    <row r="10846" spans="1:5" x14ac:dyDescent="0.2">
      <c r="A10846" s="62">
        <v>44414</v>
      </c>
      <c r="B10846" s="63">
        <v>44414</v>
      </c>
      <c r="C10846" s="63" t="s">
        <v>1113</v>
      </c>
      <c r="D10846" s="64">
        <f>VLOOKUP(Pag_Inicio_Corr_mas_casos[[#This Row],[Corregimiento]],Hoja3!$A$2:$D$676,4,0)</f>
        <v>130102</v>
      </c>
      <c r="E10846" s="63">
        <v>27</v>
      </c>
    </row>
    <row r="10847" spans="1:5" x14ac:dyDescent="0.2">
      <c r="A10847" s="62">
        <v>44414</v>
      </c>
      <c r="B10847" s="63">
        <v>44414</v>
      </c>
      <c r="C10847" s="63" t="s">
        <v>1081</v>
      </c>
      <c r="D10847" s="64">
        <f>VLOOKUP(Pag_Inicio_Corr_mas_casos[[#This Row],[Corregimiento]],Hoja3!$A$2:$D$676,4,0)</f>
        <v>91001</v>
      </c>
      <c r="E10847" s="63">
        <v>25</v>
      </c>
    </row>
    <row r="10848" spans="1:5" x14ac:dyDescent="0.2">
      <c r="A10848" s="62">
        <v>44414</v>
      </c>
      <c r="B10848" s="63">
        <v>44414</v>
      </c>
      <c r="C10848" s="63" t="s">
        <v>1070</v>
      </c>
      <c r="D10848" s="64">
        <f>VLOOKUP(Pag_Inicio_Corr_mas_casos[[#This Row],[Corregimiento]],Hoja3!$A$2:$D$676,4,0)</f>
        <v>80809</v>
      </c>
      <c r="E10848" s="63">
        <v>25</v>
      </c>
    </row>
    <row r="10849" spans="1:5" x14ac:dyDescent="0.2">
      <c r="A10849" s="62">
        <v>44414</v>
      </c>
      <c r="B10849" s="63">
        <v>44414</v>
      </c>
      <c r="C10849" s="63" t="s">
        <v>831</v>
      </c>
      <c r="D10849" s="64">
        <f>VLOOKUP(Pag_Inicio_Corr_mas_casos[[#This Row],[Corregimiento]],Hoja3!$A$2:$D$676,4,0)</f>
        <v>80821</v>
      </c>
      <c r="E10849" s="63">
        <v>21</v>
      </c>
    </row>
    <row r="10850" spans="1:5" x14ac:dyDescent="0.2">
      <c r="A10850" s="62">
        <v>44414</v>
      </c>
      <c r="B10850" s="63">
        <v>44414</v>
      </c>
      <c r="C10850" s="63" t="s">
        <v>1071</v>
      </c>
      <c r="D10850" s="64">
        <f>VLOOKUP(Pag_Inicio_Corr_mas_casos[[#This Row],[Corregimiento]],Hoja3!$A$2:$D$676,4,0)</f>
        <v>80819</v>
      </c>
      <c r="E10850" s="63">
        <v>21</v>
      </c>
    </row>
    <row r="10851" spans="1:5" x14ac:dyDescent="0.2">
      <c r="A10851" s="62">
        <v>44414</v>
      </c>
      <c r="B10851" s="63">
        <v>44414</v>
      </c>
      <c r="C10851" s="63" t="s">
        <v>1015</v>
      </c>
      <c r="D10851" s="64">
        <f>VLOOKUP(Pag_Inicio_Corr_mas_casos[[#This Row],[Corregimiento]],Hoja3!$A$2:$D$676,4,0)</f>
        <v>80815</v>
      </c>
      <c r="E10851" s="63">
        <v>21</v>
      </c>
    </row>
    <row r="10852" spans="1:5" x14ac:dyDescent="0.2">
      <c r="A10852" s="62">
        <v>44414</v>
      </c>
      <c r="B10852" s="63">
        <v>44414</v>
      </c>
      <c r="C10852" s="63" t="s">
        <v>998</v>
      </c>
      <c r="D10852" s="64">
        <f>VLOOKUP(Pag_Inicio_Corr_mas_casos[[#This Row],[Corregimiento]],Hoja3!$A$2:$D$676,4,0)</f>
        <v>81009</v>
      </c>
      <c r="E10852" s="63">
        <v>20</v>
      </c>
    </row>
    <row r="10853" spans="1:5" x14ac:dyDescent="0.2">
      <c r="A10853" s="62">
        <v>44414</v>
      </c>
      <c r="B10853" s="63">
        <v>44414</v>
      </c>
      <c r="C10853" s="63" t="s">
        <v>1012</v>
      </c>
      <c r="D10853" s="64">
        <f>VLOOKUP(Pag_Inicio_Corr_mas_casos[[#This Row],[Corregimiento]],Hoja3!$A$2:$D$676,4,0)</f>
        <v>80817</v>
      </c>
      <c r="E10853" s="63">
        <v>19</v>
      </c>
    </row>
    <row r="10854" spans="1:5" x14ac:dyDescent="0.2">
      <c r="A10854" s="62">
        <v>44414</v>
      </c>
      <c r="B10854" s="63">
        <v>44414</v>
      </c>
      <c r="C10854" s="63" t="s">
        <v>985</v>
      </c>
      <c r="D10854" s="64">
        <f>VLOOKUP(Pag_Inicio_Corr_mas_casos[[#This Row],[Corregimiento]],Hoja3!$A$2:$D$676,4,0)</f>
        <v>80812</v>
      </c>
      <c r="E10854" s="63">
        <v>18</v>
      </c>
    </row>
    <row r="10855" spans="1:5" x14ac:dyDescent="0.2">
      <c r="A10855" s="62">
        <v>44414</v>
      </c>
      <c r="B10855" s="63">
        <v>44414</v>
      </c>
      <c r="C10855" s="63" t="s">
        <v>1009</v>
      </c>
      <c r="D10855" s="64">
        <f>VLOOKUP(Pag_Inicio_Corr_mas_casos[[#This Row],[Corregimiento]],Hoja3!$A$2:$D$676,4,0)</f>
        <v>130107</v>
      </c>
      <c r="E10855" s="63">
        <v>17</v>
      </c>
    </row>
    <row r="10856" spans="1:5" x14ac:dyDescent="0.2">
      <c r="A10856" s="62">
        <v>44414</v>
      </c>
      <c r="B10856" s="63">
        <v>44414</v>
      </c>
      <c r="C10856" s="63" t="s">
        <v>1127</v>
      </c>
      <c r="D10856" s="64">
        <f>VLOOKUP(Pag_Inicio_Corr_mas_casos[[#This Row],[Corregimiento]],Hoja3!$A$2:$D$676,4,0)</f>
        <v>130101</v>
      </c>
      <c r="E10856" s="63">
        <v>16</v>
      </c>
    </row>
    <row r="10857" spans="1:5" x14ac:dyDescent="0.2">
      <c r="A10857" s="62">
        <v>44414</v>
      </c>
      <c r="B10857" s="63">
        <v>44414</v>
      </c>
      <c r="C10857" s="63" t="s">
        <v>1074</v>
      </c>
      <c r="D10857" s="64">
        <f>VLOOKUP(Pag_Inicio_Corr_mas_casos[[#This Row],[Corregimiento]],Hoja3!$A$2:$D$676,4,0)</f>
        <v>130702</v>
      </c>
      <c r="E10857" s="63">
        <v>16</v>
      </c>
    </row>
    <row r="10858" spans="1:5" x14ac:dyDescent="0.2">
      <c r="A10858" s="62">
        <v>44414</v>
      </c>
      <c r="B10858" s="63">
        <v>44414</v>
      </c>
      <c r="C10858" s="63" t="s">
        <v>1001</v>
      </c>
      <c r="D10858" s="64">
        <f>VLOOKUP(Pag_Inicio_Corr_mas_casos[[#This Row],[Corregimiento]],Hoja3!$A$2:$D$676,4,0)</f>
        <v>80807</v>
      </c>
      <c r="E10858" s="63">
        <v>16</v>
      </c>
    </row>
    <row r="10859" spans="1:5" x14ac:dyDescent="0.2">
      <c r="A10859" s="62">
        <v>44414</v>
      </c>
      <c r="B10859" s="63">
        <v>44414</v>
      </c>
      <c r="C10859" s="63" t="s">
        <v>1095</v>
      </c>
      <c r="D10859" s="64">
        <f>VLOOKUP(Pag_Inicio_Corr_mas_casos[[#This Row],[Corregimiento]],Hoja3!$A$2:$D$676,4,0)</f>
        <v>130106</v>
      </c>
      <c r="E10859" s="63">
        <v>16</v>
      </c>
    </row>
    <row r="10860" spans="1:5" x14ac:dyDescent="0.2">
      <c r="A10860" s="62">
        <v>44414</v>
      </c>
      <c r="B10860" s="63">
        <v>44414</v>
      </c>
      <c r="C10860" s="63" t="s">
        <v>1119</v>
      </c>
      <c r="D10860" s="64">
        <f>VLOOKUP(Pag_Inicio_Corr_mas_casos[[#This Row],[Corregimiento]],Hoja3!$A$2:$D$676,4,0)</f>
        <v>40601</v>
      </c>
      <c r="E10860" s="63">
        <v>15</v>
      </c>
    </row>
    <row r="10861" spans="1:5" x14ac:dyDescent="0.2">
      <c r="A10861" s="62">
        <v>44414</v>
      </c>
      <c r="B10861" s="63">
        <v>44414</v>
      </c>
      <c r="C10861" s="63" t="s">
        <v>1393</v>
      </c>
      <c r="D10861" s="64">
        <f>VLOOKUP(Pag_Inicio_Corr_mas_casos[[#This Row],[Corregimiento]],Hoja3!$A$2:$D$676,4,0)</f>
        <v>80823</v>
      </c>
      <c r="E10861" s="63">
        <v>15</v>
      </c>
    </row>
    <row r="10862" spans="1:5" x14ac:dyDescent="0.2">
      <c r="A10862" s="62">
        <v>44414</v>
      </c>
      <c r="B10862" s="63">
        <v>44414</v>
      </c>
      <c r="C10862" s="63" t="s">
        <v>999</v>
      </c>
      <c r="D10862" s="64">
        <f>VLOOKUP(Pag_Inicio_Corr_mas_casos[[#This Row],[Corregimiento]],Hoja3!$A$2:$D$676,4,0)</f>
        <v>80806</v>
      </c>
      <c r="E10862" s="63">
        <v>13</v>
      </c>
    </row>
    <row r="10863" spans="1:5" x14ac:dyDescent="0.2">
      <c r="A10863" s="62">
        <v>44414</v>
      </c>
      <c r="B10863" s="63">
        <v>44414</v>
      </c>
      <c r="C10863" s="63" t="s">
        <v>1020</v>
      </c>
      <c r="D10863" s="64">
        <f>VLOOKUP(Pag_Inicio_Corr_mas_casos[[#This Row],[Corregimiento]],Hoja3!$A$2:$D$676,4,0)</f>
        <v>20601</v>
      </c>
      <c r="E10863" s="63">
        <v>12</v>
      </c>
    </row>
    <row r="10864" spans="1:5" x14ac:dyDescent="0.2">
      <c r="A10864" s="62">
        <v>44414</v>
      </c>
      <c r="B10864" s="63">
        <v>44414</v>
      </c>
      <c r="C10864" s="63" t="s">
        <v>1097</v>
      </c>
      <c r="D10864" s="64">
        <f>VLOOKUP(Pag_Inicio_Corr_mas_casos[[#This Row],[Corregimiento]],Hoja3!$A$2:$D$676,4,0)</f>
        <v>130108</v>
      </c>
      <c r="E10864" s="63">
        <v>11</v>
      </c>
    </row>
    <row r="10865" spans="1:5" x14ac:dyDescent="0.2">
      <c r="A10865" s="62">
        <v>44414</v>
      </c>
      <c r="B10865" s="63">
        <v>44414</v>
      </c>
      <c r="C10865" s="63" t="s">
        <v>1010</v>
      </c>
      <c r="D10865" s="64">
        <f>VLOOKUP(Pag_Inicio_Corr_mas_casos[[#This Row],[Corregimiento]],Hoja3!$A$2:$D$676,4,0)</f>
        <v>80813</v>
      </c>
      <c r="E10865" s="63">
        <v>11</v>
      </c>
    </row>
    <row r="10866" spans="1:5" x14ac:dyDescent="0.2">
      <c r="A10866" s="59">
        <v>44415</v>
      </c>
      <c r="B10866" s="60">
        <v>44415</v>
      </c>
      <c r="C10866" s="60" t="s">
        <v>750</v>
      </c>
      <c r="D10866" s="61">
        <f>VLOOKUP(Pag_Inicio_Corr_mas_casos[[#This Row],[Corregimiento]],Hoja3!$A$2:$D$676,4,0)</f>
        <v>80819</v>
      </c>
      <c r="E10866" s="60">
        <v>26</v>
      </c>
    </row>
    <row r="10867" spans="1:5" x14ac:dyDescent="0.2">
      <c r="A10867" s="59">
        <v>44415</v>
      </c>
      <c r="B10867" s="60">
        <v>44415</v>
      </c>
      <c r="C10867" s="60" t="s">
        <v>1391</v>
      </c>
      <c r="D10867" s="61">
        <f>VLOOKUP(Pag_Inicio_Corr_mas_casos[[#This Row],[Corregimiento]],Hoja3!$A$2:$D$676,4,0)</f>
        <v>80823</v>
      </c>
      <c r="E10867" s="60">
        <v>22</v>
      </c>
    </row>
    <row r="10868" spans="1:5" x14ac:dyDescent="0.2">
      <c r="A10868" s="59">
        <v>44415</v>
      </c>
      <c r="B10868" s="60">
        <v>44415</v>
      </c>
      <c r="C10868" s="60" t="s">
        <v>1155</v>
      </c>
      <c r="D10868" s="61">
        <f>VLOOKUP(Pag_Inicio_Corr_mas_casos[[#This Row],[Corregimiento]],Hoja3!$A$2:$D$676,4,0)</f>
        <v>130106</v>
      </c>
      <c r="E10868" s="60">
        <v>22</v>
      </c>
    </row>
    <row r="10869" spans="1:5" x14ac:dyDescent="0.2">
      <c r="A10869" s="59">
        <v>44415</v>
      </c>
      <c r="B10869" s="60">
        <v>44415</v>
      </c>
      <c r="C10869" s="60" t="s">
        <v>756</v>
      </c>
      <c r="D10869" s="61">
        <f>VLOOKUP(Pag_Inicio_Corr_mas_casos[[#This Row],[Corregimiento]],Hoja3!$A$2:$D$676,4,0)</f>
        <v>80806</v>
      </c>
      <c r="E10869" s="60">
        <v>22</v>
      </c>
    </row>
    <row r="10870" spans="1:5" x14ac:dyDescent="0.2">
      <c r="A10870" s="59">
        <v>44415</v>
      </c>
      <c r="B10870" s="60">
        <v>44415</v>
      </c>
      <c r="C10870" s="60" t="s">
        <v>778</v>
      </c>
      <c r="D10870" s="61">
        <f>VLOOKUP(Pag_Inicio_Corr_mas_casos[[#This Row],[Corregimiento]],Hoja3!$A$2:$D$676,4,0)</f>
        <v>80809</v>
      </c>
      <c r="E10870" s="60">
        <v>19</v>
      </c>
    </row>
    <row r="10871" spans="1:5" x14ac:dyDescent="0.2">
      <c r="A10871" s="59">
        <v>44415</v>
      </c>
      <c r="B10871" s="60">
        <v>44415</v>
      </c>
      <c r="C10871" s="60" t="s">
        <v>1194</v>
      </c>
      <c r="D10871" s="61">
        <f>VLOOKUP(Pag_Inicio_Corr_mas_casos[[#This Row],[Corregimiento]],Hoja3!$A$2:$D$676,4,0)</f>
        <v>130101</v>
      </c>
      <c r="E10871" s="60">
        <v>19</v>
      </c>
    </row>
    <row r="10872" spans="1:5" x14ac:dyDescent="0.2">
      <c r="A10872" s="59">
        <v>44415</v>
      </c>
      <c r="B10872" s="60">
        <v>44415</v>
      </c>
      <c r="C10872" s="60" t="s">
        <v>831</v>
      </c>
      <c r="D10872" s="61">
        <f>VLOOKUP(Pag_Inicio_Corr_mas_casos[[#This Row],[Corregimiento]],Hoja3!$A$2:$D$676,4,0)</f>
        <v>80821</v>
      </c>
      <c r="E10872" s="60">
        <v>19</v>
      </c>
    </row>
    <row r="10873" spans="1:5" x14ac:dyDescent="0.2">
      <c r="A10873" s="59">
        <v>44415</v>
      </c>
      <c r="B10873" s="60">
        <v>44415</v>
      </c>
      <c r="C10873" s="60" t="s">
        <v>743</v>
      </c>
      <c r="D10873" s="61">
        <f>VLOOKUP(Pag_Inicio_Corr_mas_casos[[#This Row],[Corregimiento]],Hoja3!$A$2:$D$676,4,0)</f>
        <v>81007</v>
      </c>
      <c r="E10873" s="60">
        <v>18</v>
      </c>
    </row>
    <row r="10874" spans="1:5" x14ac:dyDescent="0.2">
      <c r="A10874" s="59">
        <v>44415</v>
      </c>
      <c r="B10874" s="60">
        <v>44415</v>
      </c>
      <c r="C10874" s="60" t="s">
        <v>745</v>
      </c>
      <c r="D10874" s="61">
        <f>VLOOKUP(Pag_Inicio_Corr_mas_casos[[#This Row],[Corregimiento]],Hoja3!$A$2:$D$676,4,0)</f>
        <v>80816</v>
      </c>
      <c r="E10874" s="60">
        <v>16</v>
      </c>
    </row>
    <row r="10875" spans="1:5" x14ac:dyDescent="0.2">
      <c r="A10875" s="59">
        <v>44415</v>
      </c>
      <c r="B10875" s="60">
        <v>44415</v>
      </c>
      <c r="C10875" s="60" t="s">
        <v>753</v>
      </c>
      <c r="D10875" s="61">
        <f>VLOOKUP(Pag_Inicio_Corr_mas_casos[[#This Row],[Corregimiento]],Hoja3!$A$2:$D$676,4,0)</f>
        <v>80812</v>
      </c>
      <c r="E10875" s="60">
        <v>14</v>
      </c>
    </row>
    <row r="10876" spans="1:5" x14ac:dyDescent="0.2">
      <c r="A10876" s="59">
        <v>44415</v>
      </c>
      <c r="B10876" s="60">
        <v>44415</v>
      </c>
      <c r="C10876" s="60" t="s">
        <v>832</v>
      </c>
      <c r="D10876" s="61">
        <f>VLOOKUP(Pag_Inicio_Corr_mas_casos[[#This Row],[Corregimiento]],Hoja3!$A$2:$D$676,4,0)</f>
        <v>81009</v>
      </c>
      <c r="E10876" s="60">
        <v>14</v>
      </c>
    </row>
    <row r="10877" spans="1:5" x14ac:dyDescent="0.2">
      <c r="A10877" s="59">
        <v>44415</v>
      </c>
      <c r="B10877" s="60">
        <v>44415</v>
      </c>
      <c r="C10877" s="60" t="s">
        <v>747</v>
      </c>
      <c r="D10877" s="61">
        <f>VLOOKUP(Pag_Inicio_Corr_mas_casos[[#This Row],[Corregimiento]],Hoja3!$A$2:$D$676,4,0)</f>
        <v>80822</v>
      </c>
      <c r="E10877" s="60">
        <v>14</v>
      </c>
    </row>
    <row r="10878" spans="1:5" x14ac:dyDescent="0.2">
      <c r="A10878" s="59">
        <v>44415</v>
      </c>
      <c r="B10878" s="60">
        <v>44415</v>
      </c>
      <c r="C10878" s="60" t="s">
        <v>789</v>
      </c>
      <c r="D10878" s="61">
        <f>VLOOKUP(Pag_Inicio_Corr_mas_casos[[#This Row],[Corregimiento]],Hoja3!$A$2:$D$676,4,0)</f>
        <v>80814</v>
      </c>
      <c r="E10878" s="60">
        <v>12</v>
      </c>
    </row>
    <row r="10879" spans="1:5" x14ac:dyDescent="0.2">
      <c r="A10879" s="59">
        <v>44415</v>
      </c>
      <c r="B10879" s="60">
        <v>44415</v>
      </c>
      <c r="C10879" s="60" t="s">
        <v>1402</v>
      </c>
      <c r="D10879" s="61">
        <f>VLOOKUP(Pag_Inicio_Corr_mas_casos[[#This Row],[Corregimiento]],Hoja3!$A$2:$D$676,4,0)</f>
        <v>130108</v>
      </c>
      <c r="E10879" s="60">
        <v>12</v>
      </c>
    </row>
    <row r="10880" spans="1:5" x14ac:dyDescent="0.2">
      <c r="A10880" s="59">
        <v>44415</v>
      </c>
      <c r="B10880" s="60">
        <v>44415</v>
      </c>
      <c r="C10880" s="60" t="s">
        <v>768</v>
      </c>
      <c r="D10880" s="61">
        <f>VLOOKUP(Pag_Inicio_Corr_mas_casos[[#This Row],[Corregimiento]],Hoja3!$A$2:$D$676,4,0)</f>
        <v>80815</v>
      </c>
      <c r="E10880" s="60">
        <v>12</v>
      </c>
    </row>
    <row r="10881" spans="1:5" x14ac:dyDescent="0.2">
      <c r="A10881" s="59">
        <v>44415</v>
      </c>
      <c r="B10881" s="60">
        <v>44415</v>
      </c>
      <c r="C10881" s="60" t="s">
        <v>746</v>
      </c>
      <c r="D10881" s="61">
        <f>VLOOKUP(Pag_Inicio_Corr_mas_casos[[#This Row],[Corregimiento]],Hoja3!$A$2:$D$676,4,0)</f>
        <v>80817</v>
      </c>
      <c r="E10881" s="60">
        <v>11</v>
      </c>
    </row>
    <row r="10882" spans="1:5" x14ac:dyDescent="0.2">
      <c r="A10882" s="59">
        <v>44415</v>
      </c>
      <c r="B10882" s="60">
        <v>44415</v>
      </c>
      <c r="C10882" s="60" t="s">
        <v>1212</v>
      </c>
      <c r="D10882" s="61">
        <f>VLOOKUP(Pag_Inicio_Corr_mas_casos[[#This Row],[Corregimiento]],Hoja3!$A$2:$D$676,4,0)</f>
        <v>20601</v>
      </c>
      <c r="E10882" s="60">
        <v>11</v>
      </c>
    </row>
    <row r="10883" spans="1:5" x14ac:dyDescent="0.2">
      <c r="A10883" s="59">
        <v>44415</v>
      </c>
      <c r="B10883" s="60">
        <v>44415</v>
      </c>
      <c r="C10883" s="60" t="s">
        <v>1401</v>
      </c>
      <c r="D10883" s="61">
        <f>VLOOKUP(Pag_Inicio_Corr_mas_casos[[#This Row],[Corregimiento]],Hoja3!$A$2:$D$676,4,0)</f>
        <v>130702</v>
      </c>
      <c r="E10883" s="60">
        <v>11</v>
      </c>
    </row>
    <row r="10884" spans="1:5" x14ac:dyDescent="0.2">
      <c r="A10884" s="59">
        <v>44415</v>
      </c>
      <c r="B10884" s="60">
        <v>44415</v>
      </c>
      <c r="C10884" s="60" t="s">
        <v>1237</v>
      </c>
      <c r="D10884" s="61">
        <f>VLOOKUP(Pag_Inicio_Corr_mas_casos[[#This Row],[Corregimiento]],Hoja3!$A$2:$D$676,4,0)</f>
        <v>130102</v>
      </c>
      <c r="E10884" s="60">
        <v>11</v>
      </c>
    </row>
    <row r="10885" spans="1:5" x14ac:dyDescent="0.2">
      <c r="A10885" s="59">
        <v>44415</v>
      </c>
      <c r="B10885" s="60">
        <v>44415</v>
      </c>
      <c r="C10885" s="60" t="s">
        <v>744</v>
      </c>
      <c r="D10885" s="61">
        <f>VLOOKUP(Pag_Inicio_Corr_mas_casos[[#This Row],[Corregimiento]],Hoja3!$A$2:$D$676,4,0)</f>
        <v>81008</v>
      </c>
      <c r="E10885" s="60">
        <v>10</v>
      </c>
    </row>
    <row r="10886" spans="1:5" x14ac:dyDescent="0.2">
      <c r="A10886" s="105">
        <v>44416</v>
      </c>
      <c r="B10886" s="106">
        <v>44416</v>
      </c>
      <c r="C10886" s="106" t="s">
        <v>1127</v>
      </c>
      <c r="D10886" s="107">
        <f>VLOOKUP(Pag_Inicio_Corr_mas_casos[[#This Row],[Corregimiento]],Hoja3!$A$2:$D$676,4,0)</f>
        <v>130101</v>
      </c>
      <c r="E10886" s="106">
        <v>36</v>
      </c>
    </row>
    <row r="10887" spans="1:5" x14ac:dyDescent="0.2">
      <c r="A10887" s="105">
        <v>44416</v>
      </c>
      <c r="B10887" s="106">
        <v>44416</v>
      </c>
      <c r="C10887" s="106" t="s">
        <v>1113</v>
      </c>
      <c r="D10887" s="107">
        <f>VLOOKUP(Pag_Inicio_Corr_mas_casos[[#This Row],[Corregimiento]],Hoja3!$A$2:$D$676,4,0)</f>
        <v>130102</v>
      </c>
      <c r="E10887" s="106">
        <v>29</v>
      </c>
    </row>
    <row r="10888" spans="1:5" x14ac:dyDescent="0.2">
      <c r="A10888" s="105">
        <v>44416</v>
      </c>
      <c r="B10888" s="106">
        <v>44416</v>
      </c>
      <c r="C10888" s="106" t="s">
        <v>1012</v>
      </c>
      <c r="D10888" s="107">
        <f>VLOOKUP(Pag_Inicio_Corr_mas_casos[[#This Row],[Corregimiento]],Hoja3!$A$2:$D$676,4,0)</f>
        <v>80817</v>
      </c>
      <c r="E10888" s="106">
        <v>25</v>
      </c>
    </row>
    <row r="10889" spans="1:5" x14ac:dyDescent="0.2">
      <c r="A10889" s="105">
        <v>44416</v>
      </c>
      <c r="B10889" s="106">
        <v>44416</v>
      </c>
      <c r="C10889" s="106" t="s">
        <v>1003</v>
      </c>
      <c r="D10889" s="107">
        <f>VLOOKUP(Pag_Inicio_Corr_mas_casos[[#This Row],[Corregimiento]],Hoja3!$A$2:$D$676,4,0)</f>
        <v>130708</v>
      </c>
      <c r="E10889" s="106">
        <v>24</v>
      </c>
    </row>
    <row r="10890" spans="1:5" x14ac:dyDescent="0.2">
      <c r="A10890" s="105">
        <v>44416</v>
      </c>
      <c r="B10890" s="106">
        <v>44416</v>
      </c>
      <c r="C10890" s="106" t="s">
        <v>1095</v>
      </c>
      <c r="D10890" s="107">
        <f>VLOOKUP(Pag_Inicio_Corr_mas_casos[[#This Row],[Corregimiento]],Hoja3!$A$2:$D$676,4,0)</f>
        <v>130106</v>
      </c>
      <c r="E10890" s="106">
        <v>20</v>
      </c>
    </row>
    <row r="10891" spans="1:5" x14ac:dyDescent="0.2">
      <c r="A10891" s="105">
        <v>44416</v>
      </c>
      <c r="B10891" s="106">
        <v>44416</v>
      </c>
      <c r="C10891" s="106" t="s">
        <v>1403</v>
      </c>
      <c r="D10891" s="107">
        <f>VLOOKUP(Pag_Inicio_Corr_mas_casos[[#This Row],[Corregimiento]],Hoja3!$A$2:$D$676,4,0)</f>
        <v>130717</v>
      </c>
      <c r="E10891" s="106">
        <v>20</v>
      </c>
    </row>
    <row r="10892" spans="1:5" x14ac:dyDescent="0.2">
      <c r="A10892" s="105">
        <v>44416</v>
      </c>
      <c r="B10892" s="106">
        <v>44416</v>
      </c>
      <c r="C10892" s="106" t="s">
        <v>998</v>
      </c>
      <c r="D10892" s="107">
        <f>VLOOKUP(Pag_Inicio_Corr_mas_casos[[#This Row],[Corregimiento]],Hoja3!$A$2:$D$676,4,0)</f>
        <v>81009</v>
      </c>
      <c r="E10892" s="106">
        <v>18</v>
      </c>
    </row>
    <row r="10893" spans="1:5" x14ac:dyDescent="0.2">
      <c r="A10893" s="105">
        <v>44416</v>
      </c>
      <c r="B10893" s="106">
        <v>44416</v>
      </c>
      <c r="C10893" s="106" t="s">
        <v>1071</v>
      </c>
      <c r="D10893" s="107">
        <f>VLOOKUP(Pag_Inicio_Corr_mas_casos[[#This Row],[Corregimiento]],Hoja3!$A$2:$D$676,4,0)</f>
        <v>80819</v>
      </c>
      <c r="E10893" s="106">
        <v>18</v>
      </c>
    </row>
    <row r="10894" spans="1:5" x14ac:dyDescent="0.2">
      <c r="A10894" s="105">
        <v>44416</v>
      </c>
      <c r="B10894" s="106">
        <v>44416</v>
      </c>
      <c r="C10894" s="106" t="s">
        <v>1009</v>
      </c>
      <c r="D10894" s="107">
        <f>VLOOKUP(Pag_Inicio_Corr_mas_casos[[#This Row],[Corregimiento]],Hoja3!$A$2:$D$676,4,0)</f>
        <v>130107</v>
      </c>
      <c r="E10894" s="106">
        <v>16</v>
      </c>
    </row>
    <row r="10895" spans="1:5" x14ac:dyDescent="0.2">
      <c r="A10895" s="105">
        <v>44416</v>
      </c>
      <c r="B10895" s="106">
        <v>44416</v>
      </c>
      <c r="C10895" s="106" t="s">
        <v>1011</v>
      </c>
      <c r="D10895" s="107">
        <f>VLOOKUP(Pag_Inicio_Corr_mas_casos[[#This Row],[Corregimiento]],Hoja3!$A$2:$D$676,4,0)</f>
        <v>80820</v>
      </c>
      <c r="E10895" s="106">
        <v>14</v>
      </c>
    </row>
    <row r="10896" spans="1:5" x14ac:dyDescent="0.2">
      <c r="A10896" s="105">
        <v>44416</v>
      </c>
      <c r="B10896" s="106">
        <v>44416</v>
      </c>
      <c r="C10896" s="106" t="s">
        <v>1018</v>
      </c>
      <c r="D10896" s="107">
        <f>VLOOKUP(Pag_Inicio_Corr_mas_casos[[#This Row],[Corregimiento]],Hoja3!$A$2:$D$676,4,0)</f>
        <v>130701</v>
      </c>
      <c r="E10896" s="106">
        <v>14</v>
      </c>
    </row>
    <row r="10897" spans="1:5" x14ac:dyDescent="0.2">
      <c r="A10897" s="105">
        <v>44416</v>
      </c>
      <c r="B10897" s="106">
        <v>44416</v>
      </c>
      <c r="C10897" s="106" t="s">
        <v>1026</v>
      </c>
      <c r="D10897" s="107">
        <f>VLOOKUP(Pag_Inicio_Corr_mas_casos[[#This Row],[Corregimiento]],Hoja3!$A$2:$D$676,4,0)</f>
        <v>30107</v>
      </c>
      <c r="E10897" s="106">
        <v>14</v>
      </c>
    </row>
    <row r="10898" spans="1:5" x14ac:dyDescent="0.2">
      <c r="A10898" s="105">
        <v>44416</v>
      </c>
      <c r="B10898" s="106">
        <v>44416</v>
      </c>
      <c r="C10898" s="106" t="s">
        <v>1091</v>
      </c>
      <c r="D10898" s="107">
        <f>VLOOKUP(Pag_Inicio_Corr_mas_casos[[#This Row],[Corregimiento]],Hoja3!$A$2:$D$676,4,0)</f>
        <v>30104</v>
      </c>
      <c r="E10898" s="106">
        <v>14</v>
      </c>
    </row>
    <row r="10899" spans="1:5" x14ac:dyDescent="0.2">
      <c r="A10899" s="105">
        <v>44416</v>
      </c>
      <c r="B10899" s="106">
        <v>44416</v>
      </c>
      <c r="C10899" s="106" t="s">
        <v>1105</v>
      </c>
      <c r="D10899" s="107">
        <f>VLOOKUP(Pag_Inicio_Corr_mas_casos[[#This Row],[Corregimiento]],Hoja3!$A$2:$D$676,4,0)</f>
        <v>80812</v>
      </c>
      <c r="E10899" s="106">
        <v>14</v>
      </c>
    </row>
    <row r="10900" spans="1:5" x14ac:dyDescent="0.2">
      <c r="A10900" s="105">
        <v>44416</v>
      </c>
      <c r="B10900" s="106">
        <v>44416</v>
      </c>
      <c r="C10900" s="106" t="s">
        <v>1393</v>
      </c>
      <c r="D10900" s="107">
        <f>VLOOKUP(Pag_Inicio_Corr_mas_casos[[#This Row],[Corregimiento]],Hoja3!$A$2:$D$676,4,0)</f>
        <v>80823</v>
      </c>
      <c r="E10900" s="106">
        <v>14</v>
      </c>
    </row>
    <row r="10901" spans="1:5" x14ac:dyDescent="0.2">
      <c r="A10901" s="105">
        <v>44416</v>
      </c>
      <c r="B10901" s="106">
        <v>44416</v>
      </c>
      <c r="C10901" s="106" t="s">
        <v>1006</v>
      </c>
      <c r="D10901" s="107">
        <f>VLOOKUP(Pag_Inicio_Corr_mas_casos[[#This Row],[Corregimiento]],Hoja3!$A$2:$D$676,4,0)</f>
        <v>80826</v>
      </c>
      <c r="E10901" s="106">
        <v>13</v>
      </c>
    </row>
    <row r="10902" spans="1:5" x14ac:dyDescent="0.2">
      <c r="A10902" s="105">
        <v>44416</v>
      </c>
      <c r="B10902" s="106">
        <v>44416</v>
      </c>
      <c r="C10902" s="106" t="s">
        <v>1050</v>
      </c>
      <c r="D10902" s="107">
        <f>VLOOKUP(Pag_Inicio_Corr_mas_casos[[#This Row],[Corregimiento]],Hoja3!$A$2:$D$676,4,0)</f>
        <v>130706</v>
      </c>
      <c r="E10902" s="106">
        <v>13</v>
      </c>
    </row>
    <row r="10903" spans="1:5" x14ac:dyDescent="0.2">
      <c r="A10903" s="105">
        <v>44416</v>
      </c>
      <c r="B10903" s="106">
        <v>44416</v>
      </c>
      <c r="C10903" s="106" t="s">
        <v>1080</v>
      </c>
      <c r="D10903" s="107">
        <f>VLOOKUP(Pag_Inicio_Corr_mas_casos[[#This Row],[Corregimiento]],Hoja3!$A$2:$D$676,4,0)</f>
        <v>81003</v>
      </c>
      <c r="E10903" s="106">
        <v>13</v>
      </c>
    </row>
    <row r="10904" spans="1:5" x14ac:dyDescent="0.2">
      <c r="A10904" s="105">
        <v>44416</v>
      </c>
      <c r="B10904" s="106">
        <v>44416</v>
      </c>
      <c r="C10904" s="106" t="s">
        <v>1081</v>
      </c>
      <c r="D10904" s="107">
        <f>VLOOKUP(Pag_Inicio_Corr_mas_casos[[#This Row],[Corregimiento]],Hoja3!$A$2:$D$676,4,0)</f>
        <v>91001</v>
      </c>
      <c r="E10904" s="106">
        <v>12</v>
      </c>
    </row>
    <row r="10905" spans="1:5" x14ac:dyDescent="0.2">
      <c r="A10905" s="105">
        <v>44416</v>
      </c>
      <c r="B10905" s="106">
        <v>44416</v>
      </c>
      <c r="C10905" s="106" t="s">
        <v>1070</v>
      </c>
      <c r="D10905" s="107">
        <f>VLOOKUP(Pag_Inicio_Corr_mas_casos[[#This Row],[Corregimiento]],Hoja3!$A$2:$D$676,4,0)</f>
        <v>80809</v>
      </c>
      <c r="E10905" s="106">
        <v>12</v>
      </c>
    </row>
    <row r="10906" spans="1:5" x14ac:dyDescent="0.2">
      <c r="A10906" s="62">
        <v>44417</v>
      </c>
      <c r="B10906" s="63">
        <v>44417</v>
      </c>
      <c r="C10906" s="63" t="s">
        <v>1020</v>
      </c>
      <c r="D10906" s="64">
        <f>VLOOKUP(Pag_Inicio_Corr_mas_casos[[#This Row],[Corregimiento]],Hoja3!$A$2:$D$676,4,0)</f>
        <v>20601</v>
      </c>
      <c r="E10906" s="63">
        <v>14</v>
      </c>
    </row>
    <row r="10907" spans="1:5" x14ac:dyDescent="0.2">
      <c r="A10907" s="62">
        <v>44417</v>
      </c>
      <c r="B10907" s="63">
        <v>44417</v>
      </c>
      <c r="C10907" s="63" t="s">
        <v>1393</v>
      </c>
      <c r="D10907" s="64">
        <f>VLOOKUP(Pag_Inicio_Corr_mas_casos[[#This Row],[Corregimiento]],Hoja3!$A$2:$D$676,4,0)</f>
        <v>80823</v>
      </c>
      <c r="E10907" s="63">
        <v>14</v>
      </c>
    </row>
    <row r="10908" spans="1:5" x14ac:dyDescent="0.2">
      <c r="A10908" s="62">
        <v>44417</v>
      </c>
      <c r="B10908" s="63">
        <v>44417</v>
      </c>
      <c r="C10908" s="63" t="s">
        <v>1070</v>
      </c>
      <c r="D10908" s="64">
        <f>VLOOKUP(Pag_Inicio_Corr_mas_casos[[#This Row],[Corregimiento]],Hoja3!$A$2:$D$676,4,0)</f>
        <v>80809</v>
      </c>
      <c r="E10908" s="63">
        <v>11</v>
      </c>
    </row>
    <row r="10909" spans="1:5" x14ac:dyDescent="0.2">
      <c r="A10909" s="62">
        <v>44417</v>
      </c>
      <c r="B10909" s="63">
        <v>44417</v>
      </c>
      <c r="C10909" s="63" t="s">
        <v>1127</v>
      </c>
      <c r="D10909" s="64">
        <f>VLOOKUP(Pag_Inicio_Corr_mas_casos[[#This Row],[Corregimiento]],Hoja3!$A$2:$D$676,4,0)</f>
        <v>130101</v>
      </c>
      <c r="E10909" s="63">
        <v>10</v>
      </c>
    </row>
    <row r="10910" spans="1:5" x14ac:dyDescent="0.2">
      <c r="A10910" s="62">
        <v>44417</v>
      </c>
      <c r="B10910" s="63">
        <v>44417</v>
      </c>
      <c r="C10910" s="63" t="s">
        <v>1119</v>
      </c>
      <c r="D10910" s="64">
        <f>VLOOKUP(Pag_Inicio_Corr_mas_casos[[#This Row],[Corregimiento]],Hoja3!$A$2:$D$676,4,0)</f>
        <v>40601</v>
      </c>
      <c r="E10910" s="63">
        <v>10</v>
      </c>
    </row>
    <row r="10911" spans="1:5" x14ac:dyDescent="0.2">
      <c r="A10911" s="62">
        <v>44417</v>
      </c>
      <c r="B10911" s="63">
        <v>44417</v>
      </c>
      <c r="C10911" s="63" t="s">
        <v>1031</v>
      </c>
      <c r="D10911" s="64">
        <f>VLOOKUP(Pag_Inicio_Corr_mas_casos[[#This Row],[Corregimiento]],Hoja3!$A$2:$D$676,4,0)</f>
        <v>80508</v>
      </c>
      <c r="E10911" s="63">
        <v>9</v>
      </c>
    </row>
    <row r="10912" spans="1:5" x14ac:dyDescent="0.2">
      <c r="A10912" s="62">
        <v>44417</v>
      </c>
      <c r="B10912" s="63">
        <v>44417</v>
      </c>
      <c r="C10912" s="63" t="s">
        <v>1122</v>
      </c>
      <c r="D10912" s="64">
        <f>VLOOKUP(Pag_Inicio_Corr_mas_casos[[#This Row],[Corregimiento]],Hoja3!$A$2:$D$676,4,0)</f>
        <v>20401</v>
      </c>
      <c r="E10912" s="63">
        <v>9</v>
      </c>
    </row>
    <row r="10913" spans="1:5" x14ac:dyDescent="0.2">
      <c r="A10913" s="62">
        <v>44417</v>
      </c>
      <c r="B10913" s="63">
        <v>44417</v>
      </c>
      <c r="C10913" s="63" t="s">
        <v>1057</v>
      </c>
      <c r="D10913" s="64">
        <f>VLOOKUP(Pag_Inicio_Corr_mas_casos[[#This Row],[Corregimiento]],Hoja3!$A$2:$D$676,4,0)</f>
        <v>81004</v>
      </c>
      <c r="E10913" s="63">
        <v>9</v>
      </c>
    </row>
    <row r="10914" spans="1:5" x14ac:dyDescent="0.2">
      <c r="A10914" s="62">
        <v>44417</v>
      </c>
      <c r="B10914" s="63">
        <v>44417</v>
      </c>
      <c r="C10914" s="63" t="s">
        <v>1002</v>
      </c>
      <c r="D10914" s="64">
        <f>VLOOKUP(Pag_Inicio_Corr_mas_casos[[#This Row],[Corregimiento]],Hoja3!$A$2:$D$676,4,0)</f>
        <v>80816</v>
      </c>
      <c r="E10914" s="63">
        <v>9</v>
      </c>
    </row>
    <row r="10915" spans="1:5" x14ac:dyDescent="0.2">
      <c r="A10915" s="62">
        <v>44417</v>
      </c>
      <c r="B10915" s="63">
        <v>44417</v>
      </c>
      <c r="C10915" s="63" t="s">
        <v>1012</v>
      </c>
      <c r="D10915" s="64">
        <f>VLOOKUP(Pag_Inicio_Corr_mas_casos[[#This Row],[Corregimiento]],Hoja3!$A$2:$D$676,4,0)</f>
        <v>80817</v>
      </c>
      <c r="E10915" s="63">
        <v>8</v>
      </c>
    </row>
    <row r="10916" spans="1:5" x14ac:dyDescent="0.2">
      <c r="A10916" s="62">
        <v>44417</v>
      </c>
      <c r="B10916" s="63">
        <v>44417</v>
      </c>
      <c r="C10916" s="63" t="s">
        <v>1081</v>
      </c>
      <c r="D10916" s="64">
        <f>VLOOKUP(Pag_Inicio_Corr_mas_casos[[#This Row],[Corregimiento]],Hoja3!$A$2:$D$676,4,0)</f>
        <v>91001</v>
      </c>
      <c r="E10916" s="63">
        <v>8</v>
      </c>
    </row>
    <row r="10917" spans="1:5" x14ac:dyDescent="0.2">
      <c r="A10917" s="62">
        <v>44417</v>
      </c>
      <c r="B10917" s="63">
        <v>44417</v>
      </c>
      <c r="C10917" s="63" t="s">
        <v>998</v>
      </c>
      <c r="D10917" s="64">
        <f>VLOOKUP(Pag_Inicio_Corr_mas_casos[[#This Row],[Corregimiento]],Hoja3!$A$2:$D$676,4,0)</f>
        <v>81009</v>
      </c>
      <c r="E10917" s="63">
        <v>8</v>
      </c>
    </row>
    <row r="10918" spans="1:5" x14ac:dyDescent="0.2">
      <c r="A10918" s="62">
        <v>44417</v>
      </c>
      <c r="B10918" s="63">
        <v>44417</v>
      </c>
      <c r="C10918" s="63" t="s">
        <v>1110</v>
      </c>
      <c r="D10918" s="64">
        <f>VLOOKUP(Pag_Inicio_Corr_mas_casos[[#This Row],[Corregimiento]],Hoja3!$A$2:$D$676,4,0)</f>
        <v>20105</v>
      </c>
      <c r="E10918" s="63">
        <v>8</v>
      </c>
    </row>
    <row r="10919" spans="1:5" x14ac:dyDescent="0.2">
      <c r="A10919" s="62">
        <v>44417</v>
      </c>
      <c r="B10919" s="63">
        <v>44417</v>
      </c>
      <c r="C10919" s="63" t="s">
        <v>1404</v>
      </c>
      <c r="D10919" s="64">
        <f>VLOOKUP(Pag_Inicio_Corr_mas_casos[[#This Row],[Corregimiento]],Hoja3!$A$2:$D$676,4,0)</f>
        <v>20303</v>
      </c>
      <c r="E10919" s="63">
        <v>8</v>
      </c>
    </row>
    <row r="10920" spans="1:5" x14ac:dyDescent="0.2">
      <c r="A10920" s="62">
        <v>44417</v>
      </c>
      <c r="B10920" s="63">
        <v>44417</v>
      </c>
      <c r="C10920" s="63" t="s">
        <v>1082</v>
      </c>
      <c r="D10920" s="64">
        <f>VLOOKUP(Pag_Inicio_Corr_mas_casos[[#This Row],[Corregimiento]],Hoja3!$A$2:$D$676,4,0)</f>
        <v>30111</v>
      </c>
      <c r="E10920" s="63">
        <v>7</v>
      </c>
    </row>
    <row r="10921" spans="1:5" x14ac:dyDescent="0.2">
      <c r="A10921" s="62">
        <v>44417</v>
      </c>
      <c r="B10921" s="63">
        <v>44417</v>
      </c>
      <c r="C10921" s="63" t="s">
        <v>1074</v>
      </c>
      <c r="D10921" s="64">
        <f>VLOOKUP(Pag_Inicio_Corr_mas_casos[[#This Row],[Corregimiento]],Hoja3!$A$2:$D$676,4,0)</f>
        <v>130702</v>
      </c>
      <c r="E10921" s="63">
        <v>7</v>
      </c>
    </row>
    <row r="10922" spans="1:5" x14ac:dyDescent="0.2">
      <c r="A10922" s="62">
        <v>44417</v>
      </c>
      <c r="B10922" s="63">
        <v>44417</v>
      </c>
      <c r="C10922" s="63" t="s">
        <v>1033</v>
      </c>
      <c r="D10922" s="64">
        <f>VLOOKUP(Pag_Inicio_Corr_mas_casos[[#This Row],[Corregimiento]],Hoja3!$A$2:$D$676,4,0)</f>
        <v>40203</v>
      </c>
      <c r="E10922" s="63">
        <v>7</v>
      </c>
    </row>
    <row r="10923" spans="1:5" x14ac:dyDescent="0.2">
      <c r="A10923" s="62">
        <v>44417</v>
      </c>
      <c r="B10923" s="63">
        <v>44417</v>
      </c>
      <c r="C10923" s="63" t="s">
        <v>1011</v>
      </c>
      <c r="D10923" s="64">
        <f>VLOOKUP(Pag_Inicio_Corr_mas_casos[[#This Row],[Corregimiento]],Hoja3!$A$2:$D$676,4,0)</f>
        <v>80820</v>
      </c>
      <c r="E10923" s="63">
        <v>7</v>
      </c>
    </row>
    <row r="10924" spans="1:5" x14ac:dyDescent="0.2">
      <c r="A10924" s="62">
        <v>44417</v>
      </c>
      <c r="B10924" s="63">
        <v>44417</v>
      </c>
      <c r="C10924" s="63" t="s">
        <v>1015</v>
      </c>
      <c r="D10924" s="64">
        <f>VLOOKUP(Pag_Inicio_Corr_mas_casos[[#This Row],[Corregimiento]],Hoja3!$A$2:$D$676,4,0)</f>
        <v>80815</v>
      </c>
      <c r="E10924" s="63">
        <v>6</v>
      </c>
    </row>
    <row r="10925" spans="1:5" x14ac:dyDescent="0.2">
      <c r="A10925" s="62">
        <v>44417</v>
      </c>
      <c r="B10925" s="63">
        <v>44417</v>
      </c>
      <c r="C10925" s="63" t="s">
        <v>1108</v>
      </c>
      <c r="D10925" s="64">
        <f>VLOOKUP(Pag_Inicio_Corr_mas_casos[[#This Row],[Corregimiento]],Hoja3!$A$2:$D$676,4,0)</f>
        <v>50316</v>
      </c>
      <c r="E10925" s="63">
        <v>6</v>
      </c>
    </row>
    <row r="10926" spans="1:5" x14ac:dyDescent="0.2">
      <c r="A10926" s="59">
        <v>44418</v>
      </c>
      <c r="B10926" s="60">
        <v>44418</v>
      </c>
      <c r="C10926" s="60" t="s">
        <v>1095</v>
      </c>
      <c r="D10926" s="61">
        <f>VLOOKUP(Pag_Inicio_Corr_mas_casos[[#This Row],[Corregimiento]],Hoja3!$A$2:$D$676,4,0)</f>
        <v>130106</v>
      </c>
      <c r="E10926" s="60">
        <v>28</v>
      </c>
    </row>
    <row r="10927" spans="1:5" x14ac:dyDescent="0.2">
      <c r="A10927" s="59">
        <v>44418</v>
      </c>
      <c r="B10927" s="60">
        <v>44418</v>
      </c>
      <c r="C10927" s="60" t="s">
        <v>1070</v>
      </c>
      <c r="D10927" s="61">
        <f>VLOOKUP(Pag_Inicio_Corr_mas_casos[[#This Row],[Corregimiento]],Hoja3!$A$2:$D$676,4,0)</f>
        <v>80809</v>
      </c>
      <c r="E10927" s="60">
        <v>28</v>
      </c>
    </row>
    <row r="10928" spans="1:5" x14ac:dyDescent="0.2">
      <c r="A10928" s="59">
        <v>44418</v>
      </c>
      <c r="B10928" s="60">
        <v>44418</v>
      </c>
      <c r="C10928" s="60" t="s">
        <v>1113</v>
      </c>
      <c r="D10928" s="61">
        <f>VLOOKUP(Pag_Inicio_Corr_mas_casos[[#This Row],[Corregimiento]],Hoja3!$A$2:$D$676,4,0)</f>
        <v>130102</v>
      </c>
      <c r="E10928" s="60">
        <v>24</v>
      </c>
    </row>
    <row r="10929" spans="1:5" x14ac:dyDescent="0.2">
      <c r="A10929" s="59">
        <v>44418</v>
      </c>
      <c r="B10929" s="60">
        <v>44418</v>
      </c>
      <c r="C10929" s="60" t="s">
        <v>1081</v>
      </c>
      <c r="D10929" s="61">
        <f>VLOOKUP(Pag_Inicio_Corr_mas_casos[[#This Row],[Corregimiento]],Hoja3!$A$2:$D$676,4,0)</f>
        <v>91001</v>
      </c>
      <c r="E10929" s="60">
        <v>22</v>
      </c>
    </row>
    <row r="10930" spans="1:5" x14ac:dyDescent="0.2">
      <c r="A10930" s="59">
        <v>44418</v>
      </c>
      <c r="B10930" s="60">
        <v>44418</v>
      </c>
      <c r="C10930" s="60" t="s">
        <v>1071</v>
      </c>
      <c r="D10930" s="61">
        <f>VLOOKUP(Pag_Inicio_Corr_mas_casos[[#This Row],[Corregimiento]],Hoja3!$A$2:$D$676,4,0)</f>
        <v>80819</v>
      </c>
      <c r="E10930" s="60">
        <v>20</v>
      </c>
    </row>
    <row r="10931" spans="1:5" x14ac:dyDescent="0.2">
      <c r="A10931" s="59">
        <v>44418</v>
      </c>
      <c r="B10931" s="60">
        <v>44418</v>
      </c>
      <c r="C10931" s="60" t="s">
        <v>1015</v>
      </c>
      <c r="D10931" s="61">
        <f>VLOOKUP(Pag_Inicio_Corr_mas_casos[[#This Row],[Corregimiento]],Hoja3!$A$2:$D$676,4,0)</f>
        <v>80815</v>
      </c>
      <c r="E10931" s="60">
        <v>18</v>
      </c>
    </row>
    <row r="10932" spans="1:5" x14ac:dyDescent="0.2">
      <c r="A10932" s="59">
        <v>44418</v>
      </c>
      <c r="B10932" s="60">
        <v>44418</v>
      </c>
      <c r="C10932" s="60" t="s">
        <v>1020</v>
      </c>
      <c r="D10932" s="61">
        <f>VLOOKUP(Pag_Inicio_Corr_mas_casos[[#This Row],[Corregimiento]],Hoja3!$A$2:$D$676,4,0)</f>
        <v>20601</v>
      </c>
      <c r="E10932" s="60">
        <v>17</v>
      </c>
    </row>
    <row r="10933" spans="1:5" x14ac:dyDescent="0.2">
      <c r="A10933" s="59">
        <v>44418</v>
      </c>
      <c r="B10933" s="60">
        <v>44418</v>
      </c>
      <c r="C10933" s="60" t="s">
        <v>1127</v>
      </c>
      <c r="D10933" s="61">
        <f>VLOOKUP(Pag_Inicio_Corr_mas_casos[[#This Row],[Corregimiento]],Hoja3!$A$2:$D$676,4,0)</f>
        <v>130101</v>
      </c>
      <c r="E10933" s="60">
        <v>17</v>
      </c>
    </row>
    <row r="10934" spans="1:5" x14ac:dyDescent="0.2">
      <c r="A10934" s="59">
        <v>44418</v>
      </c>
      <c r="B10934" s="60">
        <v>44418</v>
      </c>
      <c r="C10934" s="60" t="s">
        <v>1012</v>
      </c>
      <c r="D10934" s="61">
        <f>VLOOKUP(Pag_Inicio_Corr_mas_casos[[#This Row],[Corregimiento]],Hoja3!$A$2:$D$676,4,0)</f>
        <v>80817</v>
      </c>
      <c r="E10934" s="60">
        <v>17</v>
      </c>
    </row>
    <row r="10935" spans="1:5" x14ac:dyDescent="0.2">
      <c r="A10935" s="59">
        <v>44418</v>
      </c>
      <c r="B10935" s="60">
        <v>44418</v>
      </c>
      <c r="C10935" s="60" t="s">
        <v>1018</v>
      </c>
      <c r="D10935" s="61">
        <f>VLOOKUP(Pag_Inicio_Corr_mas_casos[[#This Row],[Corregimiento]],Hoja3!$A$2:$D$676,4,0)</f>
        <v>130701</v>
      </c>
      <c r="E10935" s="60">
        <v>16</v>
      </c>
    </row>
    <row r="10936" spans="1:5" x14ac:dyDescent="0.2">
      <c r="A10936" s="59">
        <v>44418</v>
      </c>
      <c r="B10936" s="60">
        <v>44418</v>
      </c>
      <c r="C10936" s="60" t="s">
        <v>998</v>
      </c>
      <c r="D10936" s="61">
        <f>VLOOKUP(Pag_Inicio_Corr_mas_casos[[#This Row],[Corregimiento]],Hoja3!$A$2:$D$676,4,0)</f>
        <v>81009</v>
      </c>
      <c r="E10936" s="60">
        <v>14</v>
      </c>
    </row>
    <row r="10937" spans="1:5" x14ac:dyDescent="0.2">
      <c r="A10937" s="59">
        <v>44418</v>
      </c>
      <c r="B10937" s="60">
        <v>44418</v>
      </c>
      <c r="C10937" s="60" t="s">
        <v>1105</v>
      </c>
      <c r="D10937" s="61">
        <f>VLOOKUP(Pag_Inicio_Corr_mas_casos[[#This Row],[Corregimiento]],Hoja3!$A$2:$D$676,4,0)</f>
        <v>80812</v>
      </c>
      <c r="E10937" s="60">
        <v>14</v>
      </c>
    </row>
    <row r="10938" spans="1:5" x14ac:dyDescent="0.2">
      <c r="A10938" s="59">
        <v>44418</v>
      </c>
      <c r="B10938" s="60">
        <v>44418</v>
      </c>
      <c r="C10938" s="60" t="s">
        <v>999</v>
      </c>
      <c r="D10938" s="61">
        <f>VLOOKUP(Pag_Inicio_Corr_mas_casos[[#This Row],[Corregimiento]],Hoja3!$A$2:$D$676,4,0)</f>
        <v>80806</v>
      </c>
      <c r="E10938" s="60">
        <v>14</v>
      </c>
    </row>
    <row r="10939" spans="1:5" x14ac:dyDescent="0.2">
      <c r="A10939" s="59">
        <v>44418</v>
      </c>
      <c r="B10939" s="60">
        <v>44418</v>
      </c>
      <c r="C10939" s="60" t="s">
        <v>1001</v>
      </c>
      <c r="D10939" s="61">
        <f>VLOOKUP(Pag_Inicio_Corr_mas_casos[[#This Row],[Corregimiento]],Hoja3!$A$2:$D$676,4,0)</f>
        <v>80807</v>
      </c>
      <c r="E10939" s="60">
        <v>13</v>
      </c>
    </row>
    <row r="10940" spans="1:5" x14ac:dyDescent="0.2">
      <c r="A10940" s="59">
        <v>44418</v>
      </c>
      <c r="B10940" s="60">
        <v>44418</v>
      </c>
      <c r="C10940" s="60" t="s">
        <v>831</v>
      </c>
      <c r="D10940" s="61">
        <f>VLOOKUP(Pag_Inicio_Corr_mas_casos[[#This Row],[Corregimiento]],Hoja3!$A$2:$D$676,4,0)</f>
        <v>80821</v>
      </c>
      <c r="E10940" s="60">
        <v>13</v>
      </c>
    </row>
    <row r="10941" spans="1:5" x14ac:dyDescent="0.2">
      <c r="A10941" s="59">
        <v>44418</v>
      </c>
      <c r="B10941" s="60">
        <v>44418</v>
      </c>
      <c r="C10941" s="60" t="s">
        <v>1393</v>
      </c>
      <c r="D10941" s="61">
        <f>VLOOKUP(Pag_Inicio_Corr_mas_casos[[#This Row],[Corregimiento]],Hoja3!$A$2:$D$676,4,0)</f>
        <v>80823</v>
      </c>
      <c r="E10941" s="60">
        <v>12</v>
      </c>
    </row>
    <row r="10942" spans="1:5" x14ac:dyDescent="0.2">
      <c r="A10942" s="59">
        <v>44418</v>
      </c>
      <c r="B10942" s="60">
        <v>44418</v>
      </c>
      <c r="C10942" s="60" t="s">
        <v>1405</v>
      </c>
      <c r="D10942" s="61">
        <f>VLOOKUP(Pag_Inicio_Corr_mas_casos[[#This Row],[Corregimiento]],Hoja3!$A$2:$D$676,4,0)</f>
        <v>30602</v>
      </c>
      <c r="E10942" s="60">
        <v>12</v>
      </c>
    </row>
    <row r="10943" spans="1:5" x14ac:dyDescent="0.2">
      <c r="A10943" s="59">
        <v>44418</v>
      </c>
      <c r="B10943" s="60">
        <v>44418</v>
      </c>
      <c r="C10943" s="60" t="s">
        <v>1002</v>
      </c>
      <c r="D10943" s="61">
        <f>VLOOKUP(Pag_Inicio_Corr_mas_casos[[#This Row],[Corregimiento]],Hoja3!$A$2:$D$676,4,0)</f>
        <v>80816</v>
      </c>
      <c r="E10943" s="60">
        <v>11</v>
      </c>
    </row>
    <row r="10944" spans="1:5" x14ac:dyDescent="0.2">
      <c r="A10944" s="59">
        <v>44418</v>
      </c>
      <c r="B10944" s="60">
        <v>44418</v>
      </c>
      <c r="C10944" s="60" t="s">
        <v>1078</v>
      </c>
      <c r="D10944" s="61">
        <f>VLOOKUP(Pag_Inicio_Corr_mas_casos[[#This Row],[Corregimiento]],Hoja3!$A$2:$D$676,4,0)</f>
        <v>81001</v>
      </c>
      <c r="E10944" s="60">
        <v>11</v>
      </c>
    </row>
    <row r="10945" spans="1:5" x14ac:dyDescent="0.2">
      <c r="A10945" s="59">
        <v>44418</v>
      </c>
      <c r="B10945" s="60">
        <v>44418</v>
      </c>
      <c r="C10945" s="60" t="s">
        <v>1013</v>
      </c>
      <c r="D10945" s="61">
        <f>VLOOKUP(Pag_Inicio_Corr_mas_casos[[#This Row],[Corregimiento]],Hoja3!$A$2:$D$676,4,0)</f>
        <v>80822</v>
      </c>
      <c r="E10945" s="60">
        <v>11</v>
      </c>
    </row>
    <row r="10946" spans="1:5" x14ac:dyDescent="0.2">
      <c r="A10946" s="62">
        <v>44419</v>
      </c>
      <c r="B10946" s="63">
        <v>44419</v>
      </c>
      <c r="C10946" s="63" t="s">
        <v>1070</v>
      </c>
      <c r="D10946" s="64">
        <f>VLOOKUP(Pag_Inicio_Corr_mas_casos[[#This Row],[Corregimiento]],Hoja3!$A$2:$D$676,4,0)</f>
        <v>80809</v>
      </c>
      <c r="E10946" s="63">
        <v>29</v>
      </c>
    </row>
    <row r="10947" spans="1:5" x14ac:dyDescent="0.2">
      <c r="A10947" s="62">
        <v>44419</v>
      </c>
      <c r="B10947" s="63">
        <v>44419</v>
      </c>
      <c r="C10947" s="63" t="s">
        <v>998</v>
      </c>
      <c r="D10947" s="64">
        <f>VLOOKUP(Pag_Inicio_Corr_mas_casos[[#This Row],[Corregimiento]],Hoja3!$A$2:$D$676,4,0)</f>
        <v>81009</v>
      </c>
      <c r="E10947" s="63">
        <v>27</v>
      </c>
    </row>
    <row r="10948" spans="1:5" x14ac:dyDescent="0.2">
      <c r="A10948" s="62">
        <v>44419</v>
      </c>
      <c r="B10948" s="63">
        <v>44419</v>
      </c>
      <c r="C10948" s="63" t="s">
        <v>1113</v>
      </c>
      <c r="D10948" s="64">
        <f>VLOOKUP(Pag_Inicio_Corr_mas_casos[[#This Row],[Corregimiento]],Hoja3!$A$2:$D$676,4,0)</f>
        <v>130102</v>
      </c>
      <c r="E10948" s="63">
        <v>27</v>
      </c>
    </row>
    <row r="10949" spans="1:5" x14ac:dyDescent="0.2">
      <c r="A10949" s="62">
        <v>44419</v>
      </c>
      <c r="B10949" s="63">
        <v>44419</v>
      </c>
      <c r="C10949" s="63" t="s">
        <v>1095</v>
      </c>
      <c r="D10949" s="64">
        <f>VLOOKUP(Pag_Inicio_Corr_mas_casos[[#This Row],[Corregimiento]],Hoja3!$A$2:$D$676,4,0)</f>
        <v>130106</v>
      </c>
      <c r="E10949" s="63">
        <v>26</v>
      </c>
    </row>
    <row r="10950" spans="1:5" x14ac:dyDescent="0.2">
      <c r="A10950" s="62">
        <v>44419</v>
      </c>
      <c r="B10950" s="63">
        <v>44419</v>
      </c>
      <c r="C10950" s="63" t="s">
        <v>1071</v>
      </c>
      <c r="D10950" s="64">
        <f>VLOOKUP(Pag_Inicio_Corr_mas_casos[[#This Row],[Corregimiento]],Hoja3!$A$2:$D$676,4,0)</f>
        <v>80819</v>
      </c>
      <c r="E10950" s="63">
        <v>23</v>
      </c>
    </row>
    <row r="10951" spans="1:5" x14ac:dyDescent="0.2">
      <c r="A10951" s="62">
        <v>44419</v>
      </c>
      <c r="B10951" s="63">
        <v>44419</v>
      </c>
      <c r="C10951" s="63" t="s">
        <v>1015</v>
      </c>
      <c r="D10951" s="64">
        <f>VLOOKUP(Pag_Inicio_Corr_mas_casos[[#This Row],[Corregimiento]],Hoja3!$A$2:$D$676,4,0)</f>
        <v>80815</v>
      </c>
      <c r="E10951" s="63">
        <v>21</v>
      </c>
    </row>
    <row r="10952" spans="1:5" x14ac:dyDescent="0.2">
      <c r="A10952" s="62">
        <v>44419</v>
      </c>
      <c r="B10952" s="63">
        <v>44419</v>
      </c>
      <c r="C10952" s="63" t="s">
        <v>1016</v>
      </c>
      <c r="D10952" s="64">
        <f>VLOOKUP(Pag_Inicio_Corr_mas_casos[[#This Row],[Corregimiento]],Hoja3!$A$2:$D$676,4,0)</f>
        <v>130716</v>
      </c>
      <c r="E10952" s="63">
        <v>21</v>
      </c>
    </row>
    <row r="10953" spans="1:5" x14ac:dyDescent="0.2">
      <c r="A10953" s="62">
        <v>44419</v>
      </c>
      <c r="B10953" s="63">
        <v>44419</v>
      </c>
      <c r="C10953" s="63" t="s">
        <v>1127</v>
      </c>
      <c r="D10953" s="64">
        <f>VLOOKUP(Pag_Inicio_Corr_mas_casos[[#This Row],[Corregimiento]],Hoja3!$A$2:$D$676,4,0)</f>
        <v>130101</v>
      </c>
      <c r="E10953" s="63">
        <v>20</v>
      </c>
    </row>
    <row r="10954" spans="1:5" x14ac:dyDescent="0.2">
      <c r="A10954" s="62">
        <v>44419</v>
      </c>
      <c r="B10954" s="63">
        <v>44419</v>
      </c>
      <c r="C10954" s="63" t="s">
        <v>1001</v>
      </c>
      <c r="D10954" s="64">
        <f>VLOOKUP(Pag_Inicio_Corr_mas_casos[[#This Row],[Corregimiento]],Hoja3!$A$2:$D$676,4,0)</f>
        <v>80807</v>
      </c>
      <c r="E10954" s="63">
        <v>20</v>
      </c>
    </row>
    <row r="10955" spans="1:5" x14ac:dyDescent="0.2">
      <c r="A10955" s="62">
        <v>44419</v>
      </c>
      <c r="B10955" s="63">
        <v>44419</v>
      </c>
      <c r="C10955" s="63" t="s">
        <v>1105</v>
      </c>
      <c r="D10955" s="64">
        <f>VLOOKUP(Pag_Inicio_Corr_mas_casos[[#This Row],[Corregimiento]],Hoja3!$A$2:$D$676,4,0)</f>
        <v>80812</v>
      </c>
      <c r="E10955" s="63">
        <v>20</v>
      </c>
    </row>
    <row r="10956" spans="1:5" x14ac:dyDescent="0.2">
      <c r="A10956" s="62">
        <v>44419</v>
      </c>
      <c r="B10956" s="63">
        <v>44419</v>
      </c>
      <c r="C10956" s="63" t="s">
        <v>831</v>
      </c>
      <c r="D10956" s="64">
        <f>VLOOKUP(Pag_Inicio_Corr_mas_casos[[#This Row],[Corregimiento]],Hoja3!$A$2:$D$676,4,0)</f>
        <v>80821</v>
      </c>
      <c r="E10956" s="63">
        <v>19</v>
      </c>
    </row>
    <row r="10957" spans="1:5" x14ac:dyDescent="0.2">
      <c r="A10957" s="62">
        <v>44419</v>
      </c>
      <c r="B10957" s="63">
        <v>44419</v>
      </c>
      <c r="C10957" s="63" t="s">
        <v>1003</v>
      </c>
      <c r="D10957" s="64">
        <f>VLOOKUP(Pag_Inicio_Corr_mas_casos[[#This Row],[Corregimiento]],Hoja3!$A$2:$D$676,4,0)</f>
        <v>130708</v>
      </c>
      <c r="E10957" s="63">
        <v>19</v>
      </c>
    </row>
    <row r="10958" spans="1:5" x14ac:dyDescent="0.2">
      <c r="A10958" s="62">
        <v>44419</v>
      </c>
      <c r="B10958" s="63">
        <v>44419</v>
      </c>
      <c r="C10958" s="63" t="s">
        <v>1012</v>
      </c>
      <c r="D10958" s="64">
        <f>VLOOKUP(Pag_Inicio_Corr_mas_casos[[#This Row],[Corregimiento]],Hoja3!$A$2:$D$676,4,0)</f>
        <v>80817</v>
      </c>
      <c r="E10958" s="63">
        <v>18</v>
      </c>
    </row>
    <row r="10959" spans="1:5" x14ac:dyDescent="0.2">
      <c r="A10959" s="62">
        <v>44419</v>
      </c>
      <c r="B10959" s="63">
        <v>44419</v>
      </c>
      <c r="C10959" s="63" t="s">
        <v>1002</v>
      </c>
      <c r="D10959" s="64">
        <f>VLOOKUP(Pag_Inicio_Corr_mas_casos[[#This Row],[Corregimiento]],Hoja3!$A$2:$D$676,4,0)</f>
        <v>80816</v>
      </c>
      <c r="E10959" s="63">
        <v>18</v>
      </c>
    </row>
    <row r="10960" spans="1:5" x14ac:dyDescent="0.2">
      <c r="A10960" s="62">
        <v>44419</v>
      </c>
      <c r="B10960" s="63">
        <v>44419</v>
      </c>
      <c r="C10960" s="63" t="s">
        <v>1078</v>
      </c>
      <c r="D10960" s="64">
        <f>VLOOKUP(Pag_Inicio_Corr_mas_casos[[#This Row],[Corregimiento]],Hoja3!$A$2:$D$676,4,0)</f>
        <v>81001</v>
      </c>
      <c r="E10960" s="63">
        <v>17</v>
      </c>
    </row>
    <row r="10961" spans="1:5" x14ac:dyDescent="0.2">
      <c r="A10961" s="62">
        <v>44419</v>
      </c>
      <c r="B10961" s="63">
        <v>44419</v>
      </c>
      <c r="C10961" s="63" t="s">
        <v>1026</v>
      </c>
      <c r="D10961" s="64">
        <f>VLOOKUP(Pag_Inicio_Corr_mas_casos[[#This Row],[Corregimiento]],Hoja3!$A$2:$D$676,4,0)</f>
        <v>30107</v>
      </c>
      <c r="E10961" s="63">
        <v>12</v>
      </c>
    </row>
    <row r="10962" spans="1:5" x14ac:dyDescent="0.2">
      <c r="A10962" s="62">
        <v>44419</v>
      </c>
      <c r="B10962" s="63">
        <v>44419</v>
      </c>
      <c r="C10962" s="63" t="s">
        <v>1357</v>
      </c>
      <c r="D10962" s="64">
        <f>VLOOKUP(Pag_Inicio_Corr_mas_casos[[#This Row],[Corregimiento]],Hoja3!$A$2:$D$676,4,0)</f>
        <v>130304</v>
      </c>
      <c r="E10962" s="63">
        <v>12</v>
      </c>
    </row>
    <row r="10963" spans="1:5" x14ac:dyDescent="0.2">
      <c r="A10963" s="62">
        <v>44419</v>
      </c>
      <c r="B10963" s="63">
        <v>44419</v>
      </c>
      <c r="C10963" s="63" t="s">
        <v>1004</v>
      </c>
      <c r="D10963" s="64">
        <f>VLOOKUP(Pag_Inicio_Corr_mas_casos[[#This Row],[Corregimiento]],Hoja3!$A$2:$D$676,4,0)</f>
        <v>81007</v>
      </c>
      <c r="E10963" s="63">
        <v>12</v>
      </c>
    </row>
    <row r="10964" spans="1:5" x14ac:dyDescent="0.2">
      <c r="A10964" s="62">
        <v>44419</v>
      </c>
      <c r="B10964" s="63">
        <v>44419</v>
      </c>
      <c r="C10964" s="63" t="s">
        <v>1023</v>
      </c>
      <c r="D10964" s="64">
        <f>VLOOKUP(Pag_Inicio_Corr_mas_casos[[#This Row],[Corregimiento]],Hoja3!$A$2:$D$676,4,0)</f>
        <v>30113</v>
      </c>
      <c r="E10964" s="63">
        <v>12</v>
      </c>
    </row>
    <row r="10965" spans="1:5" x14ac:dyDescent="0.2">
      <c r="A10965" s="62">
        <v>44419</v>
      </c>
      <c r="B10965" s="63">
        <v>44419</v>
      </c>
      <c r="C10965" s="63" t="s">
        <v>1079</v>
      </c>
      <c r="D10965" s="64">
        <f>VLOOKUP(Pag_Inicio_Corr_mas_casos[[#This Row],[Corregimiento]],Hoja3!$A$2:$D$676,4,0)</f>
        <v>81002</v>
      </c>
      <c r="E10965" s="63">
        <v>12</v>
      </c>
    </row>
    <row r="10966" spans="1:5" x14ac:dyDescent="0.2">
      <c r="A10966" s="32">
        <v>44420</v>
      </c>
      <c r="B10966" s="33">
        <v>44420</v>
      </c>
      <c r="C10966" s="33" t="s">
        <v>1070</v>
      </c>
      <c r="D10966" s="34">
        <f>VLOOKUP(Pag_Inicio_Corr_mas_casos[[#This Row],[Corregimiento]],Hoja3!$A$2:$D$676,4,0)</f>
        <v>80809</v>
      </c>
      <c r="E10966" s="33">
        <v>31</v>
      </c>
    </row>
    <row r="10967" spans="1:5" x14ac:dyDescent="0.2">
      <c r="A10967" s="32">
        <v>44420</v>
      </c>
      <c r="B10967" s="33">
        <v>44420</v>
      </c>
      <c r="C10967" s="33" t="s">
        <v>1095</v>
      </c>
      <c r="D10967" s="34">
        <f>VLOOKUP(Pag_Inicio_Corr_mas_casos[[#This Row],[Corregimiento]],Hoja3!$A$2:$D$676,4,0)</f>
        <v>130106</v>
      </c>
      <c r="E10967" s="33">
        <v>29</v>
      </c>
    </row>
    <row r="10968" spans="1:5" x14ac:dyDescent="0.2">
      <c r="A10968" s="32">
        <v>44420</v>
      </c>
      <c r="B10968" s="33">
        <v>44420</v>
      </c>
      <c r="C10968" s="33" t="s">
        <v>1077</v>
      </c>
      <c r="D10968" s="34">
        <f>VLOOKUP(Pag_Inicio_Corr_mas_casos[[#This Row],[Corregimiento]],Hoja3!$A$2:$D$676,4,0)</f>
        <v>81008</v>
      </c>
      <c r="E10968" s="33">
        <v>29</v>
      </c>
    </row>
    <row r="10969" spans="1:5" x14ac:dyDescent="0.2">
      <c r="A10969" s="32">
        <v>44420</v>
      </c>
      <c r="B10969" s="33">
        <v>44420</v>
      </c>
      <c r="C10969" s="33" t="s">
        <v>1002</v>
      </c>
      <c r="D10969" s="34">
        <f>VLOOKUP(Pag_Inicio_Corr_mas_casos[[#This Row],[Corregimiento]],Hoja3!$A$2:$D$676,4,0)</f>
        <v>80816</v>
      </c>
      <c r="E10969" s="33">
        <v>25</v>
      </c>
    </row>
    <row r="10970" spans="1:5" x14ac:dyDescent="0.2">
      <c r="A10970" s="32">
        <v>44420</v>
      </c>
      <c r="B10970" s="33">
        <v>44420</v>
      </c>
      <c r="C10970" s="33" t="s">
        <v>1127</v>
      </c>
      <c r="D10970" s="34">
        <f>VLOOKUP(Pag_Inicio_Corr_mas_casos[[#This Row],[Corregimiento]],Hoja3!$A$2:$D$676,4,0)</f>
        <v>130101</v>
      </c>
      <c r="E10970" s="33">
        <v>24</v>
      </c>
    </row>
    <row r="10971" spans="1:5" x14ac:dyDescent="0.2">
      <c r="A10971" s="32">
        <v>44420</v>
      </c>
      <c r="B10971" s="33">
        <v>44420</v>
      </c>
      <c r="C10971" s="33" t="s">
        <v>1013</v>
      </c>
      <c r="D10971" s="34">
        <f>VLOOKUP(Pag_Inicio_Corr_mas_casos[[#This Row],[Corregimiento]],Hoja3!$A$2:$D$676,4,0)</f>
        <v>80822</v>
      </c>
      <c r="E10971" s="33">
        <v>22</v>
      </c>
    </row>
    <row r="10972" spans="1:5" x14ac:dyDescent="0.2">
      <c r="A10972" s="32">
        <v>44420</v>
      </c>
      <c r="B10972" s="33">
        <v>44420</v>
      </c>
      <c r="C10972" s="33" t="s">
        <v>1009</v>
      </c>
      <c r="D10972" s="34">
        <f>VLOOKUP(Pag_Inicio_Corr_mas_casos[[#This Row],[Corregimiento]],Hoja3!$A$2:$D$676,4,0)</f>
        <v>130107</v>
      </c>
      <c r="E10972" s="33">
        <v>21</v>
      </c>
    </row>
    <row r="10973" spans="1:5" x14ac:dyDescent="0.2">
      <c r="A10973" s="32">
        <v>44420</v>
      </c>
      <c r="B10973" s="33">
        <v>44420</v>
      </c>
      <c r="C10973" s="33" t="s">
        <v>999</v>
      </c>
      <c r="D10973" s="34">
        <f>VLOOKUP(Pag_Inicio_Corr_mas_casos[[#This Row],[Corregimiento]],Hoja3!$A$2:$D$676,4,0)</f>
        <v>80806</v>
      </c>
      <c r="E10973" s="33">
        <v>17</v>
      </c>
    </row>
    <row r="10974" spans="1:5" x14ac:dyDescent="0.2">
      <c r="A10974" s="32">
        <v>44420</v>
      </c>
      <c r="B10974" s="33">
        <v>44420</v>
      </c>
      <c r="C10974" s="33" t="s">
        <v>1113</v>
      </c>
      <c r="D10974" s="34">
        <f>VLOOKUP(Pag_Inicio_Corr_mas_casos[[#This Row],[Corregimiento]],Hoja3!$A$2:$D$676,4,0)</f>
        <v>130102</v>
      </c>
      <c r="E10974" s="33">
        <v>16</v>
      </c>
    </row>
    <row r="10975" spans="1:5" x14ac:dyDescent="0.2">
      <c r="A10975" s="32">
        <v>44420</v>
      </c>
      <c r="B10975" s="33">
        <v>44420</v>
      </c>
      <c r="C10975" s="33" t="s">
        <v>1071</v>
      </c>
      <c r="D10975" s="34">
        <f>VLOOKUP(Pag_Inicio_Corr_mas_casos[[#This Row],[Corregimiento]],Hoja3!$A$2:$D$676,4,0)</f>
        <v>80819</v>
      </c>
      <c r="E10975" s="33">
        <v>16</v>
      </c>
    </row>
    <row r="10976" spans="1:5" x14ac:dyDescent="0.2">
      <c r="A10976" s="32">
        <v>44420</v>
      </c>
      <c r="B10976" s="33">
        <v>44420</v>
      </c>
      <c r="C10976" s="33" t="s">
        <v>1053</v>
      </c>
      <c r="D10976" s="34">
        <f>VLOOKUP(Pag_Inicio_Corr_mas_casos[[#This Row],[Corregimiento]],Hoja3!$A$2:$D$676,4,0)</f>
        <v>130105</v>
      </c>
      <c r="E10976" s="33">
        <v>15</v>
      </c>
    </row>
    <row r="10977" spans="1:5" x14ac:dyDescent="0.2">
      <c r="A10977" s="32">
        <v>44420</v>
      </c>
      <c r="B10977" s="33">
        <v>44420</v>
      </c>
      <c r="C10977" s="33" t="s">
        <v>1393</v>
      </c>
      <c r="D10977" s="34">
        <f>VLOOKUP(Pag_Inicio_Corr_mas_casos[[#This Row],[Corregimiento]],Hoja3!$A$2:$D$676,4,0)</f>
        <v>80823</v>
      </c>
      <c r="E10977" s="33">
        <v>14</v>
      </c>
    </row>
    <row r="10978" spans="1:5" x14ac:dyDescent="0.2">
      <c r="A10978" s="32">
        <v>44420</v>
      </c>
      <c r="B10978" s="33">
        <v>44420</v>
      </c>
      <c r="C10978" s="33" t="s">
        <v>1028</v>
      </c>
      <c r="D10978" s="34">
        <f>VLOOKUP(Pag_Inicio_Corr_mas_casos[[#This Row],[Corregimiento]],Hoja3!$A$2:$D$676,4,0)</f>
        <v>130709</v>
      </c>
      <c r="E10978" s="33">
        <v>14</v>
      </c>
    </row>
    <row r="10979" spans="1:5" x14ac:dyDescent="0.2">
      <c r="A10979" s="32">
        <v>44420</v>
      </c>
      <c r="B10979" s="33">
        <v>44420</v>
      </c>
      <c r="C10979" s="33" t="s">
        <v>1003</v>
      </c>
      <c r="D10979" s="34">
        <f>VLOOKUP(Pag_Inicio_Corr_mas_casos[[#This Row],[Corregimiento]],Hoja3!$A$2:$D$676,4,0)</f>
        <v>130708</v>
      </c>
      <c r="E10979" s="33">
        <v>14</v>
      </c>
    </row>
    <row r="10980" spans="1:5" x14ac:dyDescent="0.2">
      <c r="A10980" s="32">
        <v>44420</v>
      </c>
      <c r="B10980" s="33">
        <v>44420</v>
      </c>
      <c r="C10980" s="33" t="s">
        <v>1012</v>
      </c>
      <c r="D10980" s="34">
        <f>VLOOKUP(Pag_Inicio_Corr_mas_casos[[#This Row],[Corregimiento]],Hoja3!$A$2:$D$676,4,0)</f>
        <v>80817</v>
      </c>
      <c r="E10980" s="33">
        <v>13</v>
      </c>
    </row>
    <row r="10981" spans="1:5" x14ac:dyDescent="0.2">
      <c r="A10981" s="32">
        <v>44420</v>
      </c>
      <c r="B10981" s="33">
        <v>44420</v>
      </c>
      <c r="C10981" s="33" t="s">
        <v>1091</v>
      </c>
      <c r="D10981" s="34">
        <f>VLOOKUP(Pag_Inicio_Corr_mas_casos[[#This Row],[Corregimiento]],Hoja3!$A$2:$D$676,4,0)</f>
        <v>30104</v>
      </c>
      <c r="E10981" s="33">
        <v>13</v>
      </c>
    </row>
    <row r="10982" spans="1:5" x14ac:dyDescent="0.2">
      <c r="A10982" s="32">
        <v>44420</v>
      </c>
      <c r="B10982" s="33">
        <v>44420</v>
      </c>
      <c r="C10982" s="33" t="s">
        <v>1015</v>
      </c>
      <c r="D10982" s="34">
        <f>VLOOKUP(Pag_Inicio_Corr_mas_casos[[#This Row],[Corregimiento]],Hoja3!$A$2:$D$676,4,0)</f>
        <v>80815</v>
      </c>
      <c r="E10982" s="33">
        <v>24</v>
      </c>
    </row>
    <row r="10983" spans="1:5" x14ac:dyDescent="0.2">
      <c r="A10983" s="32">
        <v>44420</v>
      </c>
      <c r="B10983" s="33">
        <v>44420</v>
      </c>
      <c r="C10983" s="33" t="s">
        <v>1066</v>
      </c>
      <c r="D10983" s="34">
        <f>VLOOKUP(Pag_Inicio_Corr_mas_casos[[#This Row],[Corregimiento]],Hoja3!$A$2:$D$676,4,0)</f>
        <v>40612</v>
      </c>
      <c r="E10983" s="33">
        <v>11</v>
      </c>
    </row>
    <row r="10984" spans="1:5" x14ac:dyDescent="0.2">
      <c r="A10984" s="32">
        <v>44420</v>
      </c>
      <c r="B10984" s="33">
        <v>44420</v>
      </c>
      <c r="C10984" s="33" t="s">
        <v>1016</v>
      </c>
      <c r="D10984" s="34">
        <f>VLOOKUP(Pag_Inicio_Corr_mas_casos[[#This Row],[Corregimiento]],Hoja3!$A$2:$D$676,4,0)</f>
        <v>130716</v>
      </c>
      <c r="E10984" s="33">
        <v>11</v>
      </c>
    </row>
    <row r="10985" spans="1:5" x14ac:dyDescent="0.2">
      <c r="A10985" s="105">
        <v>44421</v>
      </c>
      <c r="B10985" s="106">
        <v>44421</v>
      </c>
      <c r="C10985" s="106" t="s">
        <v>1071</v>
      </c>
      <c r="D10985" s="107">
        <f>VLOOKUP(Pag_Inicio_Corr_mas_casos[[#This Row],[Corregimiento]],Hoja3!$A$2:$D$676,4,0)</f>
        <v>80819</v>
      </c>
      <c r="E10985" s="106">
        <v>28</v>
      </c>
    </row>
    <row r="10986" spans="1:5" x14ac:dyDescent="0.2">
      <c r="A10986" s="105">
        <v>44421</v>
      </c>
      <c r="B10986" s="106">
        <v>44421</v>
      </c>
      <c r="C10986" s="106" t="s">
        <v>1113</v>
      </c>
      <c r="D10986" s="107">
        <f>VLOOKUP(Pag_Inicio_Corr_mas_casos[[#This Row],[Corregimiento]],Hoja3!$A$2:$D$676,4,0)</f>
        <v>130102</v>
      </c>
      <c r="E10986" s="106">
        <v>26</v>
      </c>
    </row>
    <row r="10987" spans="1:5" x14ac:dyDescent="0.2">
      <c r="A10987" s="105">
        <v>44421</v>
      </c>
      <c r="B10987" s="106">
        <v>44421</v>
      </c>
      <c r="C10987" s="106" t="s">
        <v>1070</v>
      </c>
      <c r="D10987" s="107">
        <f>VLOOKUP(Pag_Inicio_Corr_mas_casos[[#This Row],[Corregimiento]],Hoja3!$A$2:$D$676,4,0)</f>
        <v>80809</v>
      </c>
      <c r="E10987" s="106">
        <v>24</v>
      </c>
    </row>
    <row r="10988" spans="1:5" x14ac:dyDescent="0.2">
      <c r="A10988" s="105">
        <v>44421</v>
      </c>
      <c r="B10988" s="106">
        <v>44421</v>
      </c>
      <c r="C10988" s="106" t="s">
        <v>1012</v>
      </c>
      <c r="D10988" s="107">
        <f>VLOOKUP(Pag_Inicio_Corr_mas_casos[[#This Row],[Corregimiento]],Hoja3!$A$2:$D$676,4,0)</f>
        <v>80817</v>
      </c>
      <c r="E10988" s="106">
        <v>23</v>
      </c>
    </row>
    <row r="10989" spans="1:5" x14ac:dyDescent="0.2">
      <c r="A10989" s="105">
        <v>44421</v>
      </c>
      <c r="B10989" s="106">
        <v>44421</v>
      </c>
      <c r="C10989" s="106" t="s">
        <v>1011</v>
      </c>
      <c r="D10989" s="107">
        <f>VLOOKUP(Pag_Inicio_Corr_mas_casos[[#This Row],[Corregimiento]],Hoja3!$A$2:$D$676,4,0)</f>
        <v>80820</v>
      </c>
      <c r="E10989" s="106">
        <v>23</v>
      </c>
    </row>
    <row r="10990" spans="1:5" x14ac:dyDescent="0.2">
      <c r="A10990" s="105">
        <v>44421</v>
      </c>
      <c r="B10990" s="106">
        <v>44421</v>
      </c>
      <c r="C10990" s="106" t="s">
        <v>1105</v>
      </c>
      <c r="D10990" s="107">
        <f>VLOOKUP(Pag_Inicio_Corr_mas_casos[[#This Row],[Corregimiento]],Hoja3!$A$2:$D$676,4,0)</f>
        <v>80812</v>
      </c>
      <c r="E10990" s="106">
        <v>21</v>
      </c>
    </row>
    <row r="10991" spans="1:5" x14ac:dyDescent="0.2">
      <c r="A10991" s="105">
        <v>44421</v>
      </c>
      <c r="B10991" s="106">
        <v>44421</v>
      </c>
      <c r="C10991" s="106" t="s">
        <v>831</v>
      </c>
      <c r="D10991" s="107">
        <f>VLOOKUP(Pag_Inicio_Corr_mas_casos[[#This Row],[Corregimiento]],Hoja3!$A$2:$D$676,4,0)</f>
        <v>80821</v>
      </c>
      <c r="E10991" s="106">
        <v>19</v>
      </c>
    </row>
    <row r="10992" spans="1:5" x14ac:dyDescent="0.2">
      <c r="A10992" s="105">
        <v>44421</v>
      </c>
      <c r="B10992" s="106">
        <v>44421</v>
      </c>
      <c r="C10992" s="106" t="s">
        <v>1001</v>
      </c>
      <c r="D10992" s="107">
        <f>VLOOKUP(Pag_Inicio_Corr_mas_casos[[#This Row],[Corregimiento]],Hoja3!$A$2:$D$676,4,0)</f>
        <v>80807</v>
      </c>
      <c r="E10992" s="106">
        <v>16</v>
      </c>
    </row>
    <row r="10993" spans="1:5" x14ac:dyDescent="0.2">
      <c r="A10993" s="105">
        <v>44421</v>
      </c>
      <c r="B10993" s="106">
        <v>44421</v>
      </c>
      <c r="C10993" s="106" t="s">
        <v>998</v>
      </c>
      <c r="D10993" s="107">
        <f>VLOOKUP(Pag_Inicio_Corr_mas_casos[[#This Row],[Corregimiento]],Hoja3!$A$2:$D$676,4,0)</f>
        <v>81009</v>
      </c>
      <c r="E10993" s="106">
        <v>15</v>
      </c>
    </row>
    <row r="10994" spans="1:5" x14ac:dyDescent="0.2">
      <c r="A10994" s="105">
        <v>44421</v>
      </c>
      <c r="B10994" s="106">
        <v>44421</v>
      </c>
      <c r="C10994" s="106" t="s">
        <v>999</v>
      </c>
      <c r="D10994" s="107">
        <f>VLOOKUP(Pag_Inicio_Corr_mas_casos[[#This Row],[Corregimiento]],Hoja3!$A$2:$D$676,4,0)</f>
        <v>80806</v>
      </c>
      <c r="E10994" s="106">
        <v>15</v>
      </c>
    </row>
    <row r="10995" spans="1:5" x14ac:dyDescent="0.2">
      <c r="A10995" s="105">
        <v>44421</v>
      </c>
      <c r="B10995" s="106">
        <v>44421</v>
      </c>
      <c r="C10995" s="106" t="s">
        <v>1010</v>
      </c>
      <c r="D10995" s="107">
        <f>VLOOKUP(Pag_Inicio_Corr_mas_casos[[#This Row],[Corregimiento]],Hoja3!$A$2:$D$676,4,0)</f>
        <v>80813</v>
      </c>
      <c r="E10995" s="106">
        <v>13</v>
      </c>
    </row>
    <row r="10996" spans="1:5" x14ac:dyDescent="0.2">
      <c r="A10996" s="105">
        <v>44421</v>
      </c>
      <c r="B10996" s="106">
        <v>44421</v>
      </c>
      <c r="C10996" s="106" t="s">
        <v>1003</v>
      </c>
      <c r="D10996" s="107">
        <f>VLOOKUP(Pag_Inicio_Corr_mas_casos[[#This Row],[Corregimiento]],Hoja3!$A$2:$D$676,4,0)</f>
        <v>130708</v>
      </c>
      <c r="E10996" s="106">
        <v>13</v>
      </c>
    </row>
    <row r="10997" spans="1:5" x14ac:dyDescent="0.2">
      <c r="A10997" s="105">
        <v>44421</v>
      </c>
      <c r="B10997" s="106">
        <v>44421</v>
      </c>
      <c r="C10997" s="106" t="s">
        <v>1078</v>
      </c>
      <c r="D10997" s="107">
        <f>VLOOKUP(Pag_Inicio_Corr_mas_casos[[#This Row],[Corregimiento]],Hoja3!$A$2:$D$676,4,0)</f>
        <v>81001</v>
      </c>
      <c r="E10997" s="106">
        <v>13</v>
      </c>
    </row>
    <row r="10998" spans="1:5" x14ac:dyDescent="0.2">
      <c r="A10998" s="105">
        <v>44421</v>
      </c>
      <c r="B10998" s="106">
        <v>44421</v>
      </c>
      <c r="C10998" s="106" t="s">
        <v>1015</v>
      </c>
      <c r="D10998" s="107">
        <f>VLOOKUP(Pag_Inicio_Corr_mas_casos[[#This Row],[Corregimiento]],Hoja3!$A$2:$D$676,4,0)</f>
        <v>80815</v>
      </c>
      <c r="E10998" s="106">
        <v>13</v>
      </c>
    </row>
    <row r="10999" spans="1:5" x14ac:dyDescent="0.2">
      <c r="A10999" s="105">
        <v>44421</v>
      </c>
      <c r="B10999" s="106">
        <v>44421</v>
      </c>
      <c r="C10999" s="106" t="s">
        <v>1013</v>
      </c>
      <c r="D10999" s="107">
        <f>VLOOKUP(Pag_Inicio_Corr_mas_casos[[#This Row],[Corregimiento]],Hoja3!$A$2:$D$676,4,0)</f>
        <v>80822</v>
      </c>
      <c r="E10999" s="106">
        <v>12</v>
      </c>
    </row>
    <row r="11000" spans="1:5" x14ac:dyDescent="0.2">
      <c r="A11000" s="105">
        <v>44421</v>
      </c>
      <c r="B11000" s="106">
        <v>44421</v>
      </c>
      <c r="C11000" s="106" t="s">
        <v>1393</v>
      </c>
      <c r="D11000" s="107">
        <f>VLOOKUP(Pag_Inicio_Corr_mas_casos[[#This Row],[Corregimiento]],Hoja3!$A$2:$D$676,4,0)</f>
        <v>80823</v>
      </c>
      <c r="E11000" s="106">
        <v>12</v>
      </c>
    </row>
    <row r="11001" spans="1:5" x14ac:dyDescent="0.2">
      <c r="A11001" s="105">
        <v>44421</v>
      </c>
      <c r="B11001" s="106">
        <v>44421</v>
      </c>
      <c r="C11001" s="106" t="s">
        <v>1095</v>
      </c>
      <c r="D11001" s="107">
        <f>VLOOKUP(Pag_Inicio_Corr_mas_casos[[#This Row],[Corregimiento]],Hoja3!$A$2:$D$676,4,0)</f>
        <v>130106</v>
      </c>
      <c r="E11001" s="106">
        <v>11</v>
      </c>
    </row>
    <row r="11002" spans="1:5" x14ac:dyDescent="0.2">
      <c r="A11002" s="105">
        <v>44421</v>
      </c>
      <c r="B11002" s="106">
        <v>44421</v>
      </c>
      <c r="C11002" s="106" t="s">
        <v>1119</v>
      </c>
      <c r="D11002" s="107">
        <f>VLOOKUP(Pag_Inicio_Corr_mas_casos[[#This Row],[Corregimiento]],Hoja3!$A$2:$D$676,4,0)</f>
        <v>40601</v>
      </c>
      <c r="E11002" s="106">
        <v>10</v>
      </c>
    </row>
    <row r="11003" spans="1:5" x14ac:dyDescent="0.2">
      <c r="A11003" s="105">
        <v>44421</v>
      </c>
      <c r="B11003" s="106">
        <v>44421</v>
      </c>
      <c r="C11003" s="106" t="s">
        <v>1088</v>
      </c>
      <c r="D11003" s="107">
        <f>VLOOKUP(Pag_Inicio_Corr_mas_casos[[#This Row],[Corregimiento]],Hoja3!$A$2:$D$676,4,0)</f>
        <v>20609</v>
      </c>
      <c r="E11003" s="106">
        <v>9</v>
      </c>
    </row>
    <row r="11004" spans="1:5" x14ac:dyDescent="0.2">
      <c r="A11004" s="105">
        <v>44421</v>
      </c>
      <c r="B11004" s="106">
        <v>44421</v>
      </c>
      <c r="C11004" s="106" t="s">
        <v>1342</v>
      </c>
      <c r="D11004" s="107">
        <f>VLOOKUP(Pag_Inicio_Corr_mas_casos[[#This Row],[Corregimiento]],Hoja3!$A$2:$D$676,4,0)</f>
        <v>130410</v>
      </c>
      <c r="E11004" s="106">
        <v>9</v>
      </c>
    </row>
    <row r="11005" spans="1:5" x14ac:dyDescent="0.2">
      <c r="A11005" s="59">
        <v>44422</v>
      </c>
      <c r="B11005" s="60">
        <v>44422</v>
      </c>
      <c r="C11005" s="60" t="s">
        <v>1127</v>
      </c>
      <c r="D11005" s="61">
        <f>VLOOKUP(Pag_Inicio_Corr_mas_casos[[#This Row],[Corregimiento]],Hoja3!$A$2:$D$676,4,0)</f>
        <v>130101</v>
      </c>
      <c r="E11005" s="60">
        <v>30</v>
      </c>
    </row>
    <row r="11006" spans="1:5" x14ac:dyDescent="0.2">
      <c r="A11006" s="59">
        <v>44422</v>
      </c>
      <c r="B11006" s="60">
        <v>44422</v>
      </c>
      <c r="C11006" s="60" t="s">
        <v>1070</v>
      </c>
      <c r="D11006" s="61">
        <f>VLOOKUP(Pag_Inicio_Corr_mas_casos[[#This Row],[Corregimiento]],Hoja3!$A$2:$D$676,4,0)</f>
        <v>80809</v>
      </c>
      <c r="E11006" s="60">
        <v>26</v>
      </c>
    </row>
    <row r="11007" spans="1:5" x14ac:dyDescent="0.2">
      <c r="A11007" s="59">
        <v>44422</v>
      </c>
      <c r="B11007" s="60">
        <v>44422</v>
      </c>
      <c r="C11007" s="60" t="s">
        <v>1003</v>
      </c>
      <c r="D11007" s="61">
        <f>VLOOKUP(Pag_Inicio_Corr_mas_casos[[#This Row],[Corregimiento]],Hoja3!$A$2:$D$676,4,0)</f>
        <v>130708</v>
      </c>
      <c r="E11007" s="60">
        <v>24</v>
      </c>
    </row>
    <row r="11008" spans="1:5" x14ac:dyDescent="0.2">
      <c r="A11008" s="59">
        <v>44422</v>
      </c>
      <c r="B11008" s="60">
        <v>44422</v>
      </c>
      <c r="C11008" s="60" t="s">
        <v>1393</v>
      </c>
      <c r="D11008" s="61">
        <f>VLOOKUP(Pag_Inicio_Corr_mas_casos[[#This Row],[Corregimiento]],Hoja3!$A$2:$D$676,4,0)</f>
        <v>80823</v>
      </c>
      <c r="E11008" s="60">
        <v>23</v>
      </c>
    </row>
    <row r="11009" spans="1:5" x14ac:dyDescent="0.2">
      <c r="A11009" s="59">
        <v>44422</v>
      </c>
      <c r="B11009" s="60">
        <v>44422</v>
      </c>
      <c r="C11009" s="60" t="s">
        <v>1009</v>
      </c>
      <c r="D11009" s="61">
        <f>VLOOKUP(Pag_Inicio_Corr_mas_casos[[#This Row],[Corregimiento]],Hoja3!$A$2:$D$676,4,0)</f>
        <v>130107</v>
      </c>
      <c r="E11009" s="60">
        <v>22</v>
      </c>
    </row>
    <row r="11010" spans="1:5" x14ac:dyDescent="0.2">
      <c r="A11010" s="59">
        <v>44422</v>
      </c>
      <c r="B11010" s="60">
        <v>44422</v>
      </c>
      <c r="C11010" s="60" t="s">
        <v>1095</v>
      </c>
      <c r="D11010" s="61">
        <f>VLOOKUP(Pag_Inicio_Corr_mas_casos[[#This Row],[Corregimiento]],Hoja3!$A$2:$D$676,4,0)</f>
        <v>130106</v>
      </c>
      <c r="E11010" s="60">
        <v>19</v>
      </c>
    </row>
    <row r="11011" spans="1:5" x14ac:dyDescent="0.2">
      <c r="A11011" s="59">
        <v>44422</v>
      </c>
      <c r="B11011" s="60">
        <v>44422</v>
      </c>
      <c r="C11011" s="60" t="s">
        <v>1026</v>
      </c>
      <c r="D11011" s="61">
        <f>VLOOKUP(Pag_Inicio_Corr_mas_casos[[#This Row],[Corregimiento]],Hoja3!$A$2:$D$676,4,0)</f>
        <v>30107</v>
      </c>
      <c r="E11011" s="60">
        <v>19</v>
      </c>
    </row>
    <row r="11012" spans="1:5" x14ac:dyDescent="0.2">
      <c r="A11012" s="59">
        <v>44422</v>
      </c>
      <c r="B11012" s="60">
        <v>44422</v>
      </c>
      <c r="C11012" s="60" t="s">
        <v>1113</v>
      </c>
      <c r="D11012" s="61">
        <f>VLOOKUP(Pag_Inicio_Corr_mas_casos[[#This Row],[Corregimiento]],Hoja3!$A$2:$D$676,4,0)</f>
        <v>130102</v>
      </c>
      <c r="E11012" s="60">
        <v>18</v>
      </c>
    </row>
    <row r="11013" spans="1:5" x14ac:dyDescent="0.2">
      <c r="A11013" s="59">
        <v>44422</v>
      </c>
      <c r="B11013" s="60">
        <v>44422</v>
      </c>
      <c r="C11013" s="60" t="s">
        <v>1033</v>
      </c>
      <c r="D11013" s="61">
        <f>VLOOKUP(Pag_Inicio_Corr_mas_casos[[#This Row],[Corregimiento]],Hoja3!$A$2:$D$676,4,0)</f>
        <v>40203</v>
      </c>
      <c r="E11013" s="60">
        <v>16</v>
      </c>
    </row>
    <row r="11014" spans="1:5" x14ac:dyDescent="0.2">
      <c r="A11014" s="59">
        <v>44422</v>
      </c>
      <c r="B11014" s="60">
        <v>44422</v>
      </c>
      <c r="C11014" s="60" t="s">
        <v>1013</v>
      </c>
      <c r="D11014" s="61">
        <f>VLOOKUP(Pag_Inicio_Corr_mas_casos[[#This Row],[Corregimiento]],Hoja3!$A$2:$D$676,4,0)</f>
        <v>80822</v>
      </c>
      <c r="E11014" s="60">
        <v>16</v>
      </c>
    </row>
    <row r="11015" spans="1:5" x14ac:dyDescent="0.2">
      <c r="A11015" s="59">
        <v>44422</v>
      </c>
      <c r="B11015" s="60">
        <v>44422</v>
      </c>
      <c r="C11015" s="60" t="s">
        <v>1066</v>
      </c>
      <c r="D11015" s="61">
        <f>VLOOKUP(Pag_Inicio_Corr_mas_casos[[#This Row],[Corregimiento]],Hoja3!$A$2:$D$676,4,0)</f>
        <v>40612</v>
      </c>
      <c r="E11015" s="60">
        <v>16</v>
      </c>
    </row>
    <row r="11016" spans="1:5" x14ac:dyDescent="0.2">
      <c r="A11016" s="59">
        <v>44422</v>
      </c>
      <c r="B11016" s="60">
        <v>44422</v>
      </c>
      <c r="C11016" s="60" t="s">
        <v>1020</v>
      </c>
      <c r="D11016" s="61">
        <f>VLOOKUP(Pag_Inicio_Corr_mas_casos[[#This Row],[Corregimiento]],Hoja3!$A$2:$D$676,4,0)</f>
        <v>20601</v>
      </c>
      <c r="E11016" s="60">
        <v>15</v>
      </c>
    </row>
    <row r="11017" spans="1:5" x14ac:dyDescent="0.2">
      <c r="A11017" s="59">
        <v>44422</v>
      </c>
      <c r="B11017" s="60">
        <v>44422</v>
      </c>
      <c r="C11017" s="60" t="s">
        <v>1289</v>
      </c>
      <c r="D11017" s="61">
        <f>VLOOKUP(Pag_Inicio_Corr_mas_casos[[#This Row],[Corregimiento]],Hoja3!$A$2:$D$676,4,0)</f>
        <v>20302</v>
      </c>
      <c r="E11017" s="60">
        <v>15</v>
      </c>
    </row>
    <row r="11018" spans="1:5" x14ac:dyDescent="0.2">
      <c r="A11018" s="59">
        <v>44422</v>
      </c>
      <c r="B11018" s="60">
        <v>44422</v>
      </c>
      <c r="C11018" s="60" t="s">
        <v>1071</v>
      </c>
      <c r="D11018" s="61">
        <f>VLOOKUP(Pag_Inicio_Corr_mas_casos[[#This Row],[Corregimiento]],Hoja3!$A$2:$D$676,4,0)</f>
        <v>80819</v>
      </c>
      <c r="E11018" s="60">
        <v>14</v>
      </c>
    </row>
    <row r="11019" spans="1:5" x14ac:dyDescent="0.2">
      <c r="A11019" s="59">
        <v>44422</v>
      </c>
      <c r="B11019" s="60">
        <v>44422</v>
      </c>
      <c r="C11019" s="60" t="s">
        <v>1074</v>
      </c>
      <c r="D11019" s="61">
        <f>VLOOKUP(Pag_Inicio_Corr_mas_casos[[#This Row],[Corregimiento]],Hoja3!$A$2:$D$676,4,0)</f>
        <v>130702</v>
      </c>
      <c r="E11019" s="60">
        <v>14</v>
      </c>
    </row>
    <row r="11020" spans="1:5" x14ac:dyDescent="0.2">
      <c r="A11020" s="59">
        <v>44422</v>
      </c>
      <c r="B11020" s="60">
        <v>44422</v>
      </c>
      <c r="C11020" s="60" t="s">
        <v>1097</v>
      </c>
      <c r="D11020" s="61">
        <f>VLOOKUP(Pag_Inicio_Corr_mas_casos[[#This Row],[Corregimiento]],Hoja3!$A$2:$D$676,4,0)</f>
        <v>130108</v>
      </c>
      <c r="E11020" s="60">
        <v>12</v>
      </c>
    </row>
    <row r="11021" spans="1:5" x14ac:dyDescent="0.2">
      <c r="A11021" s="59">
        <v>44422</v>
      </c>
      <c r="B11021" s="60">
        <v>44422</v>
      </c>
      <c r="C11021" s="60" t="s">
        <v>999</v>
      </c>
      <c r="D11021" s="61">
        <f>VLOOKUP(Pag_Inicio_Corr_mas_casos[[#This Row],[Corregimiento]],Hoja3!$A$2:$D$676,4,0)</f>
        <v>80806</v>
      </c>
      <c r="E11021" s="60">
        <v>12</v>
      </c>
    </row>
    <row r="11022" spans="1:5" x14ac:dyDescent="0.2">
      <c r="A11022" s="59">
        <v>44422</v>
      </c>
      <c r="B11022" s="60">
        <v>44422</v>
      </c>
      <c r="C11022" s="60" t="s">
        <v>1081</v>
      </c>
      <c r="D11022" s="61">
        <f>VLOOKUP(Pag_Inicio_Corr_mas_casos[[#This Row],[Corregimiento]],Hoja3!$A$2:$D$676,4,0)</f>
        <v>91001</v>
      </c>
      <c r="E11022" s="60">
        <v>11</v>
      </c>
    </row>
    <row r="11023" spans="1:5" x14ac:dyDescent="0.2">
      <c r="A11023" s="59">
        <v>44422</v>
      </c>
      <c r="B11023" s="60">
        <v>44422</v>
      </c>
      <c r="C11023" s="60" t="s">
        <v>1002</v>
      </c>
      <c r="D11023" s="61">
        <f>VLOOKUP(Pag_Inicio_Corr_mas_casos[[#This Row],[Corregimiento]],Hoja3!$A$2:$D$676,4,0)</f>
        <v>80816</v>
      </c>
      <c r="E11023" s="60">
        <v>11</v>
      </c>
    </row>
    <row r="11024" spans="1:5" x14ac:dyDescent="0.2">
      <c r="A11024" s="59">
        <v>44422</v>
      </c>
      <c r="B11024" s="60">
        <v>44422</v>
      </c>
      <c r="C11024" s="60" t="s">
        <v>1012</v>
      </c>
      <c r="D11024" s="61">
        <f>VLOOKUP(Pag_Inicio_Corr_mas_casos[[#This Row],[Corregimiento]],Hoja3!$A$2:$D$676,4,0)</f>
        <v>80817</v>
      </c>
      <c r="E11024" s="60">
        <v>10</v>
      </c>
    </row>
    <row r="11025" spans="1:5" x14ac:dyDescent="0.2">
      <c r="A11025" s="62">
        <v>44423</v>
      </c>
      <c r="B11025" s="63">
        <v>44423</v>
      </c>
      <c r="C11025" s="63" t="s">
        <v>1071</v>
      </c>
      <c r="D11025" s="64">
        <f>VLOOKUP(Pag_Inicio_Corr_mas_casos[[#This Row],[Corregimiento]],Hoja3!$A$2:$D$676,4,0)</f>
        <v>80819</v>
      </c>
      <c r="E11025" s="63">
        <v>20</v>
      </c>
    </row>
    <row r="11026" spans="1:5" x14ac:dyDescent="0.2">
      <c r="A11026" s="62">
        <v>44423</v>
      </c>
      <c r="B11026" s="63">
        <v>44423</v>
      </c>
      <c r="C11026" s="63" t="s">
        <v>1105</v>
      </c>
      <c r="D11026" s="64">
        <f>VLOOKUP(Pag_Inicio_Corr_mas_casos[[#This Row],[Corregimiento]],Hoja3!$A$2:$D$676,4,0)</f>
        <v>80812</v>
      </c>
      <c r="E11026" s="63">
        <v>19</v>
      </c>
    </row>
    <row r="11027" spans="1:5" x14ac:dyDescent="0.2">
      <c r="A11027" s="62">
        <v>44423</v>
      </c>
      <c r="B11027" s="63">
        <v>44423</v>
      </c>
      <c r="C11027" s="63" t="s">
        <v>1393</v>
      </c>
      <c r="D11027" s="64">
        <f>VLOOKUP(Pag_Inicio_Corr_mas_casos[[#This Row],[Corregimiento]],Hoja3!$A$2:$D$676,4,0)</f>
        <v>80823</v>
      </c>
      <c r="E11027" s="63">
        <v>17</v>
      </c>
    </row>
    <row r="11028" spans="1:5" x14ac:dyDescent="0.2">
      <c r="A11028" s="62">
        <v>44423</v>
      </c>
      <c r="B11028" s="63">
        <v>44423</v>
      </c>
      <c r="C11028" s="63" t="s">
        <v>1127</v>
      </c>
      <c r="D11028" s="64">
        <f>VLOOKUP(Pag_Inicio_Corr_mas_casos[[#This Row],[Corregimiento]],Hoja3!$A$2:$D$676,4,0)</f>
        <v>130101</v>
      </c>
      <c r="E11028" s="63">
        <v>16</v>
      </c>
    </row>
    <row r="11029" spans="1:5" x14ac:dyDescent="0.2">
      <c r="A11029" s="62">
        <v>44423</v>
      </c>
      <c r="B11029" s="63">
        <v>44423</v>
      </c>
      <c r="C11029" s="63" t="s">
        <v>1070</v>
      </c>
      <c r="D11029" s="64">
        <f>VLOOKUP(Pag_Inicio_Corr_mas_casos[[#This Row],[Corregimiento]],Hoja3!$A$2:$D$676,4,0)</f>
        <v>80809</v>
      </c>
      <c r="E11029" s="63">
        <v>15</v>
      </c>
    </row>
    <row r="11030" spans="1:5" x14ac:dyDescent="0.2">
      <c r="A11030" s="62">
        <v>44423</v>
      </c>
      <c r="B11030" s="63">
        <v>44423</v>
      </c>
      <c r="C11030" s="63" t="s">
        <v>1010</v>
      </c>
      <c r="D11030" s="64">
        <f>VLOOKUP(Pag_Inicio_Corr_mas_casos[[#This Row],[Corregimiento]],Hoja3!$A$2:$D$676,4,0)</f>
        <v>80813</v>
      </c>
      <c r="E11030" s="63">
        <v>13</v>
      </c>
    </row>
    <row r="11031" spans="1:5" x14ac:dyDescent="0.2">
      <c r="A11031" s="62">
        <v>44423</v>
      </c>
      <c r="B11031" s="63">
        <v>44423</v>
      </c>
      <c r="C11031" s="63" t="s">
        <v>1013</v>
      </c>
      <c r="D11031" s="64">
        <f>VLOOKUP(Pag_Inicio_Corr_mas_casos[[#This Row],[Corregimiento]],Hoja3!$A$2:$D$676,4,0)</f>
        <v>80822</v>
      </c>
      <c r="E11031" s="63">
        <v>13</v>
      </c>
    </row>
    <row r="11032" spans="1:5" x14ac:dyDescent="0.2">
      <c r="A11032" s="62">
        <v>44423</v>
      </c>
      <c r="B11032" s="63">
        <v>44423</v>
      </c>
      <c r="C11032" s="63" t="s">
        <v>831</v>
      </c>
      <c r="D11032" s="64">
        <f>VLOOKUP(Pag_Inicio_Corr_mas_casos[[#This Row],[Corregimiento]],Hoja3!$A$2:$D$676,4,0)</f>
        <v>80821</v>
      </c>
      <c r="E11032" s="63">
        <v>12</v>
      </c>
    </row>
    <row r="11033" spans="1:5" x14ac:dyDescent="0.2">
      <c r="A11033" s="62">
        <v>44423</v>
      </c>
      <c r="B11033" s="63">
        <v>44423</v>
      </c>
      <c r="C11033" s="63" t="s">
        <v>999</v>
      </c>
      <c r="D11033" s="64">
        <f>VLOOKUP(Pag_Inicio_Corr_mas_casos[[#This Row],[Corregimiento]],Hoja3!$A$2:$D$676,4,0)</f>
        <v>80806</v>
      </c>
      <c r="E11033" s="63">
        <v>11</v>
      </c>
    </row>
    <row r="11034" spans="1:5" x14ac:dyDescent="0.2">
      <c r="A11034" s="62">
        <v>44423</v>
      </c>
      <c r="B11034" s="63">
        <v>44423</v>
      </c>
      <c r="C11034" s="63" t="s">
        <v>1002</v>
      </c>
      <c r="D11034" s="64">
        <f>VLOOKUP(Pag_Inicio_Corr_mas_casos[[#This Row],[Corregimiento]],Hoja3!$A$2:$D$676,4,0)</f>
        <v>80816</v>
      </c>
      <c r="E11034" s="63">
        <v>10</v>
      </c>
    </row>
    <row r="11035" spans="1:5" x14ac:dyDescent="0.2">
      <c r="A11035" s="62">
        <v>44423</v>
      </c>
      <c r="B11035" s="63">
        <v>44423</v>
      </c>
      <c r="C11035" s="63" t="s">
        <v>1357</v>
      </c>
      <c r="D11035" s="64">
        <f>VLOOKUP(Pag_Inicio_Corr_mas_casos[[#This Row],[Corregimiento]],Hoja3!$A$2:$D$676,4,0)</f>
        <v>130304</v>
      </c>
      <c r="E11035" s="63">
        <v>10</v>
      </c>
    </row>
    <row r="11036" spans="1:5" x14ac:dyDescent="0.2">
      <c r="A11036" s="62">
        <v>44423</v>
      </c>
      <c r="B11036" s="63">
        <v>44423</v>
      </c>
      <c r="C11036" s="63" t="s">
        <v>1078</v>
      </c>
      <c r="D11036" s="64">
        <f>VLOOKUP(Pag_Inicio_Corr_mas_casos[[#This Row],[Corregimiento]],Hoja3!$A$2:$D$676,4,0)</f>
        <v>81001</v>
      </c>
      <c r="E11036" s="63">
        <v>10</v>
      </c>
    </row>
    <row r="11037" spans="1:5" x14ac:dyDescent="0.2">
      <c r="A11037" s="62">
        <v>44423</v>
      </c>
      <c r="B11037" s="63">
        <v>44423</v>
      </c>
      <c r="C11037" s="63" t="s">
        <v>1009</v>
      </c>
      <c r="D11037" s="64">
        <f>VLOOKUP(Pag_Inicio_Corr_mas_casos[[#This Row],[Corregimiento]],Hoja3!$A$2:$D$676,4,0)</f>
        <v>130107</v>
      </c>
      <c r="E11037" s="63">
        <v>9</v>
      </c>
    </row>
    <row r="11038" spans="1:5" x14ac:dyDescent="0.2">
      <c r="A11038" s="62">
        <v>44423</v>
      </c>
      <c r="B11038" s="63">
        <v>44423</v>
      </c>
      <c r="C11038" s="63" t="s">
        <v>1005</v>
      </c>
      <c r="D11038" s="64">
        <f>VLOOKUP(Pag_Inicio_Corr_mas_casos[[#This Row],[Corregimiento]],Hoja3!$A$2:$D$676,4,0)</f>
        <v>80814</v>
      </c>
      <c r="E11038" s="63">
        <v>9</v>
      </c>
    </row>
    <row r="11039" spans="1:5" x14ac:dyDescent="0.2">
      <c r="A11039" s="62">
        <v>44423</v>
      </c>
      <c r="B11039" s="63">
        <v>44423</v>
      </c>
      <c r="C11039" s="63" t="s">
        <v>1012</v>
      </c>
      <c r="D11039" s="64">
        <f>VLOOKUP(Pag_Inicio_Corr_mas_casos[[#This Row],[Corregimiento]],Hoja3!$A$2:$D$676,4,0)</f>
        <v>80817</v>
      </c>
      <c r="E11039" s="63">
        <v>8</v>
      </c>
    </row>
    <row r="11040" spans="1:5" x14ac:dyDescent="0.2">
      <c r="A11040" s="62">
        <v>44423</v>
      </c>
      <c r="B11040" s="63">
        <v>44423</v>
      </c>
      <c r="C11040" s="63" t="s">
        <v>1097</v>
      </c>
      <c r="D11040" s="64">
        <f>VLOOKUP(Pag_Inicio_Corr_mas_casos[[#This Row],[Corregimiento]],Hoja3!$A$2:$D$676,4,0)</f>
        <v>130108</v>
      </c>
      <c r="E11040" s="63">
        <v>8</v>
      </c>
    </row>
    <row r="11041" spans="1:5" x14ac:dyDescent="0.2">
      <c r="A11041" s="62">
        <v>44423</v>
      </c>
      <c r="B11041" s="63">
        <v>44423</v>
      </c>
      <c r="C11041" s="63" t="s">
        <v>1053</v>
      </c>
      <c r="D11041" s="64">
        <f>VLOOKUP(Pag_Inicio_Corr_mas_casos[[#This Row],[Corregimiento]],Hoja3!$A$2:$D$676,4,0)</f>
        <v>130105</v>
      </c>
      <c r="E11041" s="63">
        <v>8</v>
      </c>
    </row>
    <row r="11042" spans="1:5" x14ac:dyDescent="0.2">
      <c r="A11042" s="62">
        <v>44423</v>
      </c>
      <c r="B11042" s="63">
        <v>44423</v>
      </c>
      <c r="C11042" s="63" t="s">
        <v>1074</v>
      </c>
      <c r="D11042" s="64">
        <f>VLOOKUP(Pag_Inicio_Corr_mas_casos[[#This Row],[Corregimiento]],Hoja3!$A$2:$D$676,4,0)</f>
        <v>130702</v>
      </c>
      <c r="E11042" s="63">
        <v>8</v>
      </c>
    </row>
    <row r="11043" spans="1:5" x14ac:dyDescent="0.2">
      <c r="A11043" s="62">
        <v>44423</v>
      </c>
      <c r="B11043" s="63">
        <v>44423</v>
      </c>
      <c r="C11043" s="63" t="s">
        <v>1033</v>
      </c>
      <c r="D11043" s="64">
        <f>VLOOKUP(Pag_Inicio_Corr_mas_casos[[#This Row],[Corregimiento]],Hoja3!$A$2:$D$676,4,0)</f>
        <v>40203</v>
      </c>
      <c r="E11043" s="63">
        <v>8</v>
      </c>
    </row>
    <row r="11044" spans="1:5" x14ac:dyDescent="0.2">
      <c r="A11044" s="62">
        <v>44423</v>
      </c>
      <c r="B11044" s="63">
        <v>44423</v>
      </c>
      <c r="C11044" s="63" t="s">
        <v>1342</v>
      </c>
      <c r="D11044" s="64">
        <f>VLOOKUP(Pag_Inicio_Corr_mas_casos[[#This Row],[Corregimiento]],Hoja3!$A$2:$D$676,4,0)</f>
        <v>130410</v>
      </c>
      <c r="E11044" s="63">
        <v>7</v>
      </c>
    </row>
    <row r="11045" spans="1:5" x14ac:dyDescent="0.2">
      <c r="A11045" s="47">
        <v>44424</v>
      </c>
      <c r="B11045" s="48">
        <v>44424</v>
      </c>
      <c r="C11045" s="48" t="s">
        <v>1113</v>
      </c>
      <c r="D11045" s="49">
        <f>VLOOKUP(Pag_Inicio_Corr_mas_casos[[#This Row],[Corregimiento]],Hoja3!$A$2:$D$676,4,0)</f>
        <v>130102</v>
      </c>
      <c r="E11045" s="48">
        <v>18</v>
      </c>
    </row>
    <row r="11046" spans="1:5" x14ac:dyDescent="0.2">
      <c r="A11046" s="47">
        <v>44424</v>
      </c>
      <c r="B11046" s="48">
        <v>44424</v>
      </c>
      <c r="C11046" s="48" t="s">
        <v>1406</v>
      </c>
      <c r="D11046" s="49">
        <f>VLOOKUP(Pag_Inicio_Corr_mas_casos[[#This Row],[Corregimiento]],Hoja3!$A$2:$D$676,4,0)</f>
        <v>20505</v>
      </c>
      <c r="E11046" s="48">
        <v>15</v>
      </c>
    </row>
    <row r="11047" spans="1:5" x14ac:dyDescent="0.2">
      <c r="A11047" s="47">
        <v>44424</v>
      </c>
      <c r="B11047" s="48">
        <v>44424</v>
      </c>
      <c r="C11047" s="48" t="s">
        <v>1071</v>
      </c>
      <c r="D11047" s="49">
        <f>VLOOKUP(Pag_Inicio_Corr_mas_casos[[#This Row],[Corregimiento]],Hoja3!$A$2:$D$676,4,0)</f>
        <v>80819</v>
      </c>
      <c r="E11047" s="48">
        <v>12</v>
      </c>
    </row>
    <row r="11048" spans="1:5" x14ac:dyDescent="0.2">
      <c r="A11048" s="47">
        <v>44424</v>
      </c>
      <c r="B11048" s="48">
        <v>44424</v>
      </c>
      <c r="C11048" s="48" t="s">
        <v>1119</v>
      </c>
      <c r="D11048" s="49">
        <f>VLOOKUP(Pag_Inicio_Corr_mas_casos[[#This Row],[Corregimiento]],Hoja3!$A$2:$D$676,4,0)</f>
        <v>40601</v>
      </c>
      <c r="E11048" s="48">
        <v>12</v>
      </c>
    </row>
    <row r="11049" spans="1:5" x14ac:dyDescent="0.2">
      <c r="A11049" s="47">
        <v>44424</v>
      </c>
      <c r="B11049" s="48">
        <v>44424</v>
      </c>
      <c r="C11049" s="48" t="s">
        <v>1020</v>
      </c>
      <c r="D11049" s="49">
        <f>VLOOKUP(Pag_Inicio_Corr_mas_casos[[#This Row],[Corregimiento]],Hoja3!$A$2:$D$676,4,0)</f>
        <v>20601</v>
      </c>
      <c r="E11049" s="48">
        <v>11</v>
      </c>
    </row>
    <row r="11050" spans="1:5" x14ac:dyDescent="0.2">
      <c r="A11050" s="47">
        <v>44424</v>
      </c>
      <c r="B11050" s="48">
        <v>44424</v>
      </c>
      <c r="C11050" s="48" t="s">
        <v>1206</v>
      </c>
      <c r="D11050" s="49">
        <f>VLOOKUP(Pag_Inicio_Corr_mas_casos[[#This Row],[Corregimiento]],Hoja3!$A$2:$D$676,4,0)</f>
        <v>20301</v>
      </c>
      <c r="E11050" s="48">
        <v>10</v>
      </c>
    </row>
    <row r="11051" spans="1:5" x14ac:dyDescent="0.2">
      <c r="A11051" s="47">
        <v>44424</v>
      </c>
      <c r="B11051" s="48">
        <v>44424</v>
      </c>
      <c r="C11051" s="48" t="s">
        <v>1012</v>
      </c>
      <c r="D11051" s="49">
        <f>VLOOKUP(Pag_Inicio_Corr_mas_casos[[#This Row],[Corregimiento]],Hoja3!$A$2:$D$676,4,0)</f>
        <v>80817</v>
      </c>
      <c r="E11051" s="48">
        <v>10</v>
      </c>
    </row>
    <row r="11052" spans="1:5" x14ac:dyDescent="0.2">
      <c r="A11052" s="47">
        <v>44424</v>
      </c>
      <c r="B11052" s="48">
        <v>44424</v>
      </c>
      <c r="C11052" s="48" t="s">
        <v>1026</v>
      </c>
      <c r="D11052" s="49">
        <f>VLOOKUP(Pag_Inicio_Corr_mas_casos[[#This Row],[Corregimiento]],Hoja3!$A$2:$D$676,4,0)</f>
        <v>30107</v>
      </c>
      <c r="E11052" s="48">
        <v>10</v>
      </c>
    </row>
    <row r="11053" spans="1:5" x14ac:dyDescent="0.2">
      <c r="A11053" s="47">
        <v>44424</v>
      </c>
      <c r="B11053" s="48">
        <v>44424</v>
      </c>
      <c r="C11053" s="48" t="s">
        <v>1081</v>
      </c>
      <c r="D11053" s="49">
        <f>VLOOKUP(Pag_Inicio_Corr_mas_casos[[#This Row],[Corregimiento]],Hoja3!$A$2:$D$676,4,0)</f>
        <v>91001</v>
      </c>
      <c r="E11053" s="48">
        <v>9</v>
      </c>
    </row>
    <row r="11054" spans="1:5" x14ac:dyDescent="0.2">
      <c r="A11054" s="47">
        <v>44424</v>
      </c>
      <c r="B11054" s="48">
        <v>44424</v>
      </c>
      <c r="C11054" s="48" t="s">
        <v>1023</v>
      </c>
      <c r="D11054" s="49">
        <f>VLOOKUP(Pag_Inicio_Corr_mas_casos[[#This Row],[Corregimiento]],Hoja3!$A$2:$D$676,4,0)</f>
        <v>30113</v>
      </c>
      <c r="E11054" s="48">
        <v>8</v>
      </c>
    </row>
    <row r="11055" spans="1:5" x14ac:dyDescent="0.2">
      <c r="A11055" s="47">
        <v>44424</v>
      </c>
      <c r="B11055" s="48">
        <v>44424</v>
      </c>
      <c r="C11055" s="48" t="s">
        <v>1015</v>
      </c>
      <c r="D11055" s="49">
        <f>VLOOKUP(Pag_Inicio_Corr_mas_casos[[#This Row],[Corregimiento]],Hoja3!$A$2:$D$676,4,0)</f>
        <v>80815</v>
      </c>
      <c r="E11055" s="48">
        <v>8</v>
      </c>
    </row>
    <row r="11056" spans="1:5" x14ac:dyDescent="0.2">
      <c r="A11056" s="47">
        <v>44424</v>
      </c>
      <c r="B11056" s="48">
        <v>44424</v>
      </c>
      <c r="C11056" s="48" t="s">
        <v>1095</v>
      </c>
      <c r="D11056" s="49">
        <f>VLOOKUP(Pag_Inicio_Corr_mas_casos[[#This Row],[Corregimiento]],Hoja3!$A$2:$D$676,4,0)</f>
        <v>130106</v>
      </c>
      <c r="E11056" s="48">
        <v>8</v>
      </c>
    </row>
    <row r="11057" spans="1:5" x14ac:dyDescent="0.2">
      <c r="A11057" s="47">
        <v>44424</v>
      </c>
      <c r="B11057" s="48">
        <v>44424</v>
      </c>
      <c r="C11057" s="48" t="s">
        <v>1110</v>
      </c>
      <c r="D11057" s="49">
        <f>VLOOKUP(Pag_Inicio_Corr_mas_casos[[#This Row],[Corregimiento]],Hoja3!$A$2:$D$676,4,0)</f>
        <v>20105</v>
      </c>
      <c r="E11057" s="48">
        <v>8</v>
      </c>
    </row>
    <row r="11058" spans="1:5" x14ac:dyDescent="0.2">
      <c r="A11058" s="47">
        <v>44424</v>
      </c>
      <c r="B11058" s="48">
        <v>44424</v>
      </c>
      <c r="C11058" s="48" t="s">
        <v>1127</v>
      </c>
      <c r="D11058" s="49">
        <f>VLOOKUP(Pag_Inicio_Corr_mas_casos[[#This Row],[Corregimiento]],Hoja3!$A$2:$D$676,4,0)</f>
        <v>130101</v>
      </c>
      <c r="E11058" s="48">
        <v>8</v>
      </c>
    </row>
    <row r="11059" spans="1:5" x14ac:dyDescent="0.2">
      <c r="A11059" s="47">
        <v>44424</v>
      </c>
      <c r="B11059" s="48">
        <v>44424</v>
      </c>
      <c r="C11059" s="48" t="s">
        <v>831</v>
      </c>
      <c r="D11059" s="49">
        <f>VLOOKUP(Pag_Inicio_Corr_mas_casos[[#This Row],[Corregimiento]],Hoja3!$A$2:$D$676,4,0)</f>
        <v>80821</v>
      </c>
      <c r="E11059" s="48">
        <v>8</v>
      </c>
    </row>
    <row r="11060" spans="1:5" x14ac:dyDescent="0.2">
      <c r="A11060" s="47">
        <v>44424</v>
      </c>
      <c r="B11060" s="48">
        <v>44424</v>
      </c>
      <c r="C11060" s="48" t="s">
        <v>997</v>
      </c>
      <c r="D11060" s="49">
        <f>VLOOKUP(Pag_Inicio_Corr_mas_casos[[#This Row],[Corregimiento]],Hoja3!$A$2:$D$676,4,0)</f>
        <v>130717</v>
      </c>
      <c r="E11060" s="48">
        <v>7</v>
      </c>
    </row>
    <row r="11061" spans="1:5" x14ac:dyDescent="0.2">
      <c r="A11061" s="47">
        <v>44424</v>
      </c>
      <c r="B11061" s="48">
        <v>44424</v>
      </c>
      <c r="C11061" s="48" t="s">
        <v>1029</v>
      </c>
      <c r="D11061" s="49">
        <f>VLOOKUP(Pag_Inicio_Corr_mas_casos[[#This Row],[Corregimiento]],Hoja3!$A$2:$D$676,4,0)</f>
        <v>40606</v>
      </c>
      <c r="E11061" s="48">
        <v>7</v>
      </c>
    </row>
    <row r="11062" spans="1:5" x14ac:dyDescent="0.2">
      <c r="A11062" s="47">
        <v>44424</v>
      </c>
      <c r="B11062" s="48">
        <v>44424</v>
      </c>
      <c r="C11062" s="48" t="s">
        <v>1003</v>
      </c>
      <c r="D11062" s="49">
        <f>VLOOKUP(Pag_Inicio_Corr_mas_casos[[#This Row],[Corregimiento]],Hoja3!$A$2:$D$676,4,0)</f>
        <v>130708</v>
      </c>
      <c r="E11062" s="48">
        <v>7</v>
      </c>
    </row>
    <row r="11063" spans="1:5" x14ac:dyDescent="0.2">
      <c r="A11063" s="47">
        <v>44424</v>
      </c>
      <c r="B11063" s="48">
        <v>44424</v>
      </c>
      <c r="C11063" s="48" t="s">
        <v>999</v>
      </c>
      <c r="D11063" s="49">
        <f>VLOOKUP(Pag_Inicio_Corr_mas_casos[[#This Row],[Corregimiento]],Hoja3!$A$2:$D$676,4,0)</f>
        <v>80806</v>
      </c>
      <c r="E11063" s="48">
        <v>7</v>
      </c>
    </row>
    <row r="11064" spans="1:5" x14ac:dyDescent="0.2">
      <c r="A11064" s="47">
        <v>44424</v>
      </c>
      <c r="B11064" s="48">
        <v>44424</v>
      </c>
      <c r="C11064" s="48" t="s">
        <v>1077</v>
      </c>
      <c r="D11064" s="49">
        <f>VLOOKUP(Pag_Inicio_Corr_mas_casos[[#This Row],[Corregimiento]],Hoja3!$A$2:$D$676,4,0)</f>
        <v>81008</v>
      </c>
      <c r="E11064" s="48">
        <v>7</v>
      </c>
    </row>
    <row r="11065" spans="1:5" x14ac:dyDescent="0.2">
      <c r="A11065" s="53">
        <v>44425</v>
      </c>
      <c r="B11065" s="54">
        <v>44425</v>
      </c>
      <c r="C11065" s="54" t="s">
        <v>1002</v>
      </c>
      <c r="D11065" s="55">
        <f>VLOOKUP(Pag_Inicio_Corr_mas_casos[[#This Row],[Corregimiento]],Hoja3!$A$2:$D$676,4,0)</f>
        <v>80816</v>
      </c>
      <c r="E11065" s="54">
        <v>25</v>
      </c>
    </row>
    <row r="11066" spans="1:5" x14ac:dyDescent="0.2">
      <c r="A11066" s="53">
        <v>44425</v>
      </c>
      <c r="B11066" s="54">
        <v>44425</v>
      </c>
      <c r="C11066" s="54" t="s">
        <v>1010</v>
      </c>
      <c r="D11066" s="55">
        <f>VLOOKUP(Pag_Inicio_Corr_mas_casos[[#This Row],[Corregimiento]],Hoja3!$A$2:$D$676,4,0)</f>
        <v>80813</v>
      </c>
      <c r="E11066" s="54">
        <v>23</v>
      </c>
    </row>
    <row r="11067" spans="1:5" x14ac:dyDescent="0.2">
      <c r="A11067" s="53">
        <v>44425</v>
      </c>
      <c r="B11067" s="54">
        <v>44425</v>
      </c>
      <c r="C11067" s="54" t="s">
        <v>1071</v>
      </c>
      <c r="D11067" s="55">
        <f>VLOOKUP(Pag_Inicio_Corr_mas_casos[[#This Row],[Corregimiento]],Hoja3!$A$2:$D$676,4,0)</f>
        <v>80819</v>
      </c>
      <c r="E11067" s="54">
        <v>20</v>
      </c>
    </row>
    <row r="11068" spans="1:5" x14ac:dyDescent="0.2">
      <c r="A11068" s="53">
        <v>44425</v>
      </c>
      <c r="B11068" s="54">
        <v>44425</v>
      </c>
      <c r="C11068" s="54" t="s">
        <v>1015</v>
      </c>
      <c r="D11068" s="55">
        <f>VLOOKUP(Pag_Inicio_Corr_mas_casos[[#This Row],[Corregimiento]],Hoja3!$A$2:$D$676,4,0)</f>
        <v>80815</v>
      </c>
      <c r="E11068" s="54">
        <v>20</v>
      </c>
    </row>
    <row r="11069" spans="1:5" x14ac:dyDescent="0.2">
      <c r="A11069" s="53">
        <v>44425</v>
      </c>
      <c r="B11069" s="54">
        <v>44425</v>
      </c>
      <c r="C11069" s="54" t="s">
        <v>1000</v>
      </c>
      <c r="D11069" s="55">
        <f>VLOOKUP(Pag_Inicio_Corr_mas_casos[[#This Row],[Corregimiento]],Hoja3!$A$2:$D$676,4,0)</f>
        <v>80823</v>
      </c>
      <c r="E11069" s="54">
        <v>20</v>
      </c>
    </row>
    <row r="11070" spans="1:5" x14ac:dyDescent="0.2">
      <c r="A11070" s="53">
        <v>44425</v>
      </c>
      <c r="B11070" s="54">
        <v>44425</v>
      </c>
      <c r="C11070" s="54" t="s">
        <v>1013</v>
      </c>
      <c r="D11070" s="55">
        <f>VLOOKUP(Pag_Inicio_Corr_mas_casos[[#This Row],[Corregimiento]],Hoja3!$A$2:$D$676,4,0)</f>
        <v>80822</v>
      </c>
      <c r="E11070" s="54">
        <v>19</v>
      </c>
    </row>
    <row r="11071" spans="1:5" x14ac:dyDescent="0.2">
      <c r="A11071" s="53">
        <v>44425</v>
      </c>
      <c r="B11071" s="54">
        <v>44425</v>
      </c>
      <c r="C11071" s="54" t="s">
        <v>1070</v>
      </c>
      <c r="D11071" s="55">
        <f>VLOOKUP(Pag_Inicio_Corr_mas_casos[[#This Row],[Corregimiento]],Hoja3!$A$2:$D$676,4,0)</f>
        <v>80809</v>
      </c>
      <c r="E11071" s="54">
        <v>17</v>
      </c>
    </row>
    <row r="11072" spans="1:5" x14ac:dyDescent="0.2">
      <c r="A11072" s="53">
        <v>44425</v>
      </c>
      <c r="B11072" s="54">
        <v>44425</v>
      </c>
      <c r="C11072" s="54" t="s">
        <v>1081</v>
      </c>
      <c r="D11072" s="55">
        <f>VLOOKUP(Pag_Inicio_Corr_mas_casos[[#This Row],[Corregimiento]],Hoja3!$A$2:$D$676,4,0)</f>
        <v>91001</v>
      </c>
      <c r="E11072" s="54">
        <v>15</v>
      </c>
    </row>
    <row r="11073" spans="1:5" x14ac:dyDescent="0.2">
      <c r="A11073" s="53">
        <v>44425</v>
      </c>
      <c r="B11073" s="54">
        <v>44425</v>
      </c>
      <c r="C11073" s="54" t="s">
        <v>1105</v>
      </c>
      <c r="D11073" s="55">
        <f>VLOOKUP(Pag_Inicio_Corr_mas_casos[[#This Row],[Corregimiento]],Hoja3!$A$2:$D$676,4,0)</f>
        <v>80812</v>
      </c>
      <c r="E11073" s="54">
        <v>15</v>
      </c>
    </row>
    <row r="11074" spans="1:5" x14ac:dyDescent="0.2">
      <c r="A11074" s="53">
        <v>44425</v>
      </c>
      <c r="B11074" s="54">
        <v>44425</v>
      </c>
      <c r="C11074" s="54" t="s">
        <v>1113</v>
      </c>
      <c r="D11074" s="55">
        <f>VLOOKUP(Pag_Inicio_Corr_mas_casos[[#This Row],[Corregimiento]],Hoja3!$A$2:$D$676,4,0)</f>
        <v>130102</v>
      </c>
      <c r="E11074" s="54">
        <v>15</v>
      </c>
    </row>
    <row r="11075" spans="1:5" x14ac:dyDescent="0.2">
      <c r="A11075" s="53">
        <v>44425</v>
      </c>
      <c r="B11075" s="54">
        <v>44425</v>
      </c>
      <c r="C11075" s="54" t="s">
        <v>996</v>
      </c>
      <c r="D11075" s="55">
        <f>VLOOKUP(Pag_Inicio_Corr_mas_casos[[#This Row],[Corregimiento]],Hoja3!$A$2:$D$676,4,0)</f>
        <v>80810</v>
      </c>
      <c r="E11075" s="54">
        <v>13</v>
      </c>
    </row>
    <row r="11076" spans="1:5" x14ac:dyDescent="0.2">
      <c r="A11076" s="53">
        <v>44425</v>
      </c>
      <c r="B11076" s="54">
        <v>44425</v>
      </c>
      <c r="C11076" s="54" t="s">
        <v>1095</v>
      </c>
      <c r="D11076" s="55">
        <f>VLOOKUP(Pag_Inicio_Corr_mas_casos[[#This Row],[Corregimiento]],Hoja3!$A$2:$D$676,4,0)</f>
        <v>130106</v>
      </c>
      <c r="E11076" s="54">
        <v>13</v>
      </c>
    </row>
    <row r="11077" spans="1:5" x14ac:dyDescent="0.2">
      <c r="A11077" s="53">
        <v>44425</v>
      </c>
      <c r="B11077" s="54">
        <v>44425</v>
      </c>
      <c r="C11077" s="54" t="s">
        <v>831</v>
      </c>
      <c r="D11077" s="55">
        <f>VLOOKUP(Pag_Inicio_Corr_mas_casos[[#This Row],[Corregimiento]],Hoja3!$A$2:$D$676,4,0)</f>
        <v>80821</v>
      </c>
      <c r="E11077" s="54">
        <v>11</v>
      </c>
    </row>
    <row r="11078" spans="1:5" x14ac:dyDescent="0.2">
      <c r="A11078" s="53">
        <v>44425</v>
      </c>
      <c r="B11078" s="54">
        <v>44425</v>
      </c>
      <c r="C11078" s="54" t="s">
        <v>999</v>
      </c>
      <c r="D11078" s="55">
        <f>VLOOKUP(Pag_Inicio_Corr_mas_casos[[#This Row],[Corregimiento]],Hoja3!$A$2:$D$676,4,0)</f>
        <v>80806</v>
      </c>
      <c r="E11078" s="54">
        <v>11</v>
      </c>
    </row>
    <row r="11079" spans="1:5" x14ac:dyDescent="0.2">
      <c r="A11079" s="53">
        <v>44425</v>
      </c>
      <c r="B11079" s="54">
        <v>44425</v>
      </c>
      <c r="C11079" s="54" t="s">
        <v>1012</v>
      </c>
      <c r="D11079" s="55">
        <f>VLOOKUP(Pag_Inicio_Corr_mas_casos[[#This Row],[Corregimiento]],Hoja3!$A$2:$D$676,4,0)</f>
        <v>80817</v>
      </c>
      <c r="E11079" s="54">
        <v>11</v>
      </c>
    </row>
    <row r="11080" spans="1:5" x14ac:dyDescent="0.2">
      <c r="A11080" s="53">
        <v>44425</v>
      </c>
      <c r="B11080" s="54">
        <v>44425</v>
      </c>
      <c r="C11080" s="54" t="s">
        <v>1006</v>
      </c>
      <c r="D11080" s="55">
        <f>VLOOKUP(Pag_Inicio_Corr_mas_casos[[#This Row],[Corregimiento]],Hoja3!$A$2:$D$676,4,0)</f>
        <v>80826</v>
      </c>
      <c r="E11080" s="54">
        <v>11</v>
      </c>
    </row>
    <row r="11081" spans="1:5" x14ac:dyDescent="0.2">
      <c r="A11081" s="53">
        <v>44425</v>
      </c>
      <c r="B11081" s="54">
        <v>44425</v>
      </c>
      <c r="C11081" s="54" t="s">
        <v>1004</v>
      </c>
      <c r="D11081" s="55">
        <f>VLOOKUP(Pag_Inicio_Corr_mas_casos[[#This Row],[Corregimiento]],Hoja3!$A$2:$D$676,4,0)</f>
        <v>81007</v>
      </c>
      <c r="E11081" s="54">
        <v>11</v>
      </c>
    </row>
    <row r="11082" spans="1:5" x14ac:dyDescent="0.2">
      <c r="A11082" s="53">
        <v>44425</v>
      </c>
      <c r="B11082" s="54">
        <v>44425</v>
      </c>
      <c r="C11082" s="54" t="s">
        <v>1001</v>
      </c>
      <c r="D11082" s="55">
        <f>VLOOKUP(Pag_Inicio_Corr_mas_casos[[#This Row],[Corregimiento]],Hoja3!$A$2:$D$676,4,0)</f>
        <v>80807</v>
      </c>
      <c r="E11082" s="54">
        <v>9</v>
      </c>
    </row>
    <row r="11083" spans="1:5" x14ac:dyDescent="0.2">
      <c r="A11083" s="53">
        <v>44425</v>
      </c>
      <c r="B11083" s="54">
        <v>44425</v>
      </c>
      <c r="C11083" s="54" t="s">
        <v>1080</v>
      </c>
      <c r="D11083" s="55">
        <f>VLOOKUP(Pag_Inicio_Corr_mas_casos[[#This Row],[Corregimiento]],Hoja3!$A$2:$D$676,4,0)</f>
        <v>81003</v>
      </c>
      <c r="E11083" s="54">
        <v>8</v>
      </c>
    </row>
    <row r="11084" spans="1:5" x14ac:dyDescent="0.2">
      <c r="A11084" s="53">
        <v>44425</v>
      </c>
      <c r="B11084" s="54">
        <v>44425</v>
      </c>
      <c r="C11084" s="54" t="s">
        <v>1074</v>
      </c>
      <c r="D11084" s="55">
        <f>VLOOKUP(Pag_Inicio_Corr_mas_casos[[#This Row],[Corregimiento]],Hoja3!$A$2:$D$676,4,0)</f>
        <v>130702</v>
      </c>
      <c r="E11084" s="54">
        <v>8</v>
      </c>
    </row>
    <row r="11085" spans="1:5" x14ac:dyDescent="0.2">
      <c r="A11085" s="43">
        <v>44426</v>
      </c>
      <c r="B11085" s="41">
        <v>44426</v>
      </c>
      <c r="C11085" s="41" t="s">
        <v>1003</v>
      </c>
      <c r="D11085" s="42">
        <f>VLOOKUP(Pag_Inicio_Corr_mas_casos[[#This Row],[Corregimiento]],Hoja3!$A$2:$D$676,4,0)</f>
        <v>130708</v>
      </c>
      <c r="E11085" s="41">
        <v>24</v>
      </c>
    </row>
    <row r="11086" spans="1:5" x14ac:dyDescent="0.2">
      <c r="A11086" s="43">
        <v>44426</v>
      </c>
      <c r="B11086" s="41">
        <v>44426</v>
      </c>
      <c r="C11086" s="41" t="s">
        <v>1105</v>
      </c>
      <c r="D11086" s="42">
        <f>VLOOKUP(Pag_Inicio_Corr_mas_casos[[#This Row],[Corregimiento]],Hoja3!$A$2:$D$676,4,0)</f>
        <v>80812</v>
      </c>
      <c r="E11086" s="41">
        <v>24</v>
      </c>
    </row>
    <row r="11087" spans="1:5" x14ac:dyDescent="0.2">
      <c r="A11087" s="43">
        <v>44426</v>
      </c>
      <c r="B11087" s="41">
        <v>44426</v>
      </c>
      <c r="C11087" s="41" t="s">
        <v>1070</v>
      </c>
      <c r="D11087" s="42">
        <f>VLOOKUP(Pag_Inicio_Corr_mas_casos[[#This Row],[Corregimiento]],Hoja3!$A$2:$D$676,4,0)</f>
        <v>80809</v>
      </c>
      <c r="E11087" s="41">
        <v>20</v>
      </c>
    </row>
    <row r="11088" spans="1:5" x14ac:dyDescent="0.2">
      <c r="A11088" s="43">
        <v>44426</v>
      </c>
      <c r="B11088" s="41">
        <v>44426</v>
      </c>
      <c r="C11088" s="41" t="s">
        <v>1050</v>
      </c>
      <c r="D11088" s="42">
        <f>VLOOKUP(Pag_Inicio_Corr_mas_casos[[#This Row],[Corregimiento]],Hoja3!$A$2:$D$676,4,0)</f>
        <v>130706</v>
      </c>
      <c r="E11088" s="41">
        <v>19</v>
      </c>
    </row>
    <row r="11089" spans="1:5" x14ac:dyDescent="0.2">
      <c r="A11089" s="43">
        <v>44426</v>
      </c>
      <c r="B11089" s="41">
        <v>44426</v>
      </c>
      <c r="C11089" s="41" t="s">
        <v>1071</v>
      </c>
      <c r="D11089" s="42">
        <f>VLOOKUP(Pag_Inicio_Corr_mas_casos[[#This Row],[Corregimiento]],Hoja3!$A$2:$D$676,4,0)</f>
        <v>80819</v>
      </c>
      <c r="E11089" s="41">
        <v>18</v>
      </c>
    </row>
    <row r="11090" spans="1:5" x14ac:dyDescent="0.2">
      <c r="A11090" s="43">
        <v>44426</v>
      </c>
      <c r="B11090" s="41">
        <v>44426</v>
      </c>
      <c r="C11090" s="41" t="s">
        <v>1002</v>
      </c>
      <c r="D11090" s="42">
        <f>VLOOKUP(Pag_Inicio_Corr_mas_casos[[#This Row],[Corregimiento]],Hoja3!$A$2:$D$676,4,0)</f>
        <v>80816</v>
      </c>
      <c r="E11090" s="41">
        <v>17</v>
      </c>
    </row>
    <row r="11091" spans="1:5" x14ac:dyDescent="0.2">
      <c r="A11091" s="43">
        <v>44426</v>
      </c>
      <c r="B11091" s="41">
        <v>44426</v>
      </c>
      <c r="C11091" s="41" t="s">
        <v>998</v>
      </c>
      <c r="D11091" s="42">
        <f>VLOOKUP(Pag_Inicio_Corr_mas_casos[[#This Row],[Corregimiento]],Hoja3!$A$2:$D$676,4,0)</f>
        <v>81009</v>
      </c>
      <c r="E11091" s="41">
        <v>16</v>
      </c>
    </row>
    <row r="11092" spans="1:5" x14ac:dyDescent="0.2">
      <c r="A11092" s="43">
        <v>44426</v>
      </c>
      <c r="B11092" s="41">
        <v>44426</v>
      </c>
      <c r="C11092" s="41" t="s">
        <v>1012</v>
      </c>
      <c r="D11092" s="42">
        <f>VLOOKUP(Pag_Inicio_Corr_mas_casos[[#This Row],[Corregimiento]],Hoja3!$A$2:$D$676,4,0)</f>
        <v>80817</v>
      </c>
      <c r="E11092" s="41">
        <v>15</v>
      </c>
    </row>
    <row r="11093" spans="1:5" x14ac:dyDescent="0.2">
      <c r="A11093" s="43">
        <v>44426</v>
      </c>
      <c r="B11093" s="41">
        <v>44426</v>
      </c>
      <c r="C11093" s="41" t="s">
        <v>1020</v>
      </c>
      <c r="D11093" s="42">
        <f>VLOOKUP(Pag_Inicio_Corr_mas_casos[[#This Row],[Corregimiento]],Hoja3!$A$2:$D$676,4,0)</f>
        <v>20601</v>
      </c>
      <c r="E11093" s="41">
        <v>14</v>
      </c>
    </row>
    <row r="11094" spans="1:5" x14ac:dyDescent="0.2">
      <c r="A11094" s="43">
        <v>44426</v>
      </c>
      <c r="B11094" s="41">
        <v>44426</v>
      </c>
      <c r="C11094" s="41" t="s">
        <v>1095</v>
      </c>
      <c r="D11094" s="42">
        <f>VLOOKUP(Pag_Inicio_Corr_mas_casos[[#This Row],[Corregimiento]],Hoja3!$A$2:$D$676,4,0)</f>
        <v>130106</v>
      </c>
      <c r="E11094" s="41">
        <v>14</v>
      </c>
    </row>
    <row r="11095" spans="1:5" x14ac:dyDescent="0.2">
      <c r="A11095" s="43">
        <v>44426</v>
      </c>
      <c r="B11095" s="41">
        <v>44426</v>
      </c>
      <c r="C11095" s="41" t="s">
        <v>1015</v>
      </c>
      <c r="D11095" s="42">
        <f>VLOOKUP(Pag_Inicio_Corr_mas_casos[[#This Row],[Corregimiento]],Hoja3!$A$2:$D$676,4,0)</f>
        <v>80815</v>
      </c>
      <c r="E11095" s="41">
        <v>14</v>
      </c>
    </row>
    <row r="11096" spans="1:5" x14ac:dyDescent="0.2">
      <c r="A11096" s="43">
        <v>44426</v>
      </c>
      <c r="B11096" s="41">
        <v>44426</v>
      </c>
      <c r="C11096" s="41" t="s">
        <v>1086</v>
      </c>
      <c r="D11096" s="42">
        <f>VLOOKUP(Pag_Inicio_Corr_mas_casos[[#This Row],[Corregimiento]],Hoja3!$A$2:$D$676,4,0)</f>
        <v>30103</v>
      </c>
      <c r="E11096" s="41">
        <v>13</v>
      </c>
    </row>
    <row r="11097" spans="1:5" x14ac:dyDescent="0.2">
      <c r="A11097" s="43">
        <v>44426</v>
      </c>
      <c r="B11097" s="41">
        <v>44426</v>
      </c>
      <c r="C11097" s="41" t="s">
        <v>1127</v>
      </c>
      <c r="D11097" s="42">
        <f>VLOOKUP(Pag_Inicio_Corr_mas_casos[[#This Row],[Corregimiento]],Hoja3!$A$2:$D$676,4,0)</f>
        <v>130101</v>
      </c>
      <c r="E11097" s="41">
        <v>13</v>
      </c>
    </row>
    <row r="11098" spans="1:5" x14ac:dyDescent="0.2">
      <c r="A11098" s="43">
        <v>44426</v>
      </c>
      <c r="B11098" s="41">
        <v>44426</v>
      </c>
      <c r="C11098" s="41" t="s">
        <v>1001</v>
      </c>
      <c r="D11098" s="42">
        <f>VLOOKUP(Pag_Inicio_Corr_mas_casos[[#This Row],[Corregimiento]],Hoja3!$A$2:$D$676,4,0)</f>
        <v>80807</v>
      </c>
      <c r="E11098" s="41">
        <v>13</v>
      </c>
    </row>
    <row r="11099" spans="1:5" x14ac:dyDescent="0.2">
      <c r="A11099" s="43">
        <v>44426</v>
      </c>
      <c r="B11099" s="41">
        <v>44426</v>
      </c>
      <c r="C11099" s="41" t="s">
        <v>1062</v>
      </c>
      <c r="D11099" s="42">
        <f>VLOOKUP(Pag_Inicio_Corr_mas_casos[[#This Row],[Corregimiento]],Hoja3!$A$2:$D$676,4,0)</f>
        <v>40611</v>
      </c>
      <c r="E11099" s="41">
        <v>13</v>
      </c>
    </row>
    <row r="11100" spans="1:5" x14ac:dyDescent="0.2">
      <c r="A11100" s="43">
        <v>44426</v>
      </c>
      <c r="B11100" s="41">
        <v>44426</v>
      </c>
      <c r="C11100" s="41" t="s">
        <v>1013</v>
      </c>
      <c r="D11100" s="42">
        <f>VLOOKUP(Pag_Inicio_Corr_mas_casos[[#This Row],[Corregimiento]],Hoja3!$A$2:$D$676,4,0)</f>
        <v>80822</v>
      </c>
      <c r="E11100" s="41">
        <v>13</v>
      </c>
    </row>
    <row r="11101" spans="1:5" x14ac:dyDescent="0.2">
      <c r="A11101" s="43">
        <v>44426</v>
      </c>
      <c r="B11101" s="41">
        <v>44426</v>
      </c>
      <c r="C11101" s="41" t="s">
        <v>1091</v>
      </c>
      <c r="D11101" s="42">
        <f>VLOOKUP(Pag_Inicio_Corr_mas_casos[[#This Row],[Corregimiento]],Hoja3!$A$2:$D$676,4,0)</f>
        <v>30104</v>
      </c>
      <c r="E11101" s="41">
        <v>12</v>
      </c>
    </row>
    <row r="11102" spans="1:5" x14ac:dyDescent="0.2">
      <c r="A11102" s="43">
        <v>44426</v>
      </c>
      <c r="B11102" s="41">
        <v>44426</v>
      </c>
      <c r="C11102" s="41" t="s">
        <v>996</v>
      </c>
      <c r="D11102" s="42">
        <f>VLOOKUP(Pag_Inicio_Corr_mas_casos[[#This Row],[Corregimiento]],Hoja3!$A$2:$D$676,4,0)</f>
        <v>80810</v>
      </c>
      <c r="E11102" s="41">
        <v>12</v>
      </c>
    </row>
    <row r="11103" spans="1:5" x14ac:dyDescent="0.2">
      <c r="A11103" s="43">
        <v>44426</v>
      </c>
      <c r="B11103" s="41">
        <v>44426</v>
      </c>
      <c r="C11103" s="41" t="s">
        <v>1009</v>
      </c>
      <c r="D11103" s="42">
        <f>VLOOKUP(Pag_Inicio_Corr_mas_casos[[#This Row],[Corregimiento]],Hoja3!$A$2:$D$676,4,0)</f>
        <v>130107</v>
      </c>
      <c r="E11103" s="41">
        <v>12</v>
      </c>
    </row>
    <row r="11104" spans="1:5" x14ac:dyDescent="0.2">
      <c r="A11104" s="43">
        <v>44426</v>
      </c>
      <c r="B11104" s="41">
        <v>44426</v>
      </c>
      <c r="C11104" s="41" t="s">
        <v>1081</v>
      </c>
      <c r="D11104" s="42">
        <f>VLOOKUP(Pag_Inicio_Corr_mas_casos[[#This Row],[Corregimiento]],Hoja3!$A$2:$D$676,4,0)</f>
        <v>91001</v>
      </c>
      <c r="E11104" s="41">
        <v>12</v>
      </c>
    </row>
    <row r="11105" spans="1:5" x14ac:dyDescent="0.2">
      <c r="A11105" s="35">
        <v>44427</v>
      </c>
      <c r="B11105" s="36">
        <v>44427</v>
      </c>
      <c r="C11105" s="36" t="s">
        <v>1002</v>
      </c>
      <c r="D11105" s="37">
        <f>VLOOKUP(Pag_Inicio_Corr_mas_casos[[#This Row],[Corregimiento]],Hoja3!$A$2:$D$676,4,0)</f>
        <v>80816</v>
      </c>
      <c r="E11105" s="36">
        <v>25</v>
      </c>
    </row>
    <row r="11106" spans="1:5" x14ac:dyDescent="0.2">
      <c r="A11106" s="35">
        <v>44427</v>
      </c>
      <c r="B11106" s="36">
        <v>44427</v>
      </c>
      <c r="C11106" s="36" t="s">
        <v>1012</v>
      </c>
      <c r="D11106" s="37">
        <f>VLOOKUP(Pag_Inicio_Corr_mas_casos[[#This Row],[Corregimiento]],Hoja3!$A$2:$D$676,4,0)</f>
        <v>80817</v>
      </c>
      <c r="E11106" s="36">
        <v>22</v>
      </c>
    </row>
    <row r="11107" spans="1:5" x14ac:dyDescent="0.2">
      <c r="A11107" s="35">
        <v>44427</v>
      </c>
      <c r="B11107" s="36">
        <v>44427</v>
      </c>
      <c r="C11107" s="36" t="s">
        <v>1127</v>
      </c>
      <c r="D11107" s="37">
        <f>VLOOKUP(Pag_Inicio_Corr_mas_casos[[#This Row],[Corregimiento]],Hoja3!$A$2:$D$676,4,0)</f>
        <v>130101</v>
      </c>
      <c r="E11107" s="36">
        <v>22</v>
      </c>
    </row>
    <row r="11108" spans="1:5" x14ac:dyDescent="0.2">
      <c r="A11108" s="35">
        <v>44427</v>
      </c>
      <c r="B11108" s="36">
        <v>44427</v>
      </c>
      <c r="C11108" s="36" t="s">
        <v>1113</v>
      </c>
      <c r="D11108" s="37">
        <f>VLOOKUP(Pag_Inicio_Corr_mas_casos[[#This Row],[Corregimiento]],Hoja3!$A$2:$D$676,4,0)</f>
        <v>130102</v>
      </c>
      <c r="E11108" s="36">
        <v>20</v>
      </c>
    </row>
    <row r="11109" spans="1:5" x14ac:dyDescent="0.2">
      <c r="A11109" s="35">
        <v>44427</v>
      </c>
      <c r="B11109" s="36">
        <v>44427</v>
      </c>
      <c r="C11109" s="36" t="s">
        <v>831</v>
      </c>
      <c r="D11109" s="37">
        <f>VLOOKUP(Pag_Inicio_Corr_mas_casos[[#This Row],[Corregimiento]],Hoja3!$A$2:$D$676,4,0)</f>
        <v>80821</v>
      </c>
      <c r="E11109" s="36">
        <v>20</v>
      </c>
    </row>
    <row r="11110" spans="1:5" x14ac:dyDescent="0.2">
      <c r="A11110" s="35">
        <v>44427</v>
      </c>
      <c r="B11110" s="36">
        <v>44427</v>
      </c>
      <c r="C11110" s="36" t="s">
        <v>1071</v>
      </c>
      <c r="D11110" s="37">
        <f>VLOOKUP(Pag_Inicio_Corr_mas_casos[[#This Row],[Corregimiento]],Hoja3!$A$2:$D$676,4,0)</f>
        <v>80819</v>
      </c>
      <c r="E11110" s="36">
        <v>19</v>
      </c>
    </row>
    <row r="11111" spans="1:5" x14ac:dyDescent="0.2">
      <c r="A11111" s="35">
        <v>44427</v>
      </c>
      <c r="B11111" s="36">
        <v>44427</v>
      </c>
      <c r="C11111" s="36" t="s">
        <v>1013</v>
      </c>
      <c r="D11111" s="37">
        <f>VLOOKUP(Pag_Inicio_Corr_mas_casos[[#This Row],[Corregimiento]],Hoja3!$A$2:$D$676,4,0)</f>
        <v>80822</v>
      </c>
      <c r="E11111" s="36">
        <v>19</v>
      </c>
    </row>
    <row r="11112" spans="1:5" x14ac:dyDescent="0.2">
      <c r="A11112" s="35">
        <v>44427</v>
      </c>
      <c r="B11112" s="36">
        <v>44427</v>
      </c>
      <c r="C11112" s="36" t="s">
        <v>998</v>
      </c>
      <c r="D11112" s="37">
        <f>VLOOKUP(Pag_Inicio_Corr_mas_casos[[#This Row],[Corregimiento]],Hoja3!$A$2:$D$676,4,0)</f>
        <v>81009</v>
      </c>
      <c r="E11112" s="36">
        <v>17</v>
      </c>
    </row>
    <row r="11113" spans="1:5" x14ac:dyDescent="0.2">
      <c r="A11113" s="35">
        <v>44427</v>
      </c>
      <c r="B11113" s="36">
        <v>44427</v>
      </c>
      <c r="C11113" s="36" t="s">
        <v>996</v>
      </c>
      <c r="D11113" s="37">
        <f>VLOOKUP(Pag_Inicio_Corr_mas_casos[[#This Row],[Corregimiento]],Hoja3!$A$2:$D$676,4,0)</f>
        <v>80810</v>
      </c>
      <c r="E11113" s="36">
        <v>17</v>
      </c>
    </row>
    <row r="11114" spans="1:5" x14ac:dyDescent="0.2">
      <c r="A11114" s="35">
        <v>44427</v>
      </c>
      <c r="B11114" s="36">
        <v>44427</v>
      </c>
      <c r="C11114" s="36" t="s">
        <v>1070</v>
      </c>
      <c r="D11114" s="37">
        <f>VLOOKUP(Pag_Inicio_Corr_mas_casos[[#This Row],[Corregimiento]],Hoja3!$A$2:$D$676,4,0)</f>
        <v>80809</v>
      </c>
      <c r="E11114" s="36">
        <v>17</v>
      </c>
    </row>
    <row r="11115" spans="1:5" x14ac:dyDescent="0.2">
      <c r="A11115" s="35">
        <v>44427</v>
      </c>
      <c r="B11115" s="36">
        <v>44427</v>
      </c>
      <c r="C11115" s="36" t="s">
        <v>1078</v>
      </c>
      <c r="D11115" s="37">
        <f>VLOOKUP(Pag_Inicio_Corr_mas_casos[[#This Row],[Corregimiento]],Hoja3!$A$2:$D$676,4,0)</f>
        <v>81001</v>
      </c>
      <c r="E11115" s="36">
        <v>16</v>
      </c>
    </row>
    <row r="11116" spans="1:5" x14ac:dyDescent="0.2">
      <c r="A11116" s="35">
        <v>44427</v>
      </c>
      <c r="B11116" s="36">
        <v>44427</v>
      </c>
      <c r="C11116" s="36" t="s">
        <v>1010</v>
      </c>
      <c r="D11116" s="37">
        <f>VLOOKUP(Pag_Inicio_Corr_mas_casos[[#This Row],[Corregimiento]],Hoja3!$A$2:$D$676,4,0)</f>
        <v>80813</v>
      </c>
      <c r="E11116" s="36">
        <v>16</v>
      </c>
    </row>
    <row r="11117" spans="1:5" x14ac:dyDescent="0.2">
      <c r="A11117" s="35">
        <v>44427</v>
      </c>
      <c r="B11117" s="36">
        <v>44427</v>
      </c>
      <c r="C11117" s="36" t="s">
        <v>1033</v>
      </c>
      <c r="D11117" s="37">
        <f>VLOOKUP(Pag_Inicio_Corr_mas_casos[[#This Row],[Corregimiento]],Hoja3!$A$2:$D$676,4,0)</f>
        <v>40203</v>
      </c>
      <c r="E11117" s="36">
        <v>16</v>
      </c>
    </row>
    <row r="11118" spans="1:5" x14ac:dyDescent="0.2">
      <c r="A11118" s="35">
        <v>44427</v>
      </c>
      <c r="B11118" s="36">
        <v>44427</v>
      </c>
      <c r="C11118" s="36" t="s">
        <v>1095</v>
      </c>
      <c r="D11118" s="37">
        <f>VLOOKUP(Pag_Inicio_Corr_mas_casos[[#This Row],[Corregimiento]],Hoja3!$A$2:$D$676,4,0)</f>
        <v>130106</v>
      </c>
      <c r="E11118" s="36">
        <v>16</v>
      </c>
    </row>
    <row r="11119" spans="1:5" x14ac:dyDescent="0.2">
      <c r="A11119" s="35">
        <v>44427</v>
      </c>
      <c r="B11119" s="36">
        <v>44427</v>
      </c>
      <c r="C11119" s="36" t="s">
        <v>1003</v>
      </c>
      <c r="D11119" s="37">
        <f>VLOOKUP(Pag_Inicio_Corr_mas_casos[[#This Row],[Corregimiento]],Hoja3!$A$2:$D$676,4,0)</f>
        <v>130708</v>
      </c>
      <c r="E11119" s="36">
        <v>14</v>
      </c>
    </row>
    <row r="11120" spans="1:5" x14ac:dyDescent="0.2">
      <c r="A11120" s="35">
        <v>44427</v>
      </c>
      <c r="B11120" s="36">
        <v>44427</v>
      </c>
      <c r="C11120" s="36" t="s">
        <v>1206</v>
      </c>
      <c r="D11120" s="37">
        <f>VLOOKUP(Pag_Inicio_Corr_mas_casos[[#This Row],[Corregimiento]],Hoja3!$A$2:$D$676,4,0)</f>
        <v>20301</v>
      </c>
      <c r="E11120" s="36">
        <v>12</v>
      </c>
    </row>
    <row r="11121" spans="1:5" x14ac:dyDescent="0.2">
      <c r="A11121" s="35">
        <v>44427</v>
      </c>
      <c r="B11121" s="36">
        <v>44427</v>
      </c>
      <c r="C11121" s="36" t="s">
        <v>997</v>
      </c>
      <c r="D11121" s="37">
        <f>VLOOKUP(Pag_Inicio_Corr_mas_casos[[#This Row],[Corregimiento]],Hoja3!$A$2:$D$676,4,0)</f>
        <v>130717</v>
      </c>
      <c r="E11121" s="36">
        <v>12</v>
      </c>
    </row>
    <row r="11122" spans="1:5" x14ac:dyDescent="0.2">
      <c r="A11122" s="35">
        <v>44427</v>
      </c>
      <c r="B11122" s="36">
        <v>44427</v>
      </c>
      <c r="C11122" s="36" t="s">
        <v>1074</v>
      </c>
      <c r="D11122" s="37">
        <f>VLOOKUP(Pag_Inicio_Corr_mas_casos[[#This Row],[Corregimiento]],Hoja3!$A$2:$D$676,4,0)</f>
        <v>130702</v>
      </c>
      <c r="E11122" s="36">
        <v>12</v>
      </c>
    </row>
    <row r="11123" spans="1:5" x14ac:dyDescent="0.2">
      <c r="A11123" s="35">
        <v>44427</v>
      </c>
      <c r="B11123" s="36">
        <v>44427</v>
      </c>
      <c r="C11123" s="36" t="s">
        <v>1105</v>
      </c>
      <c r="D11123" s="37">
        <f>VLOOKUP(Pag_Inicio_Corr_mas_casos[[#This Row],[Corregimiento]],Hoja3!$A$2:$D$676,4,0)</f>
        <v>80812</v>
      </c>
      <c r="E11123" s="36">
        <v>12</v>
      </c>
    </row>
    <row r="11124" spans="1:5" x14ac:dyDescent="0.2">
      <c r="A11124" s="35">
        <v>44427</v>
      </c>
      <c r="B11124" s="36">
        <v>44427</v>
      </c>
      <c r="C11124" s="36" t="s">
        <v>1293</v>
      </c>
      <c r="D11124" s="37">
        <f>VLOOKUP(Pag_Inicio_Corr_mas_casos[[#This Row],[Corregimiento]],Hoja3!$A$2:$D$676,4,0)</f>
        <v>60202</v>
      </c>
      <c r="E11124" s="36">
        <v>11</v>
      </c>
    </row>
    <row r="11125" spans="1:5" x14ac:dyDescent="0.2">
      <c r="A11125" s="47">
        <v>44428</v>
      </c>
      <c r="B11125" s="48">
        <v>44428</v>
      </c>
      <c r="C11125" s="48" t="s">
        <v>1070</v>
      </c>
      <c r="D11125" s="49">
        <f>VLOOKUP(Pag_Inicio_Corr_mas_casos[[#This Row],[Corregimiento]],Hoja3!$A$2:$D$676,4,0)</f>
        <v>80809</v>
      </c>
      <c r="E11125" s="48">
        <v>21</v>
      </c>
    </row>
    <row r="11126" spans="1:5" x14ac:dyDescent="0.2">
      <c r="A11126" s="47">
        <v>44428</v>
      </c>
      <c r="B11126" s="48">
        <v>44428</v>
      </c>
      <c r="C11126" s="48" t="s">
        <v>1078</v>
      </c>
      <c r="D11126" s="49">
        <f>VLOOKUP(Pag_Inicio_Corr_mas_casos[[#This Row],[Corregimiento]],Hoja3!$A$2:$D$676,4,0)</f>
        <v>81001</v>
      </c>
      <c r="E11126" s="48">
        <v>18</v>
      </c>
    </row>
    <row r="11127" spans="1:5" x14ac:dyDescent="0.2">
      <c r="A11127" s="47">
        <v>44428</v>
      </c>
      <c r="B11127" s="48">
        <v>44428</v>
      </c>
      <c r="C11127" s="48" t="s">
        <v>1071</v>
      </c>
      <c r="D11127" s="49">
        <f>VLOOKUP(Pag_Inicio_Corr_mas_casos[[#This Row],[Corregimiento]],Hoja3!$A$2:$D$676,4,0)</f>
        <v>80819</v>
      </c>
      <c r="E11127" s="48">
        <v>16</v>
      </c>
    </row>
    <row r="11128" spans="1:5" x14ac:dyDescent="0.2">
      <c r="A11128" s="47">
        <v>44428</v>
      </c>
      <c r="B11128" s="48">
        <v>44428</v>
      </c>
      <c r="C11128" s="48" t="s">
        <v>1003</v>
      </c>
      <c r="D11128" s="49">
        <f>VLOOKUP(Pag_Inicio_Corr_mas_casos[[#This Row],[Corregimiento]],Hoja3!$A$2:$D$676,4,0)</f>
        <v>130708</v>
      </c>
      <c r="E11128" s="48">
        <v>15</v>
      </c>
    </row>
    <row r="11129" spans="1:5" x14ac:dyDescent="0.2">
      <c r="A11129" s="47">
        <v>44428</v>
      </c>
      <c r="B11129" s="48">
        <v>44428</v>
      </c>
      <c r="C11129" s="48" t="s">
        <v>1012</v>
      </c>
      <c r="D11129" s="49">
        <f>VLOOKUP(Pag_Inicio_Corr_mas_casos[[#This Row],[Corregimiento]],Hoja3!$A$2:$D$676,4,0)</f>
        <v>80817</v>
      </c>
      <c r="E11129" s="48">
        <v>14</v>
      </c>
    </row>
    <row r="11130" spans="1:5" x14ac:dyDescent="0.2">
      <c r="A11130" s="47">
        <v>44428</v>
      </c>
      <c r="B11130" s="48">
        <v>44428</v>
      </c>
      <c r="C11130" s="48" t="s">
        <v>831</v>
      </c>
      <c r="D11130" s="49">
        <f>VLOOKUP(Pag_Inicio_Corr_mas_casos[[#This Row],[Corregimiento]],Hoja3!$A$2:$D$676,4,0)</f>
        <v>80821</v>
      </c>
      <c r="E11130" s="48">
        <v>14</v>
      </c>
    </row>
    <row r="11131" spans="1:5" x14ac:dyDescent="0.2">
      <c r="A11131" s="47">
        <v>44428</v>
      </c>
      <c r="B11131" s="48">
        <v>44428</v>
      </c>
      <c r="C11131" s="48" t="s">
        <v>1013</v>
      </c>
      <c r="D11131" s="49">
        <f>VLOOKUP(Pag_Inicio_Corr_mas_casos[[#This Row],[Corregimiento]],Hoja3!$A$2:$D$676,4,0)</f>
        <v>80822</v>
      </c>
      <c r="E11131" s="48">
        <v>13</v>
      </c>
    </row>
    <row r="11132" spans="1:5" x14ac:dyDescent="0.2">
      <c r="A11132" s="47">
        <v>44428</v>
      </c>
      <c r="B11132" s="48">
        <v>44428</v>
      </c>
      <c r="C11132" s="48" t="s">
        <v>1002</v>
      </c>
      <c r="D11132" s="49">
        <f>VLOOKUP(Pag_Inicio_Corr_mas_casos[[#This Row],[Corregimiento]],Hoja3!$A$2:$D$676,4,0)</f>
        <v>80816</v>
      </c>
      <c r="E11132" s="48">
        <v>13</v>
      </c>
    </row>
    <row r="11133" spans="1:5" x14ac:dyDescent="0.2">
      <c r="A11133" s="47">
        <v>44428</v>
      </c>
      <c r="B11133" s="48">
        <v>44428</v>
      </c>
      <c r="C11133" s="48" t="s">
        <v>1009</v>
      </c>
      <c r="D11133" s="49">
        <f>VLOOKUP(Pag_Inicio_Corr_mas_casos[[#This Row],[Corregimiento]],Hoja3!$A$2:$D$676,4,0)</f>
        <v>130107</v>
      </c>
      <c r="E11133" s="48">
        <v>13</v>
      </c>
    </row>
    <row r="11134" spans="1:5" x14ac:dyDescent="0.2">
      <c r="A11134" s="47">
        <v>44428</v>
      </c>
      <c r="B11134" s="48">
        <v>44428</v>
      </c>
      <c r="C11134" s="48" t="s">
        <v>1015</v>
      </c>
      <c r="D11134" s="49">
        <f>VLOOKUP(Pag_Inicio_Corr_mas_casos[[#This Row],[Corregimiento]],Hoja3!$A$2:$D$676,4,0)</f>
        <v>80815</v>
      </c>
      <c r="E11134" s="48">
        <v>13</v>
      </c>
    </row>
    <row r="11135" spans="1:5" x14ac:dyDescent="0.2">
      <c r="A11135" s="47">
        <v>44428</v>
      </c>
      <c r="B11135" s="48">
        <v>44428</v>
      </c>
      <c r="C11135" s="48" t="s">
        <v>1001</v>
      </c>
      <c r="D11135" s="49">
        <f>VLOOKUP(Pag_Inicio_Corr_mas_casos[[#This Row],[Corregimiento]],Hoja3!$A$2:$D$676,4,0)</f>
        <v>80807</v>
      </c>
      <c r="E11135" s="48">
        <v>12</v>
      </c>
    </row>
    <row r="11136" spans="1:5" x14ac:dyDescent="0.2">
      <c r="A11136" s="47">
        <v>44428</v>
      </c>
      <c r="B11136" s="48">
        <v>44428</v>
      </c>
      <c r="C11136" s="48" t="s">
        <v>998</v>
      </c>
      <c r="D11136" s="49">
        <f>VLOOKUP(Pag_Inicio_Corr_mas_casos[[#This Row],[Corregimiento]],Hoja3!$A$2:$D$676,4,0)</f>
        <v>81009</v>
      </c>
      <c r="E11136" s="48">
        <v>12</v>
      </c>
    </row>
    <row r="11137" spans="1:5" x14ac:dyDescent="0.2">
      <c r="A11137" s="47">
        <v>44428</v>
      </c>
      <c r="B11137" s="48">
        <v>44428</v>
      </c>
      <c r="C11137" s="48" t="s">
        <v>999</v>
      </c>
      <c r="D11137" s="49">
        <f>VLOOKUP(Pag_Inicio_Corr_mas_casos[[#This Row],[Corregimiento]],Hoja3!$A$2:$D$676,4,0)</f>
        <v>80806</v>
      </c>
      <c r="E11137" s="48">
        <v>11</v>
      </c>
    </row>
    <row r="11138" spans="1:5" x14ac:dyDescent="0.2">
      <c r="A11138" s="47">
        <v>44428</v>
      </c>
      <c r="B11138" s="48">
        <v>44428</v>
      </c>
      <c r="C11138" s="48" t="s">
        <v>1011</v>
      </c>
      <c r="D11138" s="49">
        <f>VLOOKUP(Pag_Inicio_Corr_mas_casos[[#This Row],[Corregimiento]],Hoja3!$A$2:$D$676,4,0)</f>
        <v>80820</v>
      </c>
      <c r="E11138" s="48">
        <v>11</v>
      </c>
    </row>
    <row r="11139" spans="1:5" x14ac:dyDescent="0.2">
      <c r="A11139" s="47">
        <v>44428</v>
      </c>
      <c r="B11139" s="48">
        <v>44428</v>
      </c>
      <c r="C11139" s="48" t="s">
        <v>1086</v>
      </c>
      <c r="D11139" s="49">
        <f>VLOOKUP(Pag_Inicio_Corr_mas_casos[[#This Row],[Corregimiento]],Hoja3!$A$2:$D$676,4,0)</f>
        <v>30103</v>
      </c>
      <c r="E11139" s="48">
        <v>10</v>
      </c>
    </row>
    <row r="11140" spans="1:5" x14ac:dyDescent="0.2">
      <c r="A11140" s="47">
        <v>44428</v>
      </c>
      <c r="B11140" s="48">
        <v>44428</v>
      </c>
      <c r="C11140" s="48" t="s">
        <v>997</v>
      </c>
      <c r="D11140" s="49">
        <f>VLOOKUP(Pag_Inicio_Corr_mas_casos[[#This Row],[Corregimiento]],Hoja3!$A$2:$D$676,4,0)</f>
        <v>130717</v>
      </c>
      <c r="E11140" s="48">
        <v>10</v>
      </c>
    </row>
    <row r="11141" spans="1:5" x14ac:dyDescent="0.2">
      <c r="A11141" s="47">
        <v>44428</v>
      </c>
      <c r="B11141" s="48">
        <v>44428</v>
      </c>
      <c r="C11141" s="48" t="s">
        <v>1010</v>
      </c>
      <c r="D11141" s="49">
        <f>VLOOKUP(Pag_Inicio_Corr_mas_casos[[#This Row],[Corregimiento]],Hoja3!$A$2:$D$676,4,0)</f>
        <v>80813</v>
      </c>
      <c r="E11141" s="48">
        <v>10</v>
      </c>
    </row>
    <row r="11142" spans="1:5" x14ac:dyDescent="0.2">
      <c r="A11142" s="47">
        <v>44428</v>
      </c>
      <c r="B11142" s="48">
        <v>44428</v>
      </c>
      <c r="C11142" s="48" t="s">
        <v>1081</v>
      </c>
      <c r="D11142" s="49">
        <f>VLOOKUP(Pag_Inicio_Corr_mas_casos[[#This Row],[Corregimiento]],Hoja3!$A$2:$D$676,4,0)</f>
        <v>91001</v>
      </c>
      <c r="E11142" s="48">
        <v>10</v>
      </c>
    </row>
    <row r="11143" spans="1:5" x14ac:dyDescent="0.2">
      <c r="A11143" s="47">
        <v>44428</v>
      </c>
      <c r="B11143" s="48">
        <v>44428</v>
      </c>
      <c r="C11143" s="48" t="s">
        <v>1062</v>
      </c>
      <c r="D11143" s="49">
        <f>VLOOKUP(Pag_Inicio_Corr_mas_casos[[#This Row],[Corregimiento]],Hoja3!$A$2:$D$676,4,0)</f>
        <v>40611</v>
      </c>
      <c r="E11143" s="48">
        <v>9</v>
      </c>
    </row>
    <row r="11144" spans="1:5" x14ac:dyDescent="0.2">
      <c r="A11144" s="47">
        <v>44428</v>
      </c>
      <c r="B11144" s="48">
        <v>44428</v>
      </c>
      <c r="C11144" s="48" t="s">
        <v>1127</v>
      </c>
      <c r="D11144" s="49">
        <f>VLOOKUP(Pag_Inicio_Corr_mas_casos[[#This Row],[Corregimiento]],Hoja3!$A$2:$D$676,4,0)</f>
        <v>130101</v>
      </c>
      <c r="E11144" s="48">
        <v>9</v>
      </c>
    </row>
    <row r="11145" spans="1:5" x14ac:dyDescent="0.2">
      <c r="A11145" s="35">
        <v>44429</v>
      </c>
      <c r="B11145" s="36">
        <v>44429</v>
      </c>
      <c r="C11145" s="36" t="s">
        <v>1013</v>
      </c>
      <c r="D11145" s="37">
        <f>VLOOKUP(Pag_Inicio_Corr_mas_casos[[#This Row],[Corregimiento]],Hoja3!$A$2:$D$676,4,0)</f>
        <v>80822</v>
      </c>
      <c r="E11145" s="36">
        <v>25</v>
      </c>
    </row>
    <row r="11146" spans="1:5" x14ac:dyDescent="0.2">
      <c r="A11146" s="35">
        <v>44429</v>
      </c>
      <c r="B11146" s="36">
        <v>44429</v>
      </c>
      <c r="C11146" s="36" t="s">
        <v>1050</v>
      </c>
      <c r="D11146" s="37">
        <f>VLOOKUP(Pag_Inicio_Corr_mas_casos[[#This Row],[Corregimiento]],Hoja3!$A$2:$D$676,4,0)</f>
        <v>130706</v>
      </c>
      <c r="E11146" s="36">
        <v>24</v>
      </c>
    </row>
    <row r="11147" spans="1:5" x14ac:dyDescent="0.2">
      <c r="A11147" s="35">
        <v>44429</v>
      </c>
      <c r="B11147" s="36">
        <v>44429</v>
      </c>
      <c r="C11147" s="36" t="s">
        <v>1002</v>
      </c>
      <c r="D11147" s="37">
        <f>VLOOKUP(Pag_Inicio_Corr_mas_casos[[#This Row],[Corregimiento]],Hoja3!$A$2:$D$676,4,0)</f>
        <v>80816</v>
      </c>
      <c r="E11147" s="36">
        <v>22</v>
      </c>
    </row>
    <row r="11148" spans="1:5" x14ac:dyDescent="0.2">
      <c r="A11148" s="35">
        <v>44429</v>
      </c>
      <c r="B11148" s="36">
        <v>44429</v>
      </c>
      <c r="C11148" s="36" t="s">
        <v>1071</v>
      </c>
      <c r="D11148" s="37">
        <f>VLOOKUP(Pag_Inicio_Corr_mas_casos[[#This Row],[Corregimiento]],Hoja3!$A$2:$D$676,4,0)</f>
        <v>80819</v>
      </c>
      <c r="E11148" s="36">
        <v>21</v>
      </c>
    </row>
    <row r="11149" spans="1:5" x14ac:dyDescent="0.2">
      <c r="A11149" s="35">
        <v>44429</v>
      </c>
      <c r="B11149" s="36">
        <v>44429</v>
      </c>
      <c r="C11149" s="36" t="s">
        <v>1012</v>
      </c>
      <c r="D11149" s="37">
        <f>VLOOKUP(Pag_Inicio_Corr_mas_casos[[#This Row],[Corregimiento]],Hoja3!$A$2:$D$676,4,0)</f>
        <v>80817</v>
      </c>
      <c r="E11149" s="36">
        <v>15</v>
      </c>
    </row>
    <row r="11150" spans="1:5" x14ac:dyDescent="0.2">
      <c r="A11150" s="35">
        <v>44429</v>
      </c>
      <c r="B11150" s="36">
        <v>44429</v>
      </c>
      <c r="C11150" s="36" t="s">
        <v>1070</v>
      </c>
      <c r="D11150" s="37">
        <f>VLOOKUP(Pag_Inicio_Corr_mas_casos[[#This Row],[Corregimiento]],Hoja3!$A$2:$D$676,4,0)</f>
        <v>80809</v>
      </c>
      <c r="E11150" s="36">
        <v>15</v>
      </c>
    </row>
    <row r="11151" spans="1:5" x14ac:dyDescent="0.2">
      <c r="A11151" s="35">
        <v>44429</v>
      </c>
      <c r="B11151" s="36">
        <v>44429</v>
      </c>
      <c r="C11151" s="36" t="s">
        <v>831</v>
      </c>
      <c r="D11151" s="37">
        <f>VLOOKUP(Pag_Inicio_Corr_mas_casos[[#This Row],[Corregimiento]],Hoja3!$A$2:$D$676,4,0)</f>
        <v>80821</v>
      </c>
      <c r="E11151" s="36">
        <v>15</v>
      </c>
    </row>
    <row r="11152" spans="1:5" x14ac:dyDescent="0.2">
      <c r="A11152" s="35">
        <v>44429</v>
      </c>
      <c r="B11152" s="36">
        <v>44429</v>
      </c>
      <c r="C11152" s="36" t="s">
        <v>1127</v>
      </c>
      <c r="D11152" s="37">
        <f>VLOOKUP(Pag_Inicio_Corr_mas_casos[[#This Row],[Corregimiento]],Hoja3!$A$2:$D$676,4,0)</f>
        <v>130101</v>
      </c>
      <c r="E11152" s="36">
        <v>14</v>
      </c>
    </row>
    <row r="11153" spans="1:5" x14ac:dyDescent="0.2">
      <c r="A11153" s="35">
        <v>44429</v>
      </c>
      <c r="B11153" s="36">
        <v>44429</v>
      </c>
      <c r="C11153" s="36" t="s">
        <v>998</v>
      </c>
      <c r="D11153" s="37">
        <f>VLOOKUP(Pag_Inicio_Corr_mas_casos[[#This Row],[Corregimiento]],Hoja3!$A$2:$D$676,4,0)</f>
        <v>81009</v>
      </c>
      <c r="E11153" s="36">
        <v>14</v>
      </c>
    </row>
    <row r="11154" spans="1:5" x14ac:dyDescent="0.2">
      <c r="A11154" s="35">
        <v>44429</v>
      </c>
      <c r="B11154" s="36">
        <v>44429</v>
      </c>
      <c r="C11154" s="36" t="s">
        <v>1015</v>
      </c>
      <c r="D11154" s="37">
        <f>VLOOKUP(Pag_Inicio_Corr_mas_casos[[#This Row],[Corregimiento]],Hoja3!$A$2:$D$676,4,0)</f>
        <v>80815</v>
      </c>
      <c r="E11154" s="36">
        <v>14</v>
      </c>
    </row>
    <row r="11155" spans="1:5" x14ac:dyDescent="0.2">
      <c r="A11155" s="35">
        <v>44429</v>
      </c>
      <c r="B11155" s="36">
        <v>44429</v>
      </c>
      <c r="C11155" s="36" t="s">
        <v>1026</v>
      </c>
      <c r="D11155" s="37">
        <f>VLOOKUP(Pag_Inicio_Corr_mas_casos[[#This Row],[Corregimiento]],Hoja3!$A$2:$D$676,4,0)</f>
        <v>30107</v>
      </c>
      <c r="E11155" s="36">
        <v>13</v>
      </c>
    </row>
    <row r="11156" spans="1:5" x14ac:dyDescent="0.2">
      <c r="A11156" s="35">
        <v>44429</v>
      </c>
      <c r="B11156" s="36">
        <v>44429</v>
      </c>
      <c r="C11156" s="36" t="s">
        <v>1119</v>
      </c>
      <c r="D11156" s="37">
        <f>VLOOKUP(Pag_Inicio_Corr_mas_casos[[#This Row],[Corregimiento]],Hoja3!$A$2:$D$676,4,0)</f>
        <v>40601</v>
      </c>
      <c r="E11156" s="36">
        <v>12</v>
      </c>
    </row>
    <row r="11157" spans="1:5" x14ac:dyDescent="0.2">
      <c r="A11157" s="35">
        <v>44429</v>
      </c>
      <c r="B11157" s="36">
        <v>44429</v>
      </c>
      <c r="C11157" s="36" t="s">
        <v>1105</v>
      </c>
      <c r="D11157" s="37">
        <f>VLOOKUP(Pag_Inicio_Corr_mas_casos[[#This Row],[Corregimiento]],Hoja3!$A$2:$D$676,4,0)</f>
        <v>80812</v>
      </c>
      <c r="E11157" s="36">
        <v>12</v>
      </c>
    </row>
    <row r="11158" spans="1:5" x14ac:dyDescent="0.2">
      <c r="A11158" s="35">
        <v>44429</v>
      </c>
      <c r="B11158" s="36">
        <v>44429</v>
      </c>
      <c r="C11158" s="36" t="s">
        <v>1036</v>
      </c>
      <c r="D11158" s="37">
        <f>VLOOKUP(Pag_Inicio_Corr_mas_casos[[#This Row],[Corregimiento]],Hoja3!$A$2:$D$676,4,0)</f>
        <v>80803</v>
      </c>
      <c r="E11158" s="36">
        <v>12</v>
      </c>
    </row>
    <row r="11159" spans="1:5" x14ac:dyDescent="0.2">
      <c r="A11159" s="35">
        <v>44429</v>
      </c>
      <c r="B11159" s="36">
        <v>44429</v>
      </c>
      <c r="C11159" s="36" t="s">
        <v>1003</v>
      </c>
      <c r="D11159" s="37">
        <f>VLOOKUP(Pag_Inicio_Corr_mas_casos[[#This Row],[Corregimiento]],Hoja3!$A$2:$D$676,4,0)</f>
        <v>130708</v>
      </c>
      <c r="E11159" s="36">
        <v>12</v>
      </c>
    </row>
    <row r="11160" spans="1:5" x14ac:dyDescent="0.2">
      <c r="A11160" s="35">
        <v>44429</v>
      </c>
      <c r="B11160" s="36">
        <v>44429</v>
      </c>
      <c r="C11160" s="36" t="s">
        <v>1095</v>
      </c>
      <c r="D11160" s="37">
        <f>VLOOKUP(Pag_Inicio_Corr_mas_casos[[#This Row],[Corregimiento]],Hoja3!$A$2:$D$676,4,0)</f>
        <v>130106</v>
      </c>
      <c r="E11160" s="36">
        <v>12</v>
      </c>
    </row>
    <row r="11161" spans="1:5" x14ac:dyDescent="0.2">
      <c r="A11161" s="35">
        <v>44429</v>
      </c>
      <c r="B11161" s="36">
        <v>44429</v>
      </c>
      <c r="C11161" s="36" t="s">
        <v>1113</v>
      </c>
      <c r="D11161" s="37">
        <f>VLOOKUP(Pag_Inicio_Corr_mas_casos[[#This Row],[Corregimiento]],Hoja3!$A$2:$D$676,4,0)</f>
        <v>130102</v>
      </c>
      <c r="E11161" s="36">
        <v>11</v>
      </c>
    </row>
    <row r="11162" spans="1:5" x14ac:dyDescent="0.2">
      <c r="A11162" s="35">
        <v>44429</v>
      </c>
      <c r="B11162" s="36">
        <v>44429</v>
      </c>
      <c r="C11162" s="36" t="s">
        <v>997</v>
      </c>
      <c r="D11162" s="37">
        <f>VLOOKUP(Pag_Inicio_Corr_mas_casos[[#This Row],[Corregimiento]],Hoja3!$A$2:$D$676,4,0)</f>
        <v>130717</v>
      </c>
      <c r="E11162" s="36">
        <v>11</v>
      </c>
    </row>
    <row r="11163" spans="1:5" x14ac:dyDescent="0.2">
      <c r="A11163" s="35">
        <v>44429</v>
      </c>
      <c r="B11163" s="36">
        <v>44429</v>
      </c>
      <c r="C11163" s="36" t="s">
        <v>1077</v>
      </c>
      <c r="D11163" s="37">
        <f>VLOOKUP(Pag_Inicio_Corr_mas_casos[[#This Row],[Corregimiento]],Hoja3!$A$2:$D$676,4,0)</f>
        <v>81008</v>
      </c>
      <c r="E11163" s="36">
        <v>11</v>
      </c>
    </row>
    <row r="11164" spans="1:5" x14ac:dyDescent="0.2">
      <c r="A11164" s="35">
        <v>44429</v>
      </c>
      <c r="B11164" s="36">
        <v>44429</v>
      </c>
      <c r="C11164" s="36" t="s">
        <v>1000</v>
      </c>
      <c r="D11164" s="37">
        <f>VLOOKUP(Pag_Inicio_Corr_mas_casos[[#This Row],[Corregimiento]],Hoja3!$A$2:$D$676,4,0)</f>
        <v>80823</v>
      </c>
      <c r="E11164" s="36">
        <v>11</v>
      </c>
    </row>
    <row r="11165" spans="1:5" x14ac:dyDescent="0.2">
      <c r="A11165" s="47">
        <v>44430</v>
      </c>
      <c r="B11165" s="48">
        <v>44430</v>
      </c>
      <c r="C11165" s="48" t="s">
        <v>1071</v>
      </c>
      <c r="D11165" s="49">
        <f>VLOOKUP(Pag_Inicio_Corr_mas_casos[[#This Row],[Corregimiento]],Hoja3!$A$2:$D$676,4,0)</f>
        <v>80819</v>
      </c>
      <c r="E11165" s="48">
        <v>25</v>
      </c>
    </row>
    <row r="11166" spans="1:5" x14ac:dyDescent="0.2">
      <c r="A11166" s="47">
        <v>44430</v>
      </c>
      <c r="B11166" s="48">
        <v>44430</v>
      </c>
      <c r="C11166" s="48" t="s">
        <v>1011</v>
      </c>
      <c r="D11166" s="49">
        <f>VLOOKUP(Pag_Inicio_Corr_mas_casos[[#This Row],[Corregimiento]],Hoja3!$A$2:$D$676,4,0)</f>
        <v>80820</v>
      </c>
      <c r="E11166" s="48">
        <v>18</v>
      </c>
    </row>
    <row r="11167" spans="1:5" x14ac:dyDescent="0.2">
      <c r="A11167" s="47">
        <v>44430</v>
      </c>
      <c r="B11167" s="48">
        <v>44430</v>
      </c>
      <c r="C11167" s="48" t="s">
        <v>1010</v>
      </c>
      <c r="D11167" s="49">
        <f>VLOOKUP(Pag_Inicio_Corr_mas_casos[[#This Row],[Corregimiento]],Hoja3!$A$2:$D$676,4,0)</f>
        <v>80813</v>
      </c>
      <c r="E11167" s="48">
        <v>15</v>
      </c>
    </row>
    <row r="11168" spans="1:5" x14ac:dyDescent="0.2">
      <c r="A11168" s="47">
        <v>44430</v>
      </c>
      <c r="B11168" s="48">
        <v>44430</v>
      </c>
      <c r="C11168" s="48" t="s">
        <v>1012</v>
      </c>
      <c r="D11168" s="49">
        <f>VLOOKUP(Pag_Inicio_Corr_mas_casos[[#This Row],[Corregimiento]],Hoja3!$A$2:$D$676,4,0)</f>
        <v>80817</v>
      </c>
      <c r="E11168" s="48">
        <v>15</v>
      </c>
    </row>
    <row r="11169" spans="1:5" x14ac:dyDescent="0.2">
      <c r="A11169" s="47">
        <v>44430</v>
      </c>
      <c r="B11169" s="48">
        <v>44430</v>
      </c>
      <c r="C11169" s="48" t="s">
        <v>1001</v>
      </c>
      <c r="D11169" s="49">
        <f>VLOOKUP(Pag_Inicio_Corr_mas_casos[[#This Row],[Corregimiento]],Hoja3!$A$2:$D$676,4,0)</f>
        <v>80807</v>
      </c>
      <c r="E11169" s="48">
        <v>13</v>
      </c>
    </row>
    <row r="11170" spans="1:5" x14ac:dyDescent="0.2">
      <c r="A11170" s="47">
        <v>44430</v>
      </c>
      <c r="B11170" s="48">
        <v>44430</v>
      </c>
      <c r="C11170" s="48" t="s">
        <v>1006</v>
      </c>
      <c r="D11170" s="49">
        <f>VLOOKUP(Pag_Inicio_Corr_mas_casos[[#This Row],[Corregimiento]],Hoja3!$A$2:$D$676,4,0)</f>
        <v>80826</v>
      </c>
      <c r="E11170" s="48">
        <v>13</v>
      </c>
    </row>
    <row r="11171" spans="1:5" x14ac:dyDescent="0.2">
      <c r="A11171" s="47">
        <v>44430</v>
      </c>
      <c r="B11171" s="48">
        <v>44430</v>
      </c>
      <c r="C11171" s="48" t="s">
        <v>1081</v>
      </c>
      <c r="D11171" s="49">
        <f>VLOOKUP(Pag_Inicio_Corr_mas_casos[[#This Row],[Corregimiento]],Hoja3!$A$2:$D$676,4,0)</f>
        <v>91001</v>
      </c>
      <c r="E11171" s="48">
        <v>13</v>
      </c>
    </row>
    <row r="11172" spans="1:5" x14ac:dyDescent="0.2">
      <c r="A11172" s="47">
        <v>44430</v>
      </c>
      <c r="B11172" s="48">
        <v>44430</v>
      </c>
      <c r="C11172" s="48" t="s">
        <v>1127</v>
      </c>
      <c r="D11172" s="49">
        <f>VLOOKUP(Pag_Inicio_Corr_mas_casos[[#This Row],[Corregimiento]],Hoja3!$A$2:$D$676,4,0)</f>
        <v>130101</v>
      </c>
      <c r="E11172" s="48">
        <v>12</v>
      </c>
    </row>
    <row r="11173" spans="1:5" x14ac:dyDescent="0.2">
      <c r="A11173" s="47">
        <v>44430</v>
      </c>
      <c r="B11173" s="48">
        <v>44430</v>
      </c>
      <c r="C11173" s="48" t="s">
        <v>1113</v>
      </c>
      <c r="D11173" s="49">
        <f>VLOOKUP(Pag_Inicio_Corr_mas_casos[[#This Row],[Corregimiento]],Hoja3!$A$2:$D$676,4,0)</f>
        <v>130102</v>
      </c>
      <c r="E11173" s="48">
        <v>12</v>
      </c>
    </row>
    <row r="11174" spans="1:5" x14ac:dyDescent="0.2">
      <c r="A11174" s="47">
        <v>44430</v>
      </c>
      <c r="B11174" s="48">
        <v>44430</v>
      </c>
      <c r="C11174" s="48" t="s">
        <v>1015</v>
      </c>
      <c r="D11174" s="49">
        <f>VLOOKUP(Pag_Inicio_Corr_mas_casos[[#This Row],[Corregimiento]],Hoja3!$A$2:$D$676,4,0)</f>
        <v>80815</v>
      </c>
      <c r="E11174" s="48">
        <v>11</v>
      </c>
    </row>
    <row r="11175" spans="1:5" x14ac:dyDescent="0.2">
      <c r="A11175" s="47">
        <v>44430</v>
      </c>
      <c r="B11175" s="48">
        <v>44430</v>
      </c>
      <c r="C11175" s="48" t="s">
        <v>1002</v>
      </c>
      <c r="D11175" s="49">
        <f>VLOOKUP(Pag_Inicio_Corr_mas_casos[[#This Row],[Corregimiento]],Hoja3!$A$2:$D$676,4,0)</f>
        <v>80816</v>
      </c>
      <c r="E11175" s="48">
        <v>11</v>
      </c>
    </row>
    <row r="11176" spans="1:5" x14ac:dyDescent="0.2">
      <c r="A11176" s="47">
        <v>44430</v>
      </c>
      <c r="B11176" s="48">
        <v>44430</v>
      </c>
      <c r="C11176" s="48" t="s">
        <v>1070</v>
      </c>
      <c r="D11176" s="49">
        <f>VLOOKUP(Pag_Inicio_Corr_mas_casos[[#This Row],[Corregimiento]],Hoja3!$A$2:$D$676,4,0)</f>
        <v>80809</v>
      </c>
      <c r="E11176" s="48">
        <v>10</v>
      </c>
    </row>
    <row r="11177" spans="1:5" x14ac:dyDescent="0.2">
      <c r="A11177" s="47">
        <v>44430</v>
      </c>
      <c r="B11177" s="48">
        <v>44430</v>
      </c>
      <c r="C11177" s="48" t="s">
        <v>996</v>
      </c>
      <c r="D11177" s="49">
        <f>VLOOKUP(Pag_Inicio_Corr_mas_casos[[#This Row],[Corregimiento]],Hoja3!$A$2:$D$676,4,0)</f>
        <v>80810</v>
      </c>
      <c r="E11177" s="48">
        <v>10</v>
      </c>
    </row>
    <row r="11178" spans="1:5" x14ac:dyDescent="0.2">
      <c r="A11178" s="47">
        <v>44430</v>
      </c>
      <c r="B11178" s="48">
        <v>44430</v>
      </c>
      <c r="C11178" s="48" t="s">
        <v>831</v>
      </c>
      <c r="D11178" s="49">
        <f>VLOOKUP(Pag_Inicio_Corr_mas_casos[[#This Row],[Corregimiento]],Hoja3!$A$2:$D$676,4,0)</f>
        <v>80821</v>
      </c>
      <c r="E11178" s="48">
        <v>10</v>
      </c>
    </row>
    <row r="11179" spans="1:5" x14ac:dyDescent="0.2">
      <c r="A11179" s="47">
        <v>44430</v>
      </c>
      <c r="B11179" s="48">
        <v>44430</v>
      </c>
      <c r="C11179" s="48" t="s">
        <v>1105</v>
      </c>
      <c r="D11179" s="49">
        <f>VLOOKUP(Pag_Inicio_Corr_mas_casos[[#This Row],[Corregimiento]],Hoja3!$A$2:$D$676,4,0)</f>
        <v>80812</v>
      </c>
      <c r="E11179" s="48">
        <v>10</v>
      </c>
    </row>
    <row r="11180" spans="1:5" x14ac:dyDescent="0.2">
      <c r="A11180" s="47">
        <v>44430</v>
      </c>
      <c r="B11180" s="48">
        <v>44430</v>
      </c>
      <c r="C11180" s="48" t="s">
        <v>1080</v>
      </c>
      <c r="D11180" s="49">
        <f>VLOOKUP(Pag_Inicio_Corr_mas_casos[[#This Row],[Corregimiento]],Hoja3!$A$2:$D$676,4,0)</f>
        <v>81003</v>
      </c>
      <c r="E11180" s="48">
        <v>9</v>
      </c>
    </row>
    <row r="11181" spans="1:5" x14ac:dyDescent="0.2">
      <c r="A11181" s="47">
        <v>44430</v>
      </c>
      <c r="B11181" s="48">
        <v>44430</v>
      </c>
      <c r="C11181" s="48" t="s">
        <v>1034</v>
      </c>
      <c r="D11181" s="49">
        <f>VLOOKUP(Pag_Inicio_Corr_mas_casos[[#This Row],[Corregimiento]],Hoja3!$A$2:$D$676,4,0)</f>
        <v>20207</v>
      </c>
      <c r="E11181" s="48">
        <v>9</v>
      </c>
    </row>
    <row r="11182" spans="1:5" x14ac:dyDescent="0.2">
      <c r="A11182" s="47">
        <v>44430</v>
      </c>
      <c r="B11182" s="48">
        <v>44430</v>
      </c>
      <c r="C11182" s="48" t="s">
        <v>1004</v>
      </c>
      <c r="D11182" s="49">
        <f>VLOOKUP(Pag_Inicio_Corr_mas_casos[[#This Row],[Corregimiento]],Hoja3!$A$2:$D$676,4,0)</f>
        <v>81007</v>
      </c>
      <c r="E11182" s="48">
        <v>9</v>
      </c>
    </row>
    <row r="11183" spans="1:5" x14ac:dyDescent="0.2">
      <c r="A11183" s="47">
        <v>44430</v>
      </c>
      <c r="B11183" s="48">
        <v>44430</v>
      </c>
      <c r="C11183" s="48" t="s">
        <v>1119</v>
      </c>
      <c r="D11183" s="49">
        <f>VLOOKUP(Pag_Inicio_Corr_mas_casos[[#This Row],[Corregimiento]],Hoja3!$A$2:$D$676,4,0)</f>
        <v>40601</v>
      </c>
      <c r="E11183" s="48">
        <v>9</v>
      </c>
    </row>
    <row r="11184" spans="1:5" x14ac:dyDescent="0.2">
      <c r="A11184" s="47">
        <v>44430</v>
      </c>
      <c r="B11184" s="48">
        <v>44430</v>
      </c>
      <c r="C11184" s="48" t="s">
        <v>1013</v>
      </c>
      <c r="D11184" s="49">
        <f>VLOOKUP(Pag_Inicio_Corr_mas_casos[[#This Row],[Corregimiento]],Hoja3!$A$2:$D$676,4,0)</f>
        <v>80822</v>
      </c>
      <c r="E11184" s="48">
        <v>9</v>
      </c>
    </row>
    <row r="11185" spans="1:5" x14ac:dyDescent="0.2">
      <c r="A11185" s="43">
        <v>44431</v>
      </c>
      <c r="B11185" s="41">
        <v>44431</v>
      </c>
      <c r="C11185" s="41" t="s">
        <v>1144</v>
      </c>
      <c r="D11185" s="42">
        <f>VLOOKUP(Pag_Inicio_Corr_mas_casos[[#This Row],[Corregimiento]],Hoja3!$A$2:$D$676,4,0)</f>
        <v>130407</v>
      </c>
      <c r="E11185" s="41">
        <v>11</v>
      </c>
    </row>
    <row r="11186" spans="1:5" x14ac:dyDescent="0.2">
      <c r="A11186" s="43">
        <v>44431</v>
      </c>
      <c r="B11186" s="41">
        <v>44431</v>
      </c>
      <c r="C11186" s="41" t="s">
        <v>1020</v>
      </c>
      <c r="D11186" s="42">
        <f>VLOOKUP(Pag_Inicio_Corr_mas_casos[[#This Row],[Corregimiento]],Hoja3!$A$2:$D$676,4,0)</f>
        <v>20601</v>
      </c>
      <c r="E11186" s="41">
        <v>10</v>
      </c>
    </row>
    <row r="11187" spans="1:5" x14ac:dyDescent="0.2">
      <c r="A11187" s="43">
        <v>44431</v>
      </c>
      <c r="B11187" s="41">
        <v>44431</v>
      </c>
      <c r="C11187" s="41" t="s">
        <v>1070</v>
      </c>
      <c r="D11187" s="42">
        <f>VLOOKUP(Pag_Inicio_Corr_mas_casos[[#This Row],[Corregimiento]],Hoja3!$A$2:$D$676,4,0)</f>
        <v>80809</v>
      </c>
      <c r="E11187" s="41">
        <v>10</v>
      </c>
    </row>
    <row r="11188" spans="1:5" x14ac:dyDescent="0.2">
      <c r="A11188" s="43">
        <v>44431</v>
      </c>
      <c r="B11188" s="41">
        <v>44431</v>
      </c>
      <c r="C11188" s="41" t="s">
        <v>1293</v>
      </c>
      <c r="D11188" s="42">
        <f>VLOOKUP(Pag_Inicio_Corr_mas_casos[[#This Row],[Corregimiento]],Hoja3!$A$2:$D$676,4,0)</f>
        <v>60202</v>
      </c>
      <c r="E11188" s="41">
        <v>9</v>
      </c>
    </row>
    <row r="11189" spans="1:5" x14ac:dyDescent="0.2">
      <c r="A11189" s="43">
        <v>44431</v>
      </c>
      <c r="B11189" s="41">
        <v>44431</v>
      </c>
      <c r="C11189" s="41" t="s">
        <v>1091</v>
      </c>
      <c r="D11189" s="42">
        <f>VLOOKUP(Pag_Inicio_Corr_mas_casos[[#This Row],[Corregimiento]],Hoja3!$A$2:$D$676,4,0)</f>
        <v>30104</v>
      </c>
      <c r="E11189" s="41">
        <v>9</v>
      </c>
    </row>
    <row r="11190" spans="1:5" x14ac:dyDescent="0.2">
      <c r="A11190" s="43">
        <v>44431</v>
      </c>
      <c r="B11190" s="41">
        <v>44431</v>
      </c>
      <c r="C11190" s="41" t="s">
        <v>1124</v>
      </c>
      <c r="D11190" s="42">
        <f>VLOOKUP(Pag_Inicio_Corr_mas_casos[[#This Row],[Corregimiento]],Hoja3!$A$2:$D$676,4,0)</f>
        <v>30110</v>
      </c>
      <c r="E11190" s="41">
        <v>9</v>
      </c>
    </row>
    <row r="11191" spans="1:5" x14ac:dyDescent="0.2">
      <c r="A11191" s="43">
        <v>44431</v>
      </c>
      <c r="B11191" s="41">
        <v>44431</v>
      </c>
      <c r="C11191" s="41" t="s">
        <v>1081</v>
      </c>
      <c r="D11191" s="42">
        <f>VLOOKUP(Pag_Inicio_Corr_mas_casos[[#This Row],[Corregimiento]],Hoja3!$A$2:$D$676,4,0)</f>
        <v>91001</v>
      </c>
      <c r="E11191" s="41">
        <v>9</v>
      </c>
    </row>
    <row r="11192" spans="1:5" x14ac:dyDescent="0.2">
      <c r="A11192" s="43">
        <v>44431</v>
      </c>
      <c r="B11192" s="41">
        <v>44431</v>
      </c>
      <c r="C11192" s="41" t="s">
        <v>1119</v>
      </c>
      <c r="D11192" s="42">
        <f>VLOOKUP(Pag_Inicio_Corr_mas_casos[[#This Row],[Corregimiento]],Hoja3!$A$2:$D$676,4,0)</f>
        <v>40601</v>
      </c>
      <c r="E11192" s="41">
        <v>9</v>
      </c>
    </row>
    <row r="11193" spans="1:5" x14ac:dyDescent="0.2">
      <c r="A11193" s="43">
        <v>44431</v>
      </c>
      <c r="B11193" s="41">
        <v>44431</v>
      </c>
      <c r="C11193" s="41" t="s">
        <v>1074</v>
      </c>
      <c r="D11193" s="42">
        <f>VLOOKUP(Pag_Inicio_Corr_mas_casos[[#This Row],[Corregimiento]],Hoja3!$A$2:$D$676,4,0)</f>
        <v>130702</v>
      </c>
      <c r="E11193" s="41">
        <v>8</v>
      </c>
    </row>
    <row r="11194" spans="1:5" x14ac:dyDescent="0.2">
      <c r="A11194" s="43">
        <v>44431</v>
      </c>
      <c r="B11194" s="41">
        <v>44431</v>
      </c>
      <c r="C11194" s="41" t="s">
        <v>1082</v>
      </c>
      <c r="D11194" s="42">
        <f>VLOOKUP(Pag_Inicio_Corr_mas_casos[[#This Row],[Corregimiento]],Hoja3!$A$2:$D$676,4,0)</f>
        <v>30111</v>
      </c>
      <c r="E11194" s="41">
        <v>8</v>
      </c>
    </row>
    <row r="11195" spans="1:5" x14ac:dyDescent="0.2">
      <c r="A11195" s="43">
        <v>44431</v>
      </c>
      <c r="B11195" s="41">
        <v>44431</v>
      </c>
      <c r="C11195" s="41" t="s">
        <v>1000</v>
      </c>
      <c r="D11195" s="42">
        <f>VLOOKUP(Pag_Inicio_Corr_mas_casos[[#This Row],[Corregimiento]],Hoja3!$A$2:$D$676,4,0)</f>
        <v>80823</v>
      </c>
      <c r="E11195" s="41">
        <v>8</v>
      </c>
    </row>
    <row r="11196" spans="1:5" x14ac:dyDescent="0.2">
      <c r="A11196" s="43">
        <v>44431</v>
      </c>
      <c r="B11196" s="41">
        <v>44431</v>
      </c>
      <c r="C11196" s="41" t="s">
        <v>1071</v>
      </c>
      <c r="D11196" s="42">
        <f>VLOOKUP(Pag_Inicio_Corr_mas_casos[[#This Row],[Corregimiento]],Hoja3!$A$2:$D$676,4,0)</f>
        <v>80819</v>
      </c>
      <c r="E11196" s="41">
        <v>8</v>
      </c>
    </row>
    <row r="11197" spans="1:5" x14ac:dyDescent="0.2">
      <c r="A11197" s="43">
        <v>44431</v>
      </c>
      <c r="B11197" s="41">
        <v>44431</v>
      </c>
      <c r="C11197" s="41" t="s">
        <v>1015</v>
      </c>
      <c r="D11197" s="42">
        <f>VLOOKUP(Pag_Inicio_Corr_mas_casos[[#This Row],[Corregimiento]],Hoja3!$A$2:$D$676,4,0)</f>
        <v>80815</v>
      </c>
      <c r="E11197" s="41">
        <v>7</v>
      </c>
    </row>
    <row r="11198" spans="1:5" x14ac:dyDescent="0.2">
      <c r="A11198" s="43">
        <v>44431</v>
      </c>
      <c r="B11198" s="41">
        <v>44431</v>
      </c>
      <c r="C11198" s="41" t="s">
        <v>1012</v>
      </c>
      <c r="D11198" s="42">
        <f>VLOOKUP(Pag_Inicio_Corr_mas_casos[[#This Row],[Corregimiento]],Hoja3!$A$2:$D$676,4,0)</f>
        <v>80817</v>
      </c>
      <c r="E11198" s="41">
        <v>6</v>
      </c>
    </row>
    <row r="11199" spans="1:5" x14ac:dyDescent="0.2">
      <c r="A11199" s="43">
        <v>44431</v>
      </c>
      <c r="B11199" s="41">
        <v>44431</v>
      </c>
      <c r="C11199" s="41" t="s">
        <v>998</v>
      </c>
      <c r="D11199" s="42">
        <f>VLOOKUP(Pag_Inicio_Corr_mas_casos[[#This Row],[Corregimiento]],Hoja3!$A$2:$D$676,4,0)</f>
        <v>81009</v>
      </c>
      <c r="E11199" s="41">
        <v>6</v>
      </c>
    </row>
    <row r="11200" spans="1:5" x14ac:dyDescent="0.2">
      <c r="A11200" s="43">
        <v>44431</v>
      </c>
      <c r="B11200" s="41">
        <v>44431</v>
      </c>
      <c r="C11200" s="41" t="s">
        <v>1004</v>
      </c>
      <c r="D11200" s="42">
        <f>VLOOKUP(Pag_Inicio_Corr_mas_casos[[#This Row],[Corregimiento]],Hoja3!$A$2:$D$676,4,0)</f>
        <v>81007</v>
      </c>
      <c r="E11200" s="41">
        <v>6</v>
      </c>
    </row>
    <row r="11201" spans="1:5" x14ac:dyDescent="0.2">
      <c r="A11201" s="43">
        <v>44431</v>
      </c>
      <c r="B11201" s="41">
        <v>44431</v>
      </c>
      <c r="C11201" s="41" t="s">
        <v>1010</v>
      </c>
      <c r="D11201" s="42">
        <f>VLOOKUP(Pag_Inicio_Corr_mas_casos[[#This Row],[Corregimiento]],Hoja3!$A$2:$D$676,4,0)</f>
        <v>80813</v>
      </c>
      <c r="E11201" s="41">
        <v>6</v>
      </c>
    </row>
    <row r="11202" spans="1:5" x14ac:dyDescent="0.2">
      <c r="A11202" s="43">
        <v>44431</v>
      </c>
      <c r="B11202" s="41">
        <v>44431</v>
      </c>
      <c r="C11202" s="41" t="s">
        <v>1002</v>
      </c>
      <c r="D11202" s="42">
        <f>VLOOKUP(Pag_Inicio_Corr_mas_casos[[#This Row],[Corregimiento]],Hoja3!$A$2:$D$676,4,0)</f>
        <v>80816</v>
      </c>
      <c r="E11202" s="41">
        <v>6</v>
      </c>
    </row>
    <row r="11203" spans="1:5" x14ac:dyDescent="0.2">
      <c r="A11203" s="43">
        <v>44431</v>
      </c>
      <c r="B11203" s="41">
        <v>44431</v>
      </c>
      <c r="C11203" s="41" t="s">
        <v>1105</v>
      </c>
      <c r="D11203" s="42">
        <f>VLOOKUP(Pag_Inicio_Corr_mas_casos[[#This Row],[Corregimiento]],Hoja3!$A$2:$D$676,4,0)</f>
        <v>80812</v>
      </c>
      <c r="E11203" s="41">
        <v>6</v>
      </c>
    </row>
    <row r="11204" spans="1:5" x14ac:dyDescent="0.2">
      <c r="A11204" s="43">
        <v>44431</v>
      </c>
      <c r="B11204" s="41">
        <v>44431</v>
      </c>
      <c r="C11204" s="41" t="s">
        <v>1111</v>
      </c>
      <c r="D11204" s="42">
        <f>VLOOKUP(Pag_Inicio_Corr_mas_casos[[#This Row],[Corregimiento]],Hoja3!$A$2:$D$676,4,0)</f>
        <v>40201</v>
      </c>
      <c r="E11204" s="41">
        <v>5</v>
      </c>
    </row>
    <row r="11205" spans="1:5" x14ac:dyDescent="0.2">
      <c r="A11205" s="35">
        <v>44432</v>
      </c>
      <c r="B11205" s="36">
        <v>44432</v>
      </c>
      <c r="C11205" s="36" t="s">
        <v>1002</v>
      </c>
      <c r="D11205" s="37">
        <f>VLOOKUP(Pag_Inicio_Corr_mas_casos[[#This Row],[Corregimiento]],Hoja3!$A$2:$D$676,4,0)</f>
        <v>80816</v>
      </c>
      <c r="E11205" s="36">
        <v>19</v>
      </c>
    </row>
    <row r="11206" spans="1:5" x14ac:dyDescent="0.2">
      <c r="A11206" s="35">
        <v>44432</v>
      </c>
      <c r="B11206" s="36">
        <v>44432</v>
      </c>
      <c r="C11206" s="36" t="s">
        <v>1081</v>
      </c>
      <c r="D11206" s="37">
        <f>VLOOKUP(Pag_Inicio_Corr_mas_casos[[#This Row],[Corregimiento]],Hoja3!$A$2:$D$676,4,0)</f>
        <v>91001</v>
      </c>
      <c r="E11206" s="36">
        <v>15</v>
      </c>
    </row>
    <row r="11207" spans="1:5" x14ac:dyDescent="0.2">
      <c r="A11207" s="35">
        <v>44432</v>
      </c>
      <c r="B11207" s="36">
        <v>44432</v>
      </c>
      <c r="C11207" s="36" t="s">
        <v>1071</v>
      </c>
      <c r="D11207" s="37">
        <f>VLOOKUP(Pag_Inicio_Corr_mas_casos[[#This Row],[Corregimiento]],Hoja3!$A$2:$D$676,4,0)</f>
        <v>80819</v>
      </c>
      <c r="E11207" s="36">
        <v>14</v>
      </c>
    </row>
    <row r="11208" spans="1:5" x14ac:dyDescent="0.2">
      <c r="A11208" s="35">
        <v>44432</v>
      </c>
      <c r="B11208" s="36">
        <v>44432</v>
      </c>
      <c r="C11208" s="36" t="s">
        <v>1012</v>
      </c>
      <c r="D11208" s="37">
        <f>VLOOKUP(Pag_Inicio_Corr_mas_casos[[#This Row],[Corregimiento]],Hoja3!$A$2:$D$676,4,0)</f>
        <v>80817</v>
      </c>
      <c r="E11208" s="36">
        <v>13</v>
      </c>
    </row>
    <row r="11209" spans="1:5" x14ac:dyDescent="0.2">
      <c r="A11209" s="35">
        <v>44432</v>
      </c>
      <c r="B11209" s="36">
        <v>44432</v>
      </c>
      <c r="C11209" s="36" t="s">
        <v>1000</v>
      </c>
      <c r="D11209" s="37">
        <f>VLOOKUP(Pag_Inicio_Corr_mas_casos[[#This Row],[Corregimiento]],Hoja3!$A$2:$D$676,4,0)</f>
        <v>80823</v>
      </c>
      <c r="E11209" s="36">
        <v>13</v>
      </c>
    </row>
    <row r="11210" spans="1:5" x14ac:dyDescent="0.2">
      <c r="A11210" s="35">
        <v>44432</v>
      </c>
      <c r="B11210" s="36">
        <v>44432</v>
      </c>
      <c r="C11210" s="36" t="s">
        <v>1001</v>
      </c>
      <c r="D11210" s="37">
        <f>VLOOKUP(Pag_Inicio_Corr_mas_casos[[#This Row],[Corregimiento]],Hoja3!$A$2:$D$676,4,0)</f>
        <v>80807</v>
      </c>
      <c r="E11210" s="36">
        <v>12</v>
      </c>
    </row>
    <row r="11211" spans="1:5" x14ac:dyDescent="0.2">
      <c r="A11211" s="35">
        <v>44432</v>
      </c>
      <c r="B11211" s="36">
        <v>44432</v>
      </c>
      <c r="C11211" s="36" t="s">
        <v>999</v>
      </c>
      <c r="D11211" s="37">
        <f>VLOOKUP(Pag_Inicio_Corr_mas_casos[[#This Row],[Corregimiento]],Hoja3!$A$2:$D$676,4,0)</f>
        <v>80806</v>
      </c>
      <c r="E11211" s="36">
        <v>11</v>
      </c>
    </row>
    <row r="11212" spans="1:5" x14ac:dyDescent="0.2">
      <c r="A11212" s="35">
        <v>44432</v>
      </c>
      <c r="B11212" s="36">
        <v>44432</v>
      </c>
      <c r="C11212" s="36" t="s">
        <v>1157</v>
      </c>
      <c r="D11212" s="37">
        <f>VLOOKUP(Pag_Inicio_Corr_mas_casos[[#This Row],[Corregimiento]],Hoja3!$A$2:$D$676,4,0)</f>
        <v>40205</v>
      </c>
      <c r="E11212" s="36">
        <v>10</v>
      </c>
    </row>
    <row r="11213" spans="1:5" x14ac:dyDescent="0.2">
      <c r="A11213" s="35">
        <v>44432</v>
      </c>
      <c r="B11213" s="36">
        <v>44432</v>
      </c>
      <c r="C11213" s="36" t="s">
        <v>1070</v>
      </c>
      <c r="D11213" s="37">
        <f>VLOOKUP(Pag_Inicio_Corr_mas_casos[[#This Row],[Corregimiento]],Hoja3!$A$2:$D$676,4,0)</f>
        <v>80809</v>
      </c>
      <c r="E11213" s="36">
        <v>10</v>
      </c>
    </row>
    <row r="11214" spans="1:5" x14ac:dyDescent="0.2">
      <c r="A11214" s="35">
        <v>44432</v>
      </c>
      <c r="B11214" s="36">
        <v>44432</v>
      </c>
      <c r="C11214" s="36" t="s">
        <v>998</v>
      </c>
      <c r="D11214" s="37">
        <f>VLOOKUP(Pag_Inicio_Corr_mas_casos[[#This Row],[Corregimiento]],Hoja3!$A$2:$D$676,4,0)</f>
        <v>81009</v>
      </c>
      <c r="E11214" s="36">
        <v>9</v>
      </c>
    </row>
    <row r="11215" spans="1:5" x14ac:dyDescent="0.2">
      <c r="A11215" s="35">
        <v>44432</v>
      </c>
      <c r="B11215" s="36">
        <v>44432</v>
      </c>
      <c r="C11215" s="36" t="s">
        <v>1026</v>
      </c>
      <c r="D11215" s="37">
        <f>VLOOKUP(Pag_Inicio_Corr_mas_casos[[#This Row],[Corregimiento]],Hoja3!$A$2:$D$676,4,0)</f>
        <v>30107</v>
      </c>
      <c r="E11215" s="36">
        <v>9</v>
      </c>
    </row>
    <row r="11216" spans="1:5" x14ac:dyDescent="0.2">
      <c r="A11216" s="35">
        <v>44432</v>
      </c>
      <c r="B11216" s="36">
        <v>44432</v>
      </c>
      <c r="C11216" s="36" t="s">
        <v>1078</v>
      </c>
      <c r="D11216" s="37">
        <f>VLOOKUP(Pag_Inicio_Corr_mas_casos[[#This Row],[Corregimiento]],Hoja3!$A$2:$D$676,4,0)</f>
        <v>81001</v>
      </c>
      <c r="E11216" s="36">
        <v>8</v>
      </c>
    </row>
    <row r="11217" spans="1:5" x14ac:dyDescent="0.2">
      <c r="A11217" s="35">
        <v>44432</v>
      </c>
      <c r="B11217" s="36">
        <v>44432</v>
      </c>
      <c r="C11217" s="36" t="s">
        <v>1028</v>
      </c>
      <c r="D11217" s="37">
        <f>VLOOKUP(Pag_Inicio_Corr_mas_casos[[#This Row],[Corregimiento]],Hoja3!$A$2:$D$676,4,0)</f>
        <v>130709</v>
      </c>
      <c r="E11217" s="36">
        <v>8</v>
      </c>
    </row>
    <row r="11218" spans="1:5" x14ac:dyDescent="0.2">
      <c r="A11218" s="35">
        <v>44432</v>
      </c>
      <c r="B11218" s="36">
        <v>44432</v>
      </c>
      <c r="C11218" s="36" t="s">
        <v>1003</v>
      </c>
      <c r="D11218" s="37">
        <f>VLOOKUP(Pag_Inicio_Corr_mas_casos[[#This Row],[Corregimiento]],Hoja3!$A$2:$D$676,4,0)</f>
        <v>130708</v>
      </c>
      <c r="E11218" s="36">
        <v>8</v>
      </c>
    </row>
    <row r="11219" spans="1:5" x14ac:dyDescent="0.2">
      <c r="A11219" s="35">
        <v>44432</v>
      </c>
      <c r="B11219" s="36">
        <v>44432</v>
      </c>
      <c r="C11219" s="36" t="s">
        <v>1015</v>
      </c>
      <c r="D11219" s="37">
        <f>VLOOKUP(Pag_Inicio_Corr_mas_casos[[#This Row],[Corregimiento]],Hoja3!$A$2:$D$676,4,0)</f>
        <v>80815</v>
      </c>
      <c r="E11219" s="36">
        <v>13</v>
      </c>
    </row>
    <row r="11220" spans="1:5" x14ac:dyDescent="0.2">
      <c r="A11220" s="35">
        <v>44432</v>
      </c>
      <c r="B11220" s="36">
        <v>44432</v>
      </c>
      <c r="C11220" s="36" t="s">
        <v>1407</v>
      </c>
      <c r="D11220" s="37">
        <f>VLOOKUP(Pag_Inicio_Corr_mas_casos[[#This Row],[Corregimiento]],Hoja3!$A$2:$D$676,4,0)</f>
        <v>91103</v>
      </c>
      <c r="E11220" s="36">
        <v>7</v>
      </c>
    </row>
    <row r="11221" spans="1:5" x14ac:dyDescent="0.2">
      <c r="A11221" s="35">
        <v>44432</v>
      </c>
      <c r="B11221" s="36">
        <v>44432</v>
      </c>
      <c r="C11221" s="36" t="s">
        <v>1105</v>
      </c>
      <c r="D11221" s="37">
        <f>VLOOKUP(Pag_Inicio_Corr_mas_casos[[#This Row],[Corregimiento]],Hoja3!$A$2:$D$676,4,0)</f>
        <v>80812</v>
      </c>
      <c r="E11221" s="36">
        <v>7</v>
      </c>
    </row>
    <row r="11222" spans="1:5" x14ac:dyDescent="0.2">
      <c r="A11222" s="35">
        <v>44432</v>
      </c>
      <c r="B11222" s="36">
        <v>44432</v>
      </c>
      <c r="C11222" s="36" t="s">
        <v>996</v>
      </c>
      <c r="D11222" s="37">
        <f>VLOOKUP(Pag_Inicio_Corr_mas_casos[[#This Row],[Corregimiento]],Hoja3!$A$2:$D$676,4,0)</f>
        <v>80810</v>
      </c>
      <c r="E11222" s="36">
        <v>6</v>
      </c>
    </row>
    <row r="11223" spans="1:5" x14ac:dyDescent="0.2">
      <c r="A11223" s="35">
        <v>44432</v>
      </c>
      <c r="B11223" s="36">
        <v>44432</v>
      </c>
      <c r="C11223" s="36" t="s">
        <v>1210</v>
      </c>
      <c r="D11223" s="37">
        <f>VLOOKUP(Pag_Inicio_Corr_mas_casos[[#This Row],[Corregimiento]],Hoja3!$A$2:$D$676,4,0)</f>
        <v>41001</v>
      </c>
      <c r="E11223" s="36">
        <v>6</v>
      </c>
    </row>
    <row r="11224" spans="1:5" x14ac:dyDescent="0.2">
      <c r="A11224" s="32">
        <v>44433</v>
      </c>
      <c r="B11224" s="33">
        <v>44433</v>
      </c>
      <c r="C11224" s="33" t="s">
        <v>1071</v>
      </c>
      <c r="D11224" s="34">
        <f>VLOOKUP(Pag_Inicio_Corr_mas_casos[[#This Row],[Corregimiento]],Hoja3!$A$2:$D$676,4,0)</f>
        <v>80819</v>
      </c>
      <c r="E11224" s="33">
        <v>27</v>
      </c>
    </row>
    <row r="11225" spans="1:5" x14ac:dyDescent="0.2">
      <c r="A11225" s="32">
        <v>44433</v>
      </c>
      <c r="B11225" s="33">
        <v>44433</v>
      </c>
      <c r="C11225" s="33" t="s">
        <v>1113</v>
      </c>
      <c r="D11225" s="34">
        <f>VLOOKUP(Pag_Inicio_Corr_mas_casos[[#This Row],[Corregimiento]],Hoja3!$A$2:$D$676,4,0)</f>
        <v>130102</v>
      </c>
      <c r="E11225" s="33">
        <v>25</v>
      </c>
    </row>
    <row r="11226" spans="1:5" x14ac:dyDescent="0.2">
      <c r="A11226" s="32">
        <v>44433</v>
      </c>
      <c r="B11226" s="33">
        <v>44433</v>
      </c>
      <c r="C11226" s="33" t="s">
        <v>1127</v>
      </c>
      <c r="D11226" s="34">
        <f>VLOOKUP(Pag_Inicio_Corr_mas_casos[[#This Row],[Corregimiento]],Hoja3!$A$2:$D$676,4,0)</f>
        <v>130101</v>
      </c>
      <c r="E11226" s="33">
        <v>23</v>
      </c>
    </row>
    <row r="11227" spans="1:5" x14ac:dyDescent="0.2">
      <c r="A11227" s="32">
        <v>44433</v>
      </c>
      <c r="B11227" s="33">
        <v>44433</v>
      </c>
      <c r="C11227" s="33" t="s">
        <v>1105</v>
      </c>
      <c r="D11227" s="34">
        <f>VLOOKUP(Pag_Inicio_Corr_mas_casos[[#This Row],[Corregimiento]],Hoja3!$A$2:$D$676,4,0)</f>
        <v>80812</v>
      </c>
      <c r="E11227" s="33">
        <v>22</v>
      </c>
    </row>
    <row r="11228" spans="1:5" x14ac:dyDescent="0.2">
      <c r="A11228" s="32">
        <v>44433</v>
      </c>
      <c r="B11228" s="33">
        <v>44433</v>
      </c>
      <c r="C11228" s="33" t="s">
        <v>1010</v>
      </c>
      <c r="D11228" s="34">
        <f>VLOOKUP(Pag_Inicio_Corr_mas_casos[[#This Row],[Corregimiento]],Hoja3!$A$2:$D$676,4,0)</f>
        <v>80813</v>
      </c>
      <c r="E11228" s="33">
        <v>18</v>
      </c>
    </row>
    <row r="11229" spans="1:5" x14ac:dyDescent="0.2">
      <c r="A11229" s="32">
        <v>44433</v>
      </c>
      <c r="B11229" s="33">
        <v>44433</v>
      </c>
      <c r="C11229" s="33" t="s">
        <v>831</v>
      </c>
      <c r="D11229" s="34">
        <f>VLOOKUP(Pag_Inicio_Corr_mas_casos[[#This Row],[Corregimiento]],Hoja3!$A$2:$D$676,4,0)</f>
        <v>80821</v>
      </c>
      <c r="E11229" s="33">
        <v>18</v>
      </c>
    </row>
    <row r="11230" spans="1:5" x14ac:dyDescent="0.2">
      <c r="A11230" s="32">
        <v>44433</v>
      </c>
      <c r="B11230" s="33">
        <v>44433</v>
      </c>
      <c r="C11230" s="33" t="s">
        <v>1009</v>
      </c>
      <c r="D11230" s="34">
        <f>VLOOKUP(Pag_Inicio_Corr_mas_casos[[#This Row],[Corregimiento]],Hoja3!$A$2:$D$676,4,0)</f>
        <v>130107</v>
      </c>
      <c r="E11230" s="33">
        <v>17</v>
      </c>
    </row>
    <row r="11231" spans="1:5" x14ac:dyDescent="0.2">
      <c r="A11231" s="32">
        <v>44433</v>
      </c>
      <c r="B11231" s="33">
        <v>44433</v>
      </c>
      <c r="C11231" s="33" t="s">
        <v>1012</v>
      </c>
      <c r="D11231" s="34">
        <f>VLOOKUP(Pag_Inicio_Corr_mas_casos[[#This Row],[Corregimiento]],Hoja3!$A$2:$D$676,4,0)</f>
        <v>80817</v>
      </c>
      <c r="E11231" s="33">
        <v>16</v>
      </c>
    </row>
    <row r="11232" spans="1:5" x14ac:dyDescent="0.2">
      <c r="A11232" s="32">
        <v>44433</v>
      </c>
      <c r="B11232" s="33">
        <v>44433</v>
      </c>
      <c r="C11232" s="33" t="s">
        <v>1002</v>
      </c>
      <c r="D11232" s="34">
        <f>VLOOKUP(Pag_Inicio_Corr_mas_casos[[#This Row],[Corregimiento]],Hoja3!$A$2:$D$676,4,0)</f>
        <v>80816</v>
      </c>
      <c r="E11232" s="33">
        <v>16</v>
      </c>
    </row>
    <row r="11233" spans="1:5" x14ac:dyDescent="0.2">
      <c r="A11233" s="32">
        <v>44433</v>
      </c>
      <c r="B11233" s="33">
        <v>44433</v>
      </c>
      <c r="C11233" s="33" t="s">
        <v>1095</v>
      </c>
      <c r="D11233" s="34">
        <f>VLOOKUP(Pag_Inicio_Corr_mas_casos[[#This Row],[Corregimiento]],Hoja3!$A$2:$D$676,4,0)</f>
        <v>130106</v>
      </c>
      <c r="E11233" s="33">
        <v>16</v>
      </c>
    </row>
    <row r="11234" spans="1:5" x14ac:dyDescent="0.2">
      <c r="A11234" s="32">
        <v>44433</v>
      </c>
      <c r="B11234" s="33">
        <v>44433</v>
      </c>
      <c r="C11234" s="33" t="s">
        <v>1018</v>
      </c>
      <c r="D11234" s="34">
        <f>VLOOKUP(Pag_Inicio_Corr_mas_casos[[#This Row],[Corregimiento]],Hoja3!$A$2:$D$676,4,0)</f>
        <v>130701</v>
      </c>
      <c r="E11234" s="33">
        <v>15</v>
      </c>
    </row>
    <row r="11235" spans="1:5" x14ac:dyDescent="0.2">
      <c r="A11235" s="32">
        <v>44433</v>
      </c>
      <c r="B11235" s="33">
        <v>44433</v>
      </c>
      <c r="C11235" s="33" t="s">
        <v>1001</v>
      </c>
      <c r="D11235" s="34">
        <f>VLOOKUP(Pag_Inicio_Corr_mas_casos[[#This Row],[Corregimiento]],Hoja3!$A$2:$D$676,4,0)</f>
        <v>80807</v>
      </c>
      <c r="E11235" s="33">
        <v>15</v>
      </c>
    </row>
    <row r="11236" spans="1:5" x14ac:dyDescent="0.2">
      <c r="A11236" s="32">
        <v>44433</v>
      </c>
      <c r="B11236" s="33">
        <v>44433</v>
      </c>
      <c r="C11236" s="33" t="s">
        <v>1070</v>
      </c>
      <c r="D11236" s="34">
        <f>VLOOKUP(Pag_Inicio_Corr_mas_casos[[#This Row],[Corregimiento]],Hoja3!$A$2:$D$676,4,0)</f>
        <v>80809</v>
      </c>
      <c r="E11236" s="33">
        <v>14</v>
      </c>
    </row>
    <row r="11237" spans="1:5" x14ac:dyDescent="0.2">
      <c r="A11237" s="32">
        <v>44433</v>
      </c>
      <c r="B11237" s="33">
        <v>44433</v>
      </c>
      <c r="C11237" s="33" t="s">
        <v>1026</v>
      </c>
      <c r="D11237" s="34">
        <f>VLOOKUP(Pag_Inicio_Corr_mas_casos[[#This Row],[Corregimiento]],Hoja3!$A$2:$D$676,4,0)</f>
        <v>30107</v>
      </c>
      <c r="E11237" s="33">
        <v>14</v>
      </c>
    </row>
    <row r="11238" spans="1:5" x14ac:dyDescent="0.2">
      <c r="A11238" s="32">
        <v>44433</v>
      </c>
      <c r="B11238" s="33">
        <v>44433</v>
      </c>
      <c r="C11238" s="33" t="s">
        <v>1074</v>
      </c>
      <c r="D11238" s="34">
        <f>VLOOKUP(Pag_Inicio_Corr_mas_casos[[#This Row],[Corregimiento]],Hoja3!$A$2:$D$676,4,0)</f>
        <v>130702</v>
      </c>
      <c r="E11238" s="33">
        <v>13</v>
      </c>
    </row>
    <row r="11239" spans="1:5" x14ac:dyDescent="0.2">
      <c r="A11239" s="32">
        <v>44433</v>
      </c>
      <c r="B11239" s="33">
        <v>44433</v>
      </c>
      <c r="C11239" s="33" t="s">
        <v>1013</v>
      </c>
      <c r="D11239" s="34">
        <f>VLOOKUP(Pag_Inicio_Corr_mas_casos[[#This Row],[Corregimiento]],Hoja3!$A$2:$D$676,4,0)</f>
        <v>80822</v>
      </c>
      <c r="E11239" s="33">
        <v>13</v>
      </c>
    </row>
    <row r="11240" spans="1:5" x14ac:dyDescent="0.2">
      <c r="A11240" s="32">
        <v>44433</v>
      </c>
      <c r="B11240" s="33">
        <v>44433</v>
      </c>
      <c r="C11240" s="33" t="s">
        <v>1081</v>
      </c>
      <c r="D11240" s="34">
        <f>VLOOKUP(Pag_Inicio_Corr_mas_casos[[#This Row],[Corregimiento]],Hoja3!$A$2:$D$676,4,0)</f>
        <v>91001</v>
      </c>
      <c r="E11240" s="33">
        <v>12</v>
      </c>
    </row>
    <row r="11241" spans="1:5" x14ac:dyDescent="0.2">
      <c r="A11241" s="32">
        <v>44433</v>
      </c>
      <c r="B11241" s="33">
        <v>44433</v>
      </c>
      <c r="C11241" s="33" t="s">
        <v>1091</v>
      </c>
      <c r="D11241" s="34">
        <f>VLOOKUP(Pag_Inicio_Corr_mas_casos[[#This Row],[Corregimiento]],Hoja3!$A$2:$D$676,4,0)</f>
        <v>30104</v>
      </c>
      <c r="E11241" s="33">
        <v>11</v>
      </c>
    </row>
    <row r="11242" spans="1:5" x14ac:dyDescent="0.2">
      <c r="A11242" s="32">
        <v>44433</v>
      </c>
      <c r="B11242" s="33">
        <v>44433</v>
      </c>
      <c r="C11242" s="33" t="s">
        <v>999</v>
      </c>
      <c r="D11242" s="34">
        <f>VLOOKUP(Pag_Inicio_Corr_mas_casos[[#This Row],[Corregimiento]],Hoja3!$A$2:$D$676,4,0)</f>
        <v>80806</v>
      </c>
      <c r="E11242" s="33">
        <v>11</v>
      </c>
    </row>
    <row r="11243" spans="1:5" x14ac:dyDescent="0.2">
      <c r="A11243" s="32">
        <v>44433</v>
      </c>
      <c r="B11243" s="33">
        <v>44433</v>
      </c>
      <c r="C11243" s="33" t="s">
        <v>1011</v>
      </c>
      <c r="D11243" s="34">
        <f>VLOOKUP(Pag_Inicio_Corr_mas_casos[[#This Row],[Corregimiento]],Hoja3!$A$2:$D$676,4,0)</f>
        <v>80820</v>
      </c>
      <c r="E11243" s="33">
        <v>11</v>
      </c>
    </row>
    <row r="11244" spans="1:5" x14ac:dyDescent="0.2">
      <c r="A11244" s="43">
        <v>44434</v>
      </c>
      <c r="B11244" s="41">
        <v>44434</v>
      </c>
      <c r="C11244" s="41" t="s">
        <v>1071</v>
      </c>
      <c r="D11244" s="42">
        <f>VLOOKUP(Pag_Inicio_Corr_mas_casos[[#This Row],[Corregimiento]],Hoja3!$A$2:$D$676,4,0)</f>
        <v>80819</v>
      </c>
      <c r="E11244" s="41">
        <v>22</v>
      </c>
    </row>
    <row r="11245" spans="1:5" x14ac:dyDescent="0.2">
      <c r="A11245" s="43">
        <v>44434</v>
      </c>
      <c r="B11245" s="41">
        <v>44434</v>
      </c>
      <c r="C11245" s="41" t="s">
        <v>1012</v>
      </c>
      <c r="D11245" s="42">
        <f>VLOOKUP(Pag_Inicio_Corr_mas_casos[[#This Row],[Corregimiento]],Hoja3!$A$2:$D$676,4,0)</f>
        <v>80817</v>
      </c>
      <c r="E11245" s="41">
        <v>17</v>
      </c>
    </row>
    <row r="11246" spans="1:5" x14ac:dyDescent="0.2">
      <c r="A11246" s="43">
        <v>44434</v>
      </c>
      <c r="B11246" s="41">
        <v>44434</v>
      </c>
      <c r="C11246" s="41" t="s">
        <v>1070</v>
      </c>
      <c r="D11246" s="42">
        <f>VLOOKUP(Pag_Inicio_Corr_mas_casos[[#This Row],[Corregimiento]],Hoja3!$A$2:$D$676,4,0)</f>
        <v>80809</v>
      </c>
      <c r="E11246" s="41">
        <v>16</v>
      </c>
    </row>
    <row r="11247" spans="1:5" x14ac:dyDescent="0.2">
      <c r="A11247" s="43">
        <v>44434</v>
      </c>
      <c r="B11247" s="41">
        <v>44434</v>
      </c>
      <c r="C11247" s="41" t="s">
        <v>1127</v>
      </c>
      <c r="D11247" s="42">
        <f>VLOOKUP(Pag_Inicio_Corr_mas_casos[[#This Row],[Corregimiento]],Hoja3!$A$2:$D$676,4,0)</f>
        <v>130101</v>
      </c>
      <c r="E11247" s="41">
        <v>16</v>
      </c>
    </row>
    <row r="11248" spans="1:5" x14ac:dyDescent="0.2">
      <c r="A11248" s="43">
        <v>44434</v>
      </c>
      <c r="B11248" s="41">
        <v>44434</v>
      </c>
      <c r="C11248" s="41" t="s">
        <v>1105</v>
      </c>
      <c r="D11248" s="42">
        <f>VLOOKUP(Pag_Inicio_Corr_mas_casos[[#This Row],[Corregimiento]],Hoja3!$A$2:$D$676,4,0)</f>
        <v>80812</v>
      </c>
      <c r="E11248" s="41">
        <v>15</v>
      </c>
    </row>
    <row r="11249" spans="1:5" x14ac:dyDescent="0.2">
      <c r="A11249" s="43">
        <v>44434</v>
      </c>
      <c r="B11249" s="41">
        <v>44434</v>
      </c>
      <c r="C11249" s="41" t="s">
        <v>1013</v>
      </c>
      <c r="D11249" s="42">
        <f>VLOOKUP(Pag_Inicio_Corr_mas_casos[[#This Row],[Corregimiento]],Hoja3!$A$2:$D$676,4,0)</f>
        <v>80822</v>
      </c>
      <c r="E11249" s="41">
        <v>14</v>
      </c>
    </row>
    <row r="11250" spans="1:5" x14ac:dyDescent="0.2">
      <c r="A11250" s="43">
        <v>44434</v>
      </c>
      <c r="B11250" s="41">
        <v>44434</v>
      </c>
      <c r="C11250" s="41" t="s">
        <v>1000</v>
      </c>
      <c r="D11250" s="42">
        <f>VLOOKUP(Pag_Inicio_Corr_mas_casos[[#This Row],[Corregimiento]],Hoja3!$A$2:$D$676,4,0)</f>
        <v>80823</v>
      </c>
      <c r="E11250" s="41">
        <v>14</v>
      </c>
    </row>
    <row r="11251" spans="1:5" x14ac:dyDescent="0.2">
      <c r="A11251" s="43">
        <v>44434</v>
      </c>
      <c r="B11251" s="41">
        <v>44434</v>
      </c>
      <c r="C11251" s="41" t="s">
        <v>831</v>
      </c>
      <c r="D11251" s="42">
        <f>VLOOKUP(Pag_Inicio_Corr_mas_casos[[#This Row],[Corregimiento]],Hoja3!$A$2:$D$676,4,0)</f>
        <v>80821</v>
      </c>
      <c r="E11251" s="41">
        <v>13</v>
      </c>
    </row>
    <row r="11252" spans="1:5" x14ac:dyDescent="0.2">
      <c r="A11252" s="43">
        <v>44434</v>
      </c>
      <c r="B11252" s="41">
        <v>44434</v>
      </c>
      <c r="C11252" s="41" t="s">
        <v>1005</v>
      </c>
      <c r="D11252" s="42">
        <f>VLOOKUP(Pag_Inicio_Corr_mas_casos[[#This Row],[Corregimiento]],Hoja3!$A$2:$D$676,4,0)</f>
        <v>80814</v>
      </c>
      <c r="E11252" s="41">
        <v>12</v>
      </c>
    </row>
    <row r="11253" spans="1:5" x14ac:dyDescent="0.2">
      <c r="A11253" s="43">
        <v>44434</v>
      </c>
      <c r="B11253" s="41">
        <v>44434</v>
      </c>
      <c r="C11253" s="41" t="s">
        <v>1001</v>
      </c>
      <c r="D11253" s="42">
        <f>VLOOKUP(Pag_Inicio_Corr_mas_casos[[#This Row],[Corregimiento]],Hoja3!$A$2:$D$676,4,0)</f>
        <v>80807</v>
      </c>
      <c r="E11253" s="41">
        <v>12</v>
      </c>
    </row>
    <row r="11254" spans="1:5" x14ac:dyDescent="0.2">
      <c r="A11254" s="43">
        <v>44434</v>
      </c>
      <c r="B11254" s="41">
        <v>44434</v>
      </c>
      <c r="C11254" s="41" t="s">
        <v>1081</v>
      </c>
      <c r="D11254" s="42">
        <f>VLOOKUP(Pag_Inicio_Corr_mas_casos[[#This Row],[Corregimiento]],Hoja3!$A$2:$D$676,4,0)</f>
        <v>91001</v>
      </c>
      <c r="E11254" s="41">
        <v>10</v>
      </c>
    </row>
    <row r="11255" spans="1:5" x14ac:dyDescent="0.2">
      <c r="A11255" s="43">
        <v>44434</v>
      </c>
      <c r="B11255" s="41">
        <v>44434</v>
      </c>
      <c r="C11255" s="41" t="s">
        <v>1119</v>
      </c>
      <c r="D11255" s="42">
        <f>VLOOKUP(Pag_Inicio_Corr_mas_casos[[#This Row],[Corregimiento]],Hoja3!$A$2:$D$676,4,0)</f>
        <v>40601</v>
      </c>
      <c r="E11255" s="41">
        <v>9</v>
      </c>
    </row>
    <row r="11256" spans="1:5" x14ac:dyDescent="0.2">
      <c r="A11256" s="43">
        <v>44434</v>
      </c>
      <c r="B11256" s="41">
        <v>44434</v>
      </c>
      <c r="C11256" s="41" t="s">
        <v>999</v>
      </c>
      <c r="D11256" s="42">
        <f>VLOOKUP(Pag_Inicio_Corr_mas_casos[[#This Row],[Corregimiento]],Hoja3!$A$2:$D$676,4,0)</f>
        <v>80806</v>
      </c>
      <c r="E11256" s="41">
        <v>9</v>
      </c>
    </row>
    <row r="11257" spans="1:5" x14ac:dyDescent="0.2">
      <c r="A11257" s="43">
        <v>44434</v>
      </c>
      <c r="B11257" s="41">
        <v>44434</v>
      </c>
      <c r="C11257" s="41" t="s">
        <v>998</v>
      </c>
      <c r="D11257" s="42">
        <f>VLOOKUP(Pag_Inicio_Corr_mas_casos[[#This Row],[Corregimiento]],Hoja3!$A$2:$D$676,4,0)</f>
        <v>81009</v>
      </c>
      <c r="E11257" s="41">
        <v>9</v>
      </c>
    </row>
    <row r="11258" spans="1:5" x14ac:dyDescent="0.2">
      <c r="A11258" s="43">
        <v>44434</v>
      </c>
      <c r="B11258" s="41">
        <v>44434</v>
      </c>
      <c r="C11258" s="41" t="s">
        <v>1018</v>
      </c>
      <c r="D11258" s="42">
        <f>VLOOKUP(Pag_Inicio_Corr_mas_casos[[#This Row],[Corregimiento]],Hoja3!$A$2:$D$676,4,0)</f>
        <v>130701</v>
      </c>
      <c r="E11258" s="41">
        <v>9</v>
      </c>
    </row>
    <row r="11259" spans="1:5" x14ac:dyDescent="0.2">
      <c r="A11259" s="43">
        <v>44434</v>
      </c>
      <c r="B11259" s="41">
        <v>44434</v>
      </c>
      <c r="C11259" s="41" t="s">
        <v>1293</v>
      </c>
      <c r="D11259" s="42">
        <f>VLOOKUP(Pag_Inicio_Corr_mas_casos[[#This Row],[Corregimiento]],Hoja3!$A$2:$D$676,4,0)</f>
        <v>60202</v>
      </c>
      <c r="E11259" s="41">
        <v>9</v>
      </c>
    </row>
    <row r="11260" spans="1:5" x14ac:dyDescent="0.2">
      <c r="A11260" s="43">
        <v>44434</v>
      </c>
      <c r="B11260" s="41">
        <v>44434</v>
      </c>
      <c r="C11260" s="41" t="s">
        <v>1408</v>
      </c>
      <c r="D11260" s="42">
        <f>VLOOKUP(Pag_Inicio_Corr_mas_casos[[#This Row],[Corregimiento]],Hoja3!$A$2:$D$676,4,0)</f>
        <v>90703</v>
      </c>
      <c r="E11260" s="41">
        <v>8</v>
      </c>
    </row>
    <row r="11261" spans="1:5" x14ac:dyDescent="0.2">
      <c r="A11261" s="43">
        <v>44434</v>
      </c>
      <c r="B11261" s="41">
        <v>44434</v>
      </c>
      <c r="C11261" s="41" t="s">
        <v>1003</v>
      </c>
      <c r="D11261" s="42">
        <f>VLOOKUP(Pag_Inicio_Corr_mas_casos[[#This Row],[Corregimiento]],Hoja3!$A$2:$D$676,4,0)</f>
        <v>130708</v>
      </c>
      <c r="E11261" s="41">
        <v>7</v>
      </c>
    </row>
    <row r="11262" spans="1:5" x14ac:dyDescent="0.2">
      <c r="A11262" s="43">
        <v>44434</v>
      </c>
      <c r="B11262" s="41">
        <v>44434</v>
      </c>
      <c r="C11262" s="41" t="s">
        <v>1032</v>
      </c>
      <c r="D11262" s="42">
        <f>VLOOKUP(Pag_Inicio_Corr_mas_casos[[#This Row],[Corregimiento]],Hoja3!$A$2:$D$676,4,0)</f>
        <v>20606</v>
      </c>
      <c r="E11262" s="41">
        <v>7</v>
      </c>
    </row>
    <row r="11263" spans="1:5" x14ac:dyDescent="0.2">
      <c r="A11263" s="43">
        <v>44434</v>
      </c>
      <c r="B11263" s="41">
        <v>44434</v>
      </c>
      <c r="C11263" s="41" t="s">
        <v>1086</v>
      </c>
      <c r="D11263" s="42">
        <f>VLOOKUP(Pag_Inicio_Corr_mas_casos[[#This Row],[Corregimiento]],Hoja3!$A$2:$D$676,4,0)</f>
        <v>30103</v>
      </c>
      <c r="E11263" s="41">
        <v>7</v>
      </c>
    </row>
    <row r="11264" spans="1:5" x14ac:dyDescent="0.2">
      <c r="A11264" s="47">
        <v>44435</v>
      </c>
      <c r="B11264" s="48">
        <v>44435</v>
      </c>
      <c r="C11264" s="48" t="s">
        <v>1012</v>
      </c>
      <c r="D11264" s="49">
        <f>VLOOKUP(Pag_Inicio_Corr_mas_casos[[#This Row],[Corregimiento]],Hoja3!$A$2:$D$676,4,0)</f>
        <v>80817</v>
      </c>
      <c r="E11264" s="48">
        <v>23</v>
      </c>
    </row>
    <row r="11265" spans="1:5" x14ac:dyDescent="0.2">
      <c r="A11265" s="47">
        <v>44435</v>
      </c>
      <c r="B11265" s="48">
        <v>44435</v>
      </c>
      <c r="C11265" s="48" t="s">
        <v>1081</v>
      </c>
      <c r="D11265" s="49">
        <f>VLOOKUP(Pag_Inicio_Corr_mas_casos[[#This Row],[Corregimiento]],Hoja3!$A$2:$D$676,4,0)</f>
        <v>91001</v>
      </c>
      <c r="E11265" s="48">
        <v>19</v>
      </c>
    </row>
    <row r="11266" spans="1:5" x14ac:dyDescent="0.2">
      <c r="A11266" s="47">
        <v>44435</v>
      </c>
      <c r="B11266" s="48">
        <v>44435</v>
      </c>
      <c r="C11266" s="48" t="s">
        <v>1071</v>
      </c>
      <c r="D11266" s="49">
        <f>VLOOKUP(Pag_Inicio_Corr_mas_casos[[#This Row],[Corregimiento]],Hoja3!$A$2:$D$676,4,0)</f>
        <v>80819</v>
      </c>
      <c r="E11266" s="48">
        <v>18</v>
      </c>
    </row>
    <row r="11267" spans="1:5" x14ac:dyDescent="0.2">
      <c r="A11267" s="47">
        <v>44435</v>
      </c>
      <c r="B11267" s="48">
        <v>44435</v>
      </c>
      <c r="C11267" s="48" t="s">
        <v>998</v>
      </c>
      <c r="D11267" s="49">
        <f>VLOOKUP(Pag_Inicio_Corr_mas_casos[[#This Row],[Corregimiento]],Hoja3!$A$2:$D$676,4,0)</f>
        <v>81009</v>
      </c>
      <c r="E11267" s="48">
        <v>17</v>
      </c>
    </row>
    <row r="11268" spans="1:5" x14ac:dyDescent="0.2">
      <c r="A11268" s="47">
        <v>44435</v>
      </c>
      <c r="B11268" s="48">
        <v>44435</v>
      </c>
      <c r="C11268" s="48" t="s">
        <v>1105</v>
      </c>
      <c r="D11268" s="49">
        <f>VLOOKUP(Pag_Inicio_Corr_mas_casos[[#This Row],[Corregimiento]],Hoja3!$A$2:$D$676,4,0)</f>
        <v>80812</v>
      </c>
      <c r="E11268" s="48">
        <v>16</v>
      </c>
    </row>
    <row r="11269" spans="1:5" x14ac:dyDescent="0.2">
      <c r="A11269" s="47">
        <v>44435</v>
      </c>
      <c r="B11269" s="48">
        <v>44435</v>
      </c>
      <c r="C11269" s="48" t="s">
        <v>1070</v>
      </c>
      <c r="D11269" s="49">
        <f>VLOOKUP(Pag_Inicio_Corr_mas_casos[[#This Row],[Corregimiento]],Hoja3!$A$2:$D$676,4,0)</f>
        <v>80809</v>
      </c>
      <c r="E11269" s="48">
        <v>16</v>
      </c>
    </row>
    <row r="11270" spans="1:5" x14ac:dyDescent="0.2">
      <c r="A11270" s="47">
        <v>44435</v>
      </c>
      <c r="B11270" s="48">
        <v>44435</v>
      </c>
      <c r="C11270" s="48" t="s">
        <v>1026</v>
      </c>
      <c r="D11270" s="49">
        <f>VLOOKUP(Pag_Inicio_Corr_mas_casos[[#This Row],[Corregimiento]],Hoja3!$A$2:$D$676,4,0)</f>
        <v>30107</v>
      </c>
      <c r="E11270" s="48">
        <v>16</v>
      </c>
    </row>
    <row r="11271" spans="1:5" x14ac:dyDescent="0.2">
      <c r="A11271" s="47">
        <v>44435</v>
      </c>
      <c r="B11271" s="48">
        <v>44435</v>
      </c>
      <c r="C11271" s="48" t="s">
        <v>1113</v>
      </c>
      <c r="D11271" s="49">
        <f>VLOOKUP(Pag_Inicio_Corr_mas_casos[[#This Row],[Corregimiento]],Hoja3!$A$2:$D$676,4,0)</f>
        <v>130102</v>
      </c>
      <c r="E11271" s="48">
        <v>16</v>
      </c>
    </row>
    <row r="11272" spans="1:5" x14ac:dyDescent="0.2">
      <c r="A11272" s="47">
        <v>44435</v>
      </c>
      <c r="B11272" s="48">
        <v>44435</v>
      </c>
      <c r="C11272" s="48" t="s">
        <v>1095</v>
      </c>
      <c r="D11272" s="49">
        <f>VLOOKUP(Pag_Inicio_Corr_mas_casos[[#This Row],[Corregimiento]],Hoja3!$A$2:$D$676,4,0)</f>
        <v>130106</v>
      </c>
      <c r="E11272" s="48">
        <v>15</v>
      </c>
    </row>
    <row r="11273" spans="1:5" x14ac:dyDescent="0.2">
      <c r="A11273" s="47">
        <v>44435</v>
      </c>
      <c r="B11273" s="48">
        <v>44435</v>
      </c>
      <c r="C11273" s="48" t="s">
        <v>1011</v>
      </c>
      <c r="D11273" s="49">
        <f>VLOOKUP(Pag_Inicio_Corr_mas_casos[[#This Row],[Corregimiento]],Hoja3!$A$2:$D$676,4,0)</f>
        <v>80820</v>
      </c>
      <c r="E11273" s="48">
        <v>13</v>
      </c>
    </row>
    <row r="11274" spans="1:5" x14ac:dyDescent="0.2">
      <c r="A11274" s="47">
        <v>44435</v>
      </c>
      <c r="B11274" s="48">
        <v>44435</v>
      </c>
      <c r="C11274" s="48" t="s">
        <v>1127</v>
      </c>
      <c r="D11274" s="49">
        <f>VLOOKUP(Pag_Inicio_Corr_mas_casos[[#This Row],[Corregimiento]],Hoja3!$A$2:$D$676,4,0)</f>
        <v>130101</v>
      </c>
      <c r="E11274" s="48">
        <v>13</v>
      </c>
    </row>
    <row r="11275" spans="1:5" x14ac:dyDescent="0.2">
      <c r="A11275" s="47">
        <v>44435</v>
      </c>
      <c r="B11275" s="48">
        <v>44435</v>
      </c>
      <c r="C11275" s="48" t="s">
        <v>1002</v>
      </c>
      <c r="D11275" s="49">
        <f>VLOOKUP(Pag_Inicio_Corr_mas_casos[[#This Row],[Corregimiento]],Hoja3!$A$2:$D$676,4,0)</f>
        <v>80816</v>
      </c>
      <c r="E11275" s="48">
        <v>13</v>
      </c>
    </row>
    <row r="11276" spans="1:5" x14ac:dyDescent="0.2">
      <c r="A11276" s="47">
        <v>44435</v>
      </c>
      <c r="B11276" s="48">
        <v>44435</v>
      </c>
      <c r="C11276" s="48" t="s">
        <v>1086</v>
      </c>
      <c r="D11276" s="49">
        <f>VLOOKUP(Pag_Inicio_Corr_mas_casos[[#This Row],[Corregimiento]],Hoja3!$A$2:$D$676,4,0)</f>
        <v>30103</v>
      </c>
      <c r="E11276" s="48">
        <v>12</v>
      </c>
    </row>
    <row r="11277" spans="1:5" x14ac:dyDescent="0.2">
      <c r="A11277" s="47">
        <v>44435</v>
      </c>
      <c r="B11277" s="48">
        <v>44435</v>
      </c>
      <c r="C11277" s="48" t="s">
        <v>1005</v>
      </c>
      <c r="D11277" s="49">
        <f>VLOOKUP(Pag_Inicio_Corr_mas_casos[[#This Row],[Corregimiento]],Hoja3!$A$2:$D$676,4,0)</f>
        <v>80814</v>
      </c>
      <c r="E11277" s="48">
        <v>10</v>
      </c>
    </row>
    <row r="11278" spans="1:5" x14ac:dyDescent="0.2">
      <c r="A11278" s="47">
        <v>44435</v>
      </c>
      <c r="B11278" s="48">
        <v>44435</v>
      </c>
      <c r="C11278" s="48" t="s">
        <v>1091</v>
      </c>
      <c r="D11278" s="49">
        <f>VLOOKUP(Pag_Inicio_Corr_mas_casos[[#This Row],[Corregimiento]],Hoja3!$A$2:$D$676,4,0)</f>
        <v>30104</v>
      </c>
      <c r="E11278" s="48">
        <v>10</v>
      </c>
    </row>
    <row r="11279" spans="1:5" x14ac:dyDescent="0.2">
      <c r="A11279" s="47">
        <v>44435</v>
      </c>
      <c r="B11279" s="48">
        <v>44435</v>
      </c>
      <c r="C11279" s="48" t="s">
        <v>1001</v>
      </c>
      <c r="D11279" s="49">
        <f>VLOOKUP(Pag_Inicio_Corr_mas_casos[[#This Row],[Corregimiento]],Hoja3!$A$2:$D$676,4,0)</f>
        <v>80807</v>
      </c>
      <c r="E11279" s="48">
        <v>10</v>
      </c>
    </row>
    <row r="11280" spans="1:5" x14ac:dyDescent="0.2">
      <c r="A11280" s="47">
        <v>44435</v>
      </c>
      <c r="B11280" s="48">
        <v>44435</v>
      </c>
      <c r="C11280" s="48" t="s">
        <v>1000</v>
      </c>
      <c r="D11280" s="49">
        <f>VLOOKUP(Pag_Inicio_Corr_mas_casos[[#This Row],[Corregimiento]],Hoja3!$A$2:$D$676,4,0)</f>
        <v>80823</v>
      </c>
      <c r="E11280" s="48">
        <v>10</v>
      </c>
    </row>
    <row r="11281" spans="1:5" x14ac:dyDescent="0.2">
      <c r="A11281" s="47">
        <v>44435</v>
      </c>
      <c r="B11281" s="48">
        <v>44435</v>
      </c>
      <c r="C11281" s="48" t="s">
        <v>1066</v>
      </c>
      <c r="D11281" s="49">
        <f>VLOOKUP(Pag_Inicio_Corr_mas_casos[[#This Row],[Corregimiento]],Hoja3!$A$2:$D$676,4,0)</f>
        <v>40612</v>
      </c>
      <c r="E11281" s="48">
        <v>9</v>
      </c>
    </row>
    <row r="11282" spans="1:5" x14ac:dyDescent="0.2">
      <c r="A11282" s="47">
        <v>44435</v>
      </c>
      <c r="B11282" s="48">
        <v>44435</v>
      </c>
      <c r="C11282" s="48" t="s">
        <v>999</v>
      </c>
      <c r="D11282" s="49">
        <f>VLOOKUP(Pag_Inicio_Corr_mas_casos[[#This Row],[Corregimiento]],Hoja3!$A$2:$D$676,4,0)</f>
        <v>80806</v>
      </c>
      <c r="E11282" s="48">
        <v>9</v>
      </c>
    </row>
    <row r="11283" spans="1:5" x14ac:dyDescent="0.2">
      <c r="A11283" s="47">
        <v>44435</v>
      </c>
      <c r="B11283" s="48">
        <v>44435</v>
      </c>
      <c r="C11283" s="48" t="s">
        <v>1119</v>
      </c>
      <c r="D11283" s="49">
        <f>VLOOKUP(Pag_Inicio_Corr_mas_casos[[#This Row],[Corregimiento]],Hoja3!$A$2:$D$676,4,0)</f>
        <v>40601</v>
      </c>
      <c r="E11283" s="48">
        <v>9</v>
      </c>
    </row>
    <row r="11284" spans="1:5" x14ac:dyDescent="0.2">
      <c r="A11284" s="187">
        <v>44436</v>
      </c>
      <c r="B11284" s="188">
        <v>44436</v>
      </c>
      <c r="C11284" s="188" t="s">
        <v>1071</v>
      </c>
      <c r="D11284" s="189">
        <f>VLOOKUP(Pag_Inicio_Corr_mas_casos[[#This Row],[Corregimiento]],Hoja3!$A$2:$D$676,4,0)</f>
        <v>80819</v>
      </c>
      <c r="E11284" s="188">
        <v>31</v>
      </c>
    </row>
    <row r="11285" spans="1:5" x14ac:dyDescent="0.2">
      <c r="A11285" s="187">
        <v>44436</v>
      </c>
      <c r="B11285" s="188">
        <v>44436</v>
      </c>
      <c r="C11285" s="188" t="s">
        <v>831</v>
      </c>
      <c r="D11285" s="189">
        <f>VLOOKUP(Pag_Inicio_Corr_mas_casos[[#This Row],[Corregimiento]],Hoja3!$A$2:$D$676,4,0)</f>
        <v>80821</v>
      </c>
      <c r="E11285" s="188">
        <v>30</v>
      </c>
    </row>
    <row r="11286" spans="1:5" x14ac:dyDescent="0.2">
      <c r="A11286" s="187">
        <v>44436</v>
      </c>
      <c r="B11286" s="188">
        <v>44436</v>
      </c>
      <c r="C11286" s="188" t="s">
        <v>1070</v>
      </c>
      <c r="D11286" s="189">
        <f>VLOOKUP(Pag_Inicio_Corr_mas_casos[[#This Row],[Corregimiento]],Hoja3!$A$2:$D$676,4,0)</f>
        <v>80809</v>
      </c>
      <c r="E11286" s="188">
        <v>26</v>
      </c>
    </row>
    <row r="11287" spans="1:5" x14ac:dyDescent="0.2">
      <c r="A11287" s="187">
        <v>44436</v>
      </c>
      <c r="B11287" s="188">
        <v>44436</v>
      </c>
      <c r="C11287" s="188" t="s">
        <v>1010</v>
      </c>
      <c r="D11287" s="189">
        <f>VLOOKUP(Pag_Inicio_Corr_mas_casos[[#This Row],[Corregimiento]],Hoja3!$A$2:$D$676,4,0)</f>
        <v>80813</v>
      </c>
      <c r="E11287" s="188">
        <v>19</v>
      </c>
    </row>
    <row r="11288" spans="1:5" x14ac:dyDescent="0.2">
      <c r="A11288" s="187">
        <v>44436</v>
      </c>
      <c r="B11288" s="188">
        <v>44436</v>
      </c>
      <c r="C11288" s="188" t="s">
        <v>1105</v>
      </c>
      <c r="D11288" s="189">
        <f>VLOOKUP(Pag_Inicio_Corr_mas_casos[[#This Row],[Corregimiento]],Hoja3!$A$2:$D$676,4,0)</f>
        <v>80812</v>
      </c>
      <c r="E11288" s="188">
        <v>19</v>
      </c>
    </row>
    <row r="11289" spans="1:5" x14ac:dyDescent="0.2">
      <c r="A11289" s="187">
        <v>44436</v>
      </c>
      <c r="B11289" s="188">
        <v>44436</v>
      </c>
      <c r="C11289" s="188" t="s">
        <v>1012</v>
      </c>
      <c r="D11289" s="189">
        <f>VLOOKUP(Pag_Inicio_Corr_mas_casos[[#This Row],[Corregimiento]],Hoja3!$A$2:$D$676,4,0)</f>
        <v>80817</v>
      </c>
      <c r="E11289" s="188">
        <v>17</v>
      </c>
    </row>
    <row r="11290" spans="1:5" x14ac:dyDescent="0.2">
      <c r="A11290" s="187">
        <v>44436</v>
      </c>
      <c r="B11290" s="188">
        <v>44436</v>
      </c>
      <c r="C11290" s="188" t="s">
        <v>999</v>
      </c>
      <c r="D11290" s="189">
        <f>VLOOKUP(Pag_Inicio_Corr_mas_casos[[#This Row],[Corregimiento]],Hoja3!$A$2:$D$676,4,0)</f>
        <v>80806</v>
      </c>
      <c r="E11290" s="188">
        <v>16</v>
      </c>
    </row>
    <row r="11291" spans="1:5" x14ac:dyDescent="0.2">
      <c r="A11291" s="187">
        <v>44436</v>
      </c>
      <c r="B11291" s="188">
        <v>44436</v>
      </c>
      <c r="C11291" s="188" t="s">
        <v>1212</v>
      </c>
      <c r="D11291" s="189">
        <f>VLOOKUP(Pag_Inicio_Corr_mas_casos[[#This Row],[Corregimiento]],Hoja3!$A$2:$D$676,4,0)</f>
        <v>20601</v>
      </c>
      <c r="E11291" s="188">
        <v>14</v>
      </c>
    </row>
    <row r="11292" spans="1:5" x14ac:dyDescent="0.2">
      <c r="A11292" s="187">
        <v>44436</v>
      </c>
      <c r="B11292" s="188">
        <v>44436</v>
      </c>
      <c r="C11292" s="188" t="s">
        <v>1091</v>
      </c>
      <c r="D11292" s="189">
        <f>VLOOKUP(Pag_Inicio_Corr_mas_casos[[#This Row],[Corregimiento]],Hoja3!$A$2:$D$676,4,0)</f>
        <v>30104</v>
      </c>
      <c r="E11292" s="188">
        <v>14</v>
      </c>
    </row>
    <row r="11293" spans="1:5" x14ac:dyDescent="0.2">
      <c r="A11293" s="187">
        <v>44436</v>
      </c>
      <c r="B11293" s="188">
        <v>44436</v>
      </c>
      <c r="C11293" s="188" t="s">
        <v>1000</v>
      </c>
      <c r="D11293" s="189">
        <f>VLOOKUP(Pag_Inicio_Corr_mas_casos[[#This Row],[Corregimiento]],Hoja3!$A$2:$D$676,4,0)</f>
        <v>80823</v>
      </c>
      <c r="E11293" s="188">
        <v>13</v>
      </c>
    </row>
    <row r="11294" spans="1:5" x14ac:dyDescent="0.2">
      <c r="A11294" s="187">
        <v>44436</v>
      </c>
      <c r="B11294" s="188">
        <v>44436</v>
      </c>
      <c r="C11294" s="188" t="s">
        <v>996</v>
      </c>
      <c r="D11294" s="189">
        <f>VLOOKUP(Pag_Inicio_Corr_mas_casos[[#This Row],[Corregimiento]],Hoja3!$A$2:$D$676,4,0)</f>
        <v>80810</v>
      </c>
      <c r="E11294" s="188">
        <v>12</v>
      </c>
    </row>
    <row r="11295" spans="1:5" x14ac:dyDescent="0.2">
      <c r="A11295" s="187">
        <v>44436</v>
      </c>
      <c r="B11295" s="188">
        <v>44436</v>
      </c>
      <c r="C11295" s="188" t="s">
        <v>1001</v>
      </c>
      <c r="D11295" s="189">
        <f>VLOOKUP(Pag_Inicio_Corr_mas_casos[[#This Row],[Corregimiento]],Hoja3!$A$2:$D$676,4,0)</f>
        <v>80807</v>
      </c>
      <c r="E11295" s="188">
        <v>12</v>
      </c>
    </row>
    <row r="11296" spans="1:5" x14ac:dyDescent="0.2">
      <c r="A11296" s="187">
        <v>44436</v>
      </c>
      <c r="B11296" s="188">
        <v>44436</v>
      </c>
      <c r="C11296" s="188" t="s">
        <v>1119</v>
      </c>
      <c r="D11296" s="189">
        <f>VLOOKUP(Pag_Inicio_Corr_mas_casos[[#This Row],[Corregimiento]],Hoja3!$A$2:$D$676,4,0)</f>
        <v>40601</v>
      </c>
      <c r="E11296" s="188">
        <v>12</v>
      </c>
    </row>
    <row r="11297" spans="1:5" x14ac:dyDescent="0.2">
      <c r="A11297" s="187">
        <v>44436</v>
      </c>
      <c r="B11297" s="188">
        <v>44436</v>
      </c>
      <c r="C11297" s="188" t="s">
        <v>1409</v>
      </c>
      <c r="D11297" s="189">
        <f>VLOOKUP(Pag_Inicio_Corr_mas_casos[[#This Row],[Corregimiento]],Hoja3!$A$2:$D$676,4,0)</f>
        <v>130408</v>
      </c>
      <c r="E11297" s="188">
        <v>12</v>
      </c>
    </row>
    <row r="11298" spans="1:5" x14ac:dyDescent="0.2">
      <c r="A11298" s="187">
        <v>44436</v>
      </c>
      <c r="B11298" s="188">
        <v>44436</v>
      </c>
      <c r="C11298" s="188" t="s">
        <v>1002</v>
      </c>
      <c r="D11298" s="189">
        <f>VLOOKUP(Pag_Inicio_Corr_mas_casos[[#This Row],[Corregimiento]],Hoja3!$A$2:$D$676,4,0)</f>
        <v>80816</v>
      </c>
      <c r="E11298" s="188">
        <v>12</v>
      </c>
    </row>
    <row r="11299" spans="1:5" x14ac:dyDescent="0.2">
      <c r="A11299" s="187">
        <v>44436</v>
      </c>
      <c r="B11299" s="188">
        <v>44436</v>
      </c>
      <c r="C11299" s="188" t="s">
        <v>1113</v>
      </c>
      <c r="D11299" s="189">
        <f>VLOOKUP(Pag_Inicio_Corr_mas_casos[[#This Row],[Corregimiento]],Hoja3!$A$2:$D$676,4,0)</f>
        <v>130102</v>
      </c>
      <c r="E11299" s="188">
        <v>11</v>
      </c>
    </row>
    <row r="11300" spans="1:5" x14ac:dyDescent="0.2">
      <c r="A11300" s="187">
        <v>44436</v>
      </c>
      <c r="B11300" s="188">
        <v>44436</v>
      </c>
      <c r="C11300" s="188" t="s">
        <v>1081</v>
      </c>
      <c r="D11300" s="189">
        <f>VLOOKUP(Pag_Inicio_Corr_mas_casos[[#This Row],[Corregimiento]],Hoja3!$A$2:$D$676,4,0)</f>
        <v>91001</v>
      </c>
      <c r="E11300" s="188">
        <v>11</v>
      </c>
    </row>
    <row r="11301" spans="1:5" x14ac:dyDescent="0.2">
      <c r="A11301" s="187">
        <v>44436</v>
      </c>
      <c r="B11301" s="188">
        <v>44436</v>
      </c>
      <c r="C11301" s="188" t="s">
        <v>1410</v>
      </c>
      <c r="D11301" s="189">
        <f>VLOOKUP(Pag_Inicio_Corr_mas_casos[[#This Row],[Corregimiento]],Hoja3!$A$2:$D$676,4,0)</f>
        <v>90407</v>
      </c>
      <c r="E11301" s="188">
        <v>11</v>
      </c>
    </row>
    <row r="11302" spans="1:5" x14ac:dyDescent="0.2">
      <c r="A11302" s="187">
        <v>44436</v>
      </c>
      <c r="B11302" s="188">
        <v>44436</v>
      </c>
      <c r="C11302" s="188" t="s">
        <v>1095</v>
      </c>
      <c r="D11302" s="189">
        <f>VLOOKUP(Pag_Inicio_Corr_mas_casos[[#This Row],[Corregimiento]],Hoja3!$A$2:$D$676,4,0)</f>
        <v>130106</v>
      </c>
      <c r="E11302" s="188">
        <v>11</v>
      </c>
    </row>
    <row r="11303" spans="1:5" x14ac:dyDescent="0.2">
      <c r="A11303" s="187">
        <v>44436</v>
      </c>
      <c r="B11303" s="188">
        <v>44436</v>
      </c>
      <c r="C11303" s="188" t="s">
        <v>900</v>
      </c>
      <c r="D11303" s="189">
        <f>VLOOKUP(Pag_Inicio_Corr_mas_casos[[#This Row],[Corregimiento]],Hoja3!$A$2:$D$676,4,0)</f>
        <v>80811</v>
      </c>
      <c r="E11303" s="188">
        <v>10</v>
      </c>
    </row>
    <row r="11304" spans="1:5" x14ac:dyDescent="0.2">
      <c r="A11304" s="190">
        <v>44437</v>
      </c>
      <c r="B11304" s="191">
        <v>44437</v>
      </c>
      <c r="C11304" s="191" t="s">
        <v>1070</v>
      </c>
      <c r="D11304" s="192">
        <f>VLOOKUP(Pag_Inicio_Corr_mas_casos[[#This Row],[Corregimiento]],Hoja3!$A$2:$D$676,4,0)</f>
        <v>80809</v>
      </c>
      <c r="E11304" s="191">
        <v>20</v>
      </c>
    </row>
    <row r="11305" spans="1:5" x14ac:dyDescent="0.2">
      <c r="A11305" s="190">
        <v>44437</v>
      </c>
      <c r="B11305" s="191">
        <v>44437</v>
      </c>
      <c r="C11305" s="191" t="s">
        <v>1071</v>
      </c>
      <c r="D11305" s="192">
        <f>VLOOKUP(Pag_Inicio_Corr_mas_casos[[#This Row],[Corregimiento]],Hoja3!$A$2:$D$676,4,0)</f>
        <v>80819</v>
      </c>
      <c r="E11305" s="191">
        <v>16</v>
      </c>
    </row>
    <row r="11306" spans="1:5" x14ac:dyDescent="0.2">
      <c r="A11306" s="190">
        <v>44437</v>
      </c>
      <c r="B11306" s="191">
        <v>44437</v>
      </c>
      <c r="C11306" s="191" t="s">
        <v>1377</v>
      </c>
      <c r="D11306" s="192">
        <f>VLOOKUP(Pag_Inicio_Corr_mas_casos[[#This Row],[Corregimiento]],Hoja3!$A$2:$D$676,4,0)</f>
        <v>81003</v>
      </c>
      <c r="E11306" s="191">
        <v>14</v>
      </c>
    </row>
    <row r="11307" spans="1:5" x14ac:dyDescent="0.2">
      <c r="A11307" s="190">
        <v>44437</v>
      </c>
      <c r="B11307" s="191">
        <v>44437</v>
      </c>
      <c r="C11307" s="191" t="s">
        <v>831</v>
      </c>
      <c r="D11307" s="192">
        <f>VLOOKUP(Pag_Inicio_Corr_mas_casos[[#This Row],[Corregimiento]],Hoja3!$A$2:$D$676,4,0)</f>
        <v>80821</v>
      </c>
      <c r="E11307" s="191">
        <v>13</v>
      </c>
    </row>
    <row r="11308" spans="1:5" x14ac:dyDescent="0.2">
      <c r="A11308" s="190">
        <v>44437</v>
      </c>
      <c r="B11308" s="191">
        <v>44437</v>
      </c>
      <c r="C11308" s="191" t="s">
        <v>1011</v>
      </c>
      <c r="D11308" s="192">
        <f>VLOOKUP(Pag_Inicio_Corr_mas_casos[[#This Row],[Corregimiento]],Hoja3!$A$2:$D$676,4,0)</f>
        <v>80820</v>
      </c>
      <c r="E11308" s="191">
        <v>11</v>
      </c>
    </row>
    <row r="11309" spans="1:5" x14ac:dyDescent="0.2">
      <c r="A11309" s="190">
        <v>44437</v>
      </c>
      <c r="B11309" s="191">
        <v>44437</v>
      </c>
      <c r="C11309" s="191" t="s">
        <v>998</v>
      </c>
      <c r="D11309" s="192">
        <f>VLOOKUP(Pag_Inicio_Corr_mas_casos[[#This Row],[Corregimiento]],Hoja3!$A$2:$D$676,4,0)</f>
        <v>81009</v>
      </c>
      <c r="E11309" s="191">
        <v>10</v>
      </c>
    </row>
    <row r="11310" spans="1:5" x14ac:dyDescent="0.2">
      <c r="A11310" s="190">
        <v>44437</v>
      </c>
      <c r="B11310" s="191">
        <v>44437</v>
      </c>
      <c r="C11310" s="191" t="s">
        <v>1002</v>
      </c>
      <c r="D11310" s="192">
        <f>VLOOKUP(Pag_Inicio_Corr_mas_casos[[#This Row],[Corregimiento]],Hoja3!$A$2:$D$676,4,0)</f>
        <v>80816</v>
      </c>
      <c r="E11310" s="191">
        <v>10</v>
      </c>
    </row>
    <row r="11311" spans="1:5" x14ac:dyDescent="0.2">
      <c r="A11311" s="190">
        <v>44437</v>
      </c>
      <c r="B11311" s="191">
        <v>44437</v>
      </c>
      <c r="C11311" s="191" t="s">
        <v>999</v>
      </c>
      <c r="D11311" s="192">
        <f>VLOOKUP(Pag_Inicio_Corr_mas_casos[[#This Row],[Corregimiento]],Hoja3!$A$2:$D$676,4,0)</f>
        <v>80806</v>
      </c>
      <c r="E11311" s="191">
        <v>10</v>
      </c>
    </row>
    <row r="11312" spans="1:5" x14ac:dyDescent="0.2">
      <c r="A11312" s="190">
        <v>44437</v>
      </c>
      <c r="B11312" s="191">
        <v>44437</v>
      </c>
      <c r="C11312" s="191" t="s">
        <v>1046</v>
      </c>
      <c r="D11312" s="192">
        <f>VLOOKUP(Pag_Inicio_Corr_mas_casos[[#This Row],[Corregimiento]],Hoja3!$A$2:$D$676,4,0)</f>
        <v>80826</v>
      </c>
      <c r="E11312" s="191">
        <v>10</v>
      </c>
    </row>
    <row r="11313" spans="1:5" x14ac:dyDescent="0.2">
      <c r="A11313" s="190">
        <v>44437</v>
      </c>
      <c r="B11313" s="191">
        <v>44437</v>
      </c>
      <c r="C11313" s="191" t="s">
        <v>1012</v>
      </c>
      <c r="D11313" s="192">
        <f>VLOOKUP(Pag_Inicio_Corr_mas_casos[[#This Row],[Corregimiento]],Hoja3!$A$2:$D$676,4,0)</f>
        <v>80817</v>
      </c>
      <c r="E11313" s="191">
        <v>10</v>
      </c>
    </row>
    <row r="11314" spans="1:5" x14ac:dyDescent="0.2">
      <c r="A11314" s="190">
        <v>44437</v>
      </c>
      <c r="B11314" s="191">
        <v>44437</v>
      </c>
      <c r="C11314" s="191" t="s">
        <v>1105</v>
      </c>
      <c r="D11314" s="192">
        <f>VLOOKUP(Pag_Inicio_Corr_mas_casos[[#This Row],[Corregimiento]],Hoja3!$A$2:$D$676,4,0)</f>
        <v>80812</v>
      </c>
      <c r="E11314" s="191">
        <v>10</v>
      </c>
    </row>
    <row r="11315" spans="1:5" x14ac:dyDescent="0.2">
      <c r="A11315" s="190">
        <v>44437</v>
      </c>
      <c r="B11315" s="191">
        <v>44437</v>
      </c>
      <c r="C11315" s="191" t="s">
        <v>1212</v>
      </c>
      <c r="D11315" s="192">
        <f>VLOOKUP(Pag_Inicio_Corr_mas_casos[[#This Row],[Corregimiento]],Hoja3!$A$2:$D$676,4,0)</f>
        <v>20601</v>
      </c>
      <c r="E11315" s="191">
        <v>9</v>
      </c>
    </row>
    <row r="11316" spans="1:5" x14ac:dyDescent="0.2">
      <c r="A11316" s="190">
        <v>44437</v>
      </c>
      <c r="B11316" s="191">
        <v>44437</v>
      </c>
      <c r="C11316" s="191" t="s">
        <v>1081</v>
      </c>
      <c r="D11316" s="192">
        <f>VLOOKUP(Pag_Inicio_Corr_mas_casos[[#This Row],[Corregimiento]],Hoja3!$A$2:$D$676,4,0)</f>
        <v>91001</v>
      </c>
      <c r="E11316" s="191">
        <v>8</v>
      </c>
    </row>
    <row r="11317" spans="1:5" x14ac:dyDescent="0.2">
      <c r="A11317" s="190">
        <v>44437</v>
      </c>
      <c r="B11317" s="191">
        <v>44437</v>
      </c>
      <c r="C11317" s="191" t="s">
        <v>996</v>
      </c>
      <c r="D11317" s="192">
        <f>VLOOKUP(Pag_Inicio_Corr_mas_casos[[#This Row],[Corregimiento]],Hoja3!$A$2:$D$676,4,0)</f>
        <v>80810</v>
      </c>
      <c r="E11317" s="191">
        <v>7</v>
      </c>
    </row>
    <row r="11318" spans="1:5" x14ac:dyDescent="0.2">
      <c r="A11318" s="190">
        <v>44437</v>
      </c>
      <c r="B11318" s="191">
        <v>44437</v>
      </c>
      <c r="C11318" s="191" t="s">
        <v>900</v>
      </c>
      <c r="D11318" s="192">
        <f>VLOOKUP(Pag_Inicio_Corr_mas_casos[[#This Row],[Corregimiento]],Hoja3!$A$2:$D$676,4,0)</f>
        <v>80811</v>
      </c>
      <c r="E11318" s="191">
        <v>7</v>
      </c>
    </row>
    <row r="11319" spans="1:5" x14ac:dyDescent="0.2">
      <c r="A11319" s="190">
        <v>44437</v>
      </c>
      <c r="B11319" s="191">
        <v>44437</v>
      </c>
      <c r="C11319" s="191" t="s">
        <v>1000</v>
      </c>
      <c r="D11319" s="192">
        <f>VLOOKUP(Pag_Inicio_Corr_mas_casos[[#This Row],[Corregimiento]],Hoja3!$A$2:$D$676,4,0)</f>
        <v>80823</v>
      </c>
      <c r="E11319" s="191">
        <v>7</v>
      </c>
    </row>
    <row r="11320" spans="1:5" x14ac:dyDescent="0.2">
      <c r="A11320" s="190">
        <v>44437</v>
      </c>
      <c r="B11320" s="191">
        <v>44437</v>
      </c>
      <c r="C11320" s="191" t="s">
        <v>1095</v>
      </c>
      <c r="D11320" s="192">
        <f>VLOOKUP(Pag_Inicio_Corr_mas_casos[[#This Row],[Corregimiento]],Hoja3!$A$2:$D$676,4,0)</f>
        <v>130106</v>
      </c>
      <c r="E11320" s="191">
        <v>7</v>
      </c>
    </row>
    <row r="11321" spans="1:5" x14ac:dyDescent="0.2">
      <c r="A11321" s="190">
        <v>44437</v>
      </c>
      <c r="B11321" s="191">
        <v>44437</v>
      </c>
      <c r="C11321" s="191" t="s">
        <v>1410</v>
      </c>
      <c r="D11321" s="192">
        <f>VLOOKUP(Pag_Inicio_Corr_mas_casos[[#This Row],[Corregimiento]],Hoja3!$A$2:$D$676,4,0)</f>
        <v>90407</v>
      </c>
      <c r="E11321" s="191">
        <v>6</v>
      </c>
    </row>
    <row r="11322" spans="1:5" x14ac:dyDescent="0.2">
      <c r="A11322" s="190">
        <v>44437</v>
      </c>
      <c r="B11322" s="191">
        <v>44437</v>
      </c>
      <c r="C11322" s="191" t="s">
        <v>1379</v>
      </c>
      <c r="D11322" s="192">
        <f>VLOOKUP(Pag_Inicio_Corr_mas_casos[[#This Row],[Corregimiento]],Hoja3!$A$2:$D$676,4,0)</f>
        <v>80808</v>
      </c>
      <c r="E11322" s="191">
        <v>6</v>
      </c>
    </row>
    <row r="11323" spans="1:5" x14ac:dyDescent="0.2">
      <c r="A11323" s="190">
        <v>44437</v>
      </c>
      <c r="B11323" s="191">
        <v>44437</v>
      </c>
      <c r="C11323" s="191" t="s">
        <v>1001</v>
      </c>
      <c r="D11323" s="192">
        <f>VLOOKUP(Pag_Inicio_Corr_mas_casos[[#This Row],[Corregimiento]],Hoja3!$A$2:$D$676,4,0)</f>
        <v>80807</v>
      </c>
      <c r="E11323" s="191">
        <v>6</v>
      </c>
    </row>
    <row r="11324" spans="1:5" x14ac:dyDescent="0.2">
      <c r="A11324" s="193">
        <v>44438</v>
      </c>
      <c r="B11324" s="194">
        <v>44438</v>
      </c>
      <c r="C11324" s="194" t="s">
        <v>1409</v>
      </c>
      <c r="D11324" s="195">
        <f>VLOOKUP(Pag_Inicio_Corr_mas_casos[[#This Row],[Corregimiento]],Hoja3!$A$2:$D$676,4,0)</f>
        <v>130408</v>
      </c>
      <c r="E11324" s="194">
        <v>15</v>
      </c>
    </row>
    <row r="11325" spans="1:5" x14ac:dyDescent="0.2">
      <c r="A11325" s="193">
        <v>44438</v>
      </c>
      <c r="B11325" s="194">
        <v>44438</v>
      </c>
      <c r="C11325" s="194" t="s">
        <v>1086</v>
      </c>
      <c r="D11325" s="195">
        <f>VLOOKUP(Pag_Inicio_Corr_mas_casos[[#This Row],[Corregimiento]],Hoja3!$A$2:$D$676,4,0)</f>
        <v>30103</v>
      </c>
      <c r="E11325" s="194">
        <v>15</v>
      </c>
    </row>
    <row r="11326" spans="1:5" x14ac:dyDescent="0.2">
      <c r="A11326" s="193">
        <v>44438</v>
      </c>
      <c r="B11326" s="194">
        <v>44438</v>
      </c>
      <c r="C11326" s="194" t="s">
        <v>1411</v>
      </c>
      <c r="D11326" s="195">
        <f>VLOOKUP(Pag_Inicio_Corr_mas_casos[[#This Row],[Corregimiento]],Hoja3!$A$2:$D$676,4,0)</f>
        <v>130717</v>
      </c>
      <c r="E11326" s="194">
        <v>14</v>
      </c>
    </row>
    <row r="11327" spans="1:5" x14ac:dyDescent="0.2">
      <c r="A11327" s="193">
        <v>44438</v>
      </c>
      <c r="B11327" s="194">
        <v>44438</v>
      </c>
      <c r="C11327" s="194" t="s">
        <v>1113</v>
      </c>
      <c r="D11327" s="195">
        <f>VLOOKUP(Pag_Inicio_Corr_mas_casos[[#This Row],[Corregimiento]],Hoja3!$A$2:$D$676,4,0)</f>
        <v>130102</v>
      </c>
      <c r="E11327" s="194">
        <v>14</v>
      </c>
    </row>
    <row r="11328" spans="1:5" x14ac:dyDescent="0.2">
      <c r="A11328" s="193">
        <v>44438</v>
      </c>
      <c r="B11328" s="194">
        <v>44438</v>
      </c>
      <c r="C11328" s="194" t="s">
        <v>1071</v>
      </c>
      <c r="D11328" s="195">
        <f>VLOOKUP(Pag_Inicio_Corr_mas_casos[[#This Row],[Corregimiento]],Hoja3!$A$2:$D$676,4,0)</f>
        <v>80819</v>
      </c>
      <c r="E11328" s="194">
        <v>12</v>
      </c>
    </row>
    <row r="11329" spans="1:5" x14ac:dyDescent="0.2">
      <c r="A11329" s="193">
        <v>44438</v>
      </c>
      <c r="B11329" s="194">
        <v>44438</v>
      </c>
      <c r="C11329" s="194" t="s">
        <v>1000</v>
      </c>
      <c r="D11329" s="195">
        <f>VLOOKUP(Pag_Inicio_Corr_mas_casos[[#This Row],[Corregimiento]],Hoja3!$A$2:$D$676,4,0)</f>
        <v>80823</v>
      </c>
      <c r="E11329" s="194">
        <v>8</v>
      </c>
    </row>
    <row r="11330" spans="1:5" x14ac:dyDescent="0.2">
      <c r="A11330" s="193">
        <v>44438</v>
      </c>
      <c r="B11330" s="194">
        <v>44438</v>
      </c>
      <c r="C11330" s="194" t="s">
        <v>1070</v>
      </c>
      <c r="D11330" s="195">
        <f>VLOOKUP(Pag_Inicio_Corr_mas_casos[[#This Row],[Corregimiento]],Hoja3!$A$2:$D$676,4,0)</f>
        <v>80809</v>
      </c>
      <c r="E11330" s="194">
        <v>8</v>
      </c>
    </row>
    <row r="11331" spans="1:5" x14ac:dyDescent="0.2">
      <c r="A11331" s="193">
        <v>44438</v>
      </c>
      <c r="B11331" s="194">
        <v>44438</v>
      </c>
      <c r="C11331" s="194" t="s">
        <v>1401</v>
      </c>
      <c r="D11331" s="195">
        <f>VLOOKUP(Pag_Inicio_Corr_mas_casos[[#This Row],[Corregimiento]],Hoja3!$A$2:$D$676,4,0)</f>
        <v>130702</v>
      </c>
      <c r="E11331" s="194">
        <v>8</v>
      </c>
    </row>
    <row r="11332" spans="1:5" x14ac:dyDescent="0.2">
      <c r="A11332" s="193">
        <v>44438</v>
      </c>
      <c r="B11332" s="194">
        <v>44438</v>
      </c>
      <c r="C11332" s="194" t="s">
        <v>1002</v>
      </c>
      <c r="D11332" s="195">
        <f>VLOOKUP(Pag_Inicio_Corr_mas_casos[[#This Row],[Corregimiento]],Hoja3!$A$2:$D$676,4,0)</f>
        <v>80816</v>
      </c>
      <c r="E11332" s="194">
        <v>7</v>
      </c>
    </row>
    <row r="11333" spans="1:5" x14ac:dyDescent="0.2">
      <c r="A11333" s="193">
        <v>44438</v>
      </c>
      <c r="B11333" s="194">
        <v>44438</v>
      </c>
      <c r="C11333" s="194" t="s">
        <v>768</v>
      </c>
      <c r="D11333" s="195">
        <f>VLOOKUP(Pag_Inicio_Corr_mas_casos[[#This Row],[Corregimiento]],Hoja3!$A$2:$D$676,4,0)</f>
        <v>80815</v>
      </c>
      <c r="E11333" s="194">
        <v>7</v>
      </c>
    </row>
    <row r="11334" spans="1:5" x14ac:dyDescent="0.2">
      <c r="A11334" s="193">
        <v>44438</v>
      </c>
      <c r="B11334" s="194">
        <v>44438</v>
      </c>
      <c r="C11334" s="194" t="s">
        <v>995</v>
      </c>
      <c r="D11334" s="195">
        <f>VLOOKUP(Pag_Inicio_Corr_mas_casos[[#This Row],[Corregimiento]],Hoja3!$A$2:$D$676,4,0)</f>
        <v>81001</v>
      </c>
      <c r="E11334" s="194">
        <v>7</v>
      </c>
    </row>
    <row r="11335" spans="1:5" x14ac:dyDescent="0.2">
      <c r="A11335" s="193">
        <v>44438</v>
      </c>
      <c r="B11335" s="194">
        <v>44438</v>
      </c>
      <c r="C11335" s="194" t="s">
        <v>1095</v>
      </c>
      <c r="D11335" s="195">
        <f>VLOOKUP(Pag_Inicio_Corr_mas_casos[[#This Row],[Corregimiento]],Hoja3!$A$2:$D$676,4,0)</f>
        <v>130106</v>
      </c>
      <c r="E11335" s="194">
        <v>7</v>
      </c>
    </row>
    <row r="11336" spans="1:5" x14ac:dyDescent="0.2">
      <c r="A11336" s="193">
        <v>44438</v>
      </c>
      <c r="B11336" s="194">
        <v>44438</v>
      </c>
      <c r="C11336" s="194" t="s">
        <v>1042</v>
      </c>
      <c r="D11336" s="195">
        <f>VLOOKUP(Pag_Inicio_Corr_mas_casos[[#This Row],[Corregimiento]],Hoja3!$A$2:$D$676,4,0)</f>
        <v>130716</v>
      </c>
      <c r="E11336" s="194">
        <v>6</v>
      </c>
    </row>
    <row r="11337" spans="1:5" x14ac:dyDescent="0.2">
      <c r="A11337" s="193">
        <v>44438</v>
      </c>
      <c r="B11337" s="194">
        <v>44438</v>
      </c>
      <c r="C11337" s="194" t="s">
        <v>1127</v>
      </c>
      <c r="D11337" s="195">
        <f>VLOOKUP(Pag_Inicio_Corr_mas_casos[[#This Row],[Corregimiento]],Hoja3!$A$2:$D$676,4,0)</f>
        <v>130101</v>
      </c>
      <c r="E11337" s="194">
        <v>6</v>
      </c>
    </row>
    <row r="11338" spans="1:5" x14ac:dyDescent="0.2">
      <c r="A11338" s="193">
        <v>44438</v>
      </c>
      <c r="B11338" s="194">
        <v>44438</v>
      </c>
      <c r="C11338" s="194" t="s">
        <v>1005</v>
      </c>
      <c r="D11338" s="195">
        <f>VLOOKUP(Pag_Inicio_Corr_mas_casos[[#This Row],[Corregimiento]],Hoja3!$A$2:$D$676,4,0)</f>
        <v>80814</v>
      </c>
      <c r="E11338" s="194">
        <v>6</v>
      </c>
    </row>
    <row r="11339" spans="1:5" x14ac:dyDescent="0.2">
      <c r="A11339" s="193">
        <v>44438</v>
      </c>
      <c r="B11339" s="194">
        <v>44438</v>
      </c>
      <c r="C11339" s="194" t="s">
        <v>1213</v>
      </c>
      <c r="D11339" s="195">
        <f>VLOOKUP(Pag_Inicio_Corr_mas_casos[[#This Row],[Corregimiento]],Hoja3!$A$2:$D$676,4,0)</f>
        <v>40612</v>
      </c>
      <c r="E11339" s="194">
        <v>6</v>
      </c>
    </row>
    <row r="11340" spans="1:5" x14ac:dyDescent="0.2">
      <c r="A11340" s="193">
        <v>44438</v>
      </c>
      <c r="B11340" s="194">
        <v>44438</v>
      </c>
      <c r="C11340" s="194" t="s">
        <v>1412</v>
      </c>
      <c r="D11340" s="195">
        <f>VLOOKUP(Pag_Inicio_Corr_mas_casos[[#This Row],[Corregimiento]],Hoja3!$A$2:$D$676,4,0)</f>
        <v>30113</v>
      </c>
      <c r="E11340" s="194">
        <v>5</v>
      </c>
    </row>
    <row r="11341" spans="1:5" x14ac:dyDescent="0.2">
      <c r="A11341" s="193">
        <v>44438</v>
      </c>
      <c r="B11341" s="194">
        <v>44438</v>
      </c>
      <c r="C11341" s="194" t="s">
        <v>1379</v>
      </c>
      <c r="D11341" s="195">
        <f>VLOOKUP(Pag_Inicio_Corr_mas_casos[[#This Row],[Corregimiento]],Hoja3!$A$2:$D$676,4,0)</f>
        <v>80808</v>
      </c>
      <c r="E11341" s="194">
        <v>5</v>
      </c>
    </row>
    <row r="11342" spans="1:5" x14ac:dyDescent="0.2">
      <c r="A11342" s="193">
        <v>44438</v>
      </c>
      <c r="B11342" s="194">
        <v>44438</v>
      </c>
      <c r="C11342" s="194" t="s">
        <v>1212</v>
      </c>
      <c r="D11342" s="195">
        <f>VLOOKUP(Pag_Inicio_Corr_mas_casos[[#This Row],[Corregimiento]],Hoja3!$A$2:$D$676,4,0)</f>
        <v>20601</v>
      </c>
      <c r="E11342" s="194">
        <v>5</v>
      </c>
    </row>
    <row r="11343" spans="1:5" x14ac:dyDescent="0.2">
      <c r="A11343" s="193">
        <v>44438</v>
      </c>
      <c r="B11343" s="194">
        <v>44438</v>
      </c>
      <c r="C11343" s="194" t="s">
        <v>999</v>
      </c>
      <c r="D11343" s="195">
        <f>VLOOKUP(Pag_Inicio_Corr_mas_casos[[#This Row],[Corregimiento]],Hoja3!$A$2:$D$676,4,0)</f>
        <v>80806</v>
      </c>
      <c r="E11343" s="194">
        <v>5</v>
      </c>
    </row>
    <row r="11344" spans="1:5" x14ac:dyDescent="0.2">
      <c r="A11344" s="35">
        <v>44439</v>
      </c>
      <c r="B11344" s="36">
        <v>44439</v>
      </c>
      <c r="C11344" s="36" t="s">
        <v>1012</v>
      </c>
      <c r="D11344" s="37">
        <f>VLOOKUP(Pag_Inicio_Corr_mas_casos[[#This Row],[Corregimiento]],Hoja3!$A$2:$D$676,4,0)</f>
        <v>80817</v>
      </c>
      <c r="E11344" s="36">
        <v>14</v>
      </c>
    </row>
    <row r="11345" spans="1:5" x14ac:dyDescent="0.2">
      <c r="A11345" s="35">
        <v>44439</v>
      </c>
      <c r="B11345" s="36">
        <v>44439</v>
      </c>
      <c r="C11345" s="36" t="s">
        <v>1071</v>
      </c>
      <c r="D11345" s="37">
        <f>VLOOKUP(Pag_Inicio_Corr_mas_casos[[#This Row],[Corregimiento]],Hoja3!$A$2:$D$676,4,0)</f>
        <v>80819</v>
      </c>
      <c r="E11345" s="36">
        <v>14</v>
      </c>
    </row>
    <row r="11346" spans="1:5" x14ac:dyDescent="0.2">
      <c r="A11346" s="35">
        <v>44439</v>
      </c>
      <c r="B11346" s="36">
        <v>44439</v>
      </c>
      <c r="C11346" s="36" t="s">
        <v>1000</v>
      </c>
      <c r="D11346" s="37">
        <f>VLOOKUP(Pag_Inicio_Corr_mas_casos[[#This Row],[Corregimiento]],Hoja3!$A$2:$D$676,4,0)</f>
        <v>80823</v>
      </c>
      <c r="E11346" s="36">
        <v>10</v>
      </c>
    </row>
    <row r="11347" spans="1:5" x14ac:dyDescent="0.2">
      <c r="A11347" s="35">
        <v>44439</v>
      </c>
      <c r="B11347" s="36">
        <v>44439</v>
      </c>
      <c r="C11347" s="36" t="s">
        <v>1119</v>
      </c>
      <c r="D11347" s="37">
        <f>VLOOKUP(Pag_Inicio_Corr_mas_casos[[#This Row],[Corregimiento]],Hoja3!$A$2:$D$676,4,0)</f>
        <v>40601</v>
      </c>
      <c r="E11347" s="36">
        <v>10</v>
      </c>
    </row>
    <row r="11348" spans="1:5" x14ac:dyDescent="0.2">
      <c r="A11348" s="35">
        <v>44439</v>
      </c>
      <c r="B11348" s="36">
        <v>44439</v>
      </c>
      <c r="C11348" s="36" t="s">
        <v>1026</v>
      </c>
      <c r="D11348" s="37">
        <f>VLOOKUP(Pag_Inicio_Corr_mas_casos[[#This Row],[Corregimiento]],Hoja3!$A$2:$D$676,4,0)</f>
        <v>30107</v>
      </c>
      <c r="E11348" s="36">
        <v>10</v>
      </c>
    </row>
    <row r="11349" spans="1:5" x14ac:dyDescent="0.2">
      <c r="A11349" s="35">
        <v>44439</v>
      </c>
      <c r="B11349" s="36">
        <v>44439</v>
      </c>
      <c r="C11349" s="36" t="s">
        <v>1113</v>
      </c>
      <c r="D11349" s="37">
        <f>VLOOKUP(Pag_Inicio_Corr_mas_casos[[#This Row],[Corregimiento]],Hoja3!$A$2:$D$676,4,0)</f>
        <v>130102</v>
      </c>
      <c r="E11349" s="36">
        <v>10</v>
      </c>
    </row>
    <row r="11350" spans="1:5" x14ac:dyDescent="0.2">
      <c r="A11350" s="35">
        <v>44439</v>
      </c>
      <c r="B11350" s="36">
        <v>44439</v>
      </c>
      <c r="C11350" s="36" t="s">
        <v>1011</v>
      </c>
      <c r="D11350" s="37">
        <f>VLOOKUP(Pag_Inicio_Corr_mas_casos[[#This Row],[Corregimiento]],Hoja3!$A$2:$D$676,4,0)</f>
        <v>80820</v>
      </c>
      <c r="E11350" s="36">
        <v>9</v>
      </c>
    </row>
    <row r="11351" spans="1:5" x14ac:dyDescent="0.2">
      <c r="A11351" s="35">
        <v>44439</v>
      </c>
      <c r="B11351" s="36">
        <v>44439</v>
      </c>
      <c r="C11351" s="36" t="s">
        <v>1070</v>
      </c>
      <c r="D11351" s="37">
        <f>VLOOKUP(Pag_Inicio_Corr_mas_casos[[#This Row],[Corregimiento]],Hoja3!$A$2:$D$676,4,0)</f>
        <v>80809</v>
      </c>
      <c r="E11351" s="36">
        <v>9</v>
      </c>
    </row>
    <row r="11352" spans="1:5" x14ac:dyDescent="0.2">
      <c r="A11352" s="35">
        <v>44439</v>
      </c>
      <c r="B11352" s="36">
        <v>44439</v>
      </c>
      <c r="C11352" s="36" t="s">
        <v>1081</v>
      </c>
      <c r="D11352" s="37">
        <f>VLOOKUP(Pag_Inicio_Corr_mas_casos[[#This Row],[Corregimiento]],Hoja3!$A$2:$D$676,4,0)</f>
        <v>91001</v>
      </c>
      <c r="E11352" s="36">
        <v>9</v>
      </c>
    </row>
    <row r="11353" spans="1:5" x14ac:dyDescent="0.2">
      <c r="A11353" s="35">
        <v>44439</v>
      </c>
      <c r="B11353" s="36">
        <v>44439</v>
      </c>
      <c r="C11353" s="36" t="s">
        <v>1105</v>
      </c>
      <c r="D11353" s="37">
        <f>VLOOKUP(Pag_Inicio_Corr_mas_casos[[#This Row],[Corregimiento]],Hoja3!$A$2:$D$676,4,0)</f>
        <v>80812</v>
      </c>
      <c r="E11353" s="36">
        <v>9</v>
      </c>
    </row>
    <row r="11354" spans="1:5" x14ac:dyDescent="0.2">
      <c r="A11354" s="35">
        <v>44439</v>
      </c>
      <c r="B11354" s="36">
        <v>44439</v>
      </c>
      <c r="C11354" s="36" t="s">
        <v>1010</v>
      </c>
      <c r="D11354" s="37">
        <f>VLOOKUP(Pag_Inicio_Corr_mas_casos[[#This Row],[Corregimiento]],Hoja3!$A$2:$D$676,4,0)</f>
        <v>80813</v>
      </c>
      <c r="E11354" s="36">
        <v>7</v>
      </c>
    </row>
    <row r="11355" spans="1:5" x14ac:dyDescent="0.2">
      <c r="A11355" s="35">
        <v>44439</v>
      </c>
      <c r="B11355" s="36">
        <v>44439</v>
      </c>
      <c r="C11355" s="36" t="s">
        <v>999</v>
      </c>
      <c r="D11355" s="37">
        <f>VLOOKUP(Pag_Inicio_Corr_mas_casos[[#This Row],[Corregimiento]],Hoja3!$A$2:$D$676,4,0)</f>
        <v>80806</v>
      </c>
      <c r="E11355" s="36">
        <v>7</v>
      </c>
    </row>
    <row r="11356" spans="1:5" x14ac:dyDescent="0.2">
      <c r="A11356" s="35">
        <v>44439</v>
      </c>
      <c r="B11356" s="36">
        <v>44439</v>
      </c>
      <c r="C11356" s="36" t="s">
        <v>1066</v>
      </c>
      <c r="D11356" s="37">
        <f>VLOOKUP(Pag_Inicio_Corr_mas_casos[[#This Row],[Corregimiento]],Hoja3!$A$2:$D$676,4,0)</f>
        <v>40612</v>
      </c>
      <c r="E11356" s="36">
        <v>7</v>
      </c>
    </row>
    <row r="11357" spans="1:5" x14ac:dyDescent="0.2">
      <c r="A11357" s="35">
        <v>44439</v>
      </c>
      <c r="B11357" s="36">
        <v>44439</v>
      </c>
      <c r="C11357" s="36" t="s">
        <v>1015</v>
      </c>
      <c r="D11357" s="37">
        <f>VLOOKUP(Pag_Inicio_Corr_mas_casos[[#This Row],[Corregimiento]],Hoja3!$A$2:$D$676,4,0)</f>
        <v>80815</v>
      </c>
      <c r="E11357" s="36">
        <v>7</v>
      </c>
    </row>
    <row r="11358" spans="1:5" x14ac:dyDescent="0.2">
      <c r="A11358" s="35">
        <v>44439</v>
      </c>
      <c r="B11358" s="36">
        <v>44439</v>
      </c>
      <c r="C11358" s="36" t="s">
        <v>831</v>
      </c>
      <c r="D11358" s="37">
        <f>VLOOKUP(Pag_Inicio_Corr_mas_casos[[#This Row],[Corregimiento]],Hoja3!$A$2:$D$676,4,0)</f>
        <v>80821</v>
      </c>
      <c r="E11358" s="36">
        <v>7</v>
      </c>
    </row>
    <row r="11359" spans="1:5" x14ac:dyDescent="0.2">
      <c r="A11359" s="35">
        <v>44439</v>
      </c>
      <c r="B11359" s="36">
        <v>44439</v>
      </c>
      <c r="C11359" s="36" t="s">
        <v>1171</v>
      </c>
      <c r="D11359" s="37">
        <f>VLOOKUP(Pag_Inicio_Corr_mas_casos[[#This Row],[Corregimiento]],Hoja3!$A$2:$D$676,4,0)</f>
        <v>40801</v>
      </c>
      <c r="E11359" s="36">
        <v>7</v>
      </c>
    </row>
    <row r="11360" spans="1:5" x14ac:dyDescent="0.2">
      <c r="A11360" s="35">
        <v>44439</v>
      </c>
      <c r="B11360" s="36">
        <v>44439</v>
      </c>
      <c r="C11360" s="36" t="s">
        <v>1051</v>
      </c>
      <c r="D11360" s="37">
        <f>VLOOKUP(Pag_Inicio_Corr_mas_casos[[#This Row],[Corregimiento]],Hoja3!$A$2:$D$676,4,0)</f>
        <v>80808</v>
      </c>
      <c r="E11360" s="36">
        <v>6</v>
      </c>
    </row>
    <row r="11361" spans="1:9" x14ac:dyDescent="0.2">
      <c r="A11361" s="35">
        <v>44439</v>
      </c>
      <c r="B11361" s="36">
        <v>44439</v>
      </c>
      <c r="C11361" s="36" t="s">
        <v>1005</v>
      </c>
      <c r="D11361" s="37">
        <f>VLOOKUP(Pag_Inicio_Corr_mas_casos[[#This Row],[Corregimiento]],Hoja3!$A$2:$D$676,4,0)</f>
        <v>80814</v>
      </c>
      <c r="E11361" s="36">
        <v>6</v>
      </c>
    </row>
    <row r="11362" spans="1:9" x14ac:dyDescent="0.2">
      <c r="A11362" s="35">
        <v>44439</v>
      </c>
      <c r="B11362" s="36">
        <v>44439</v>
      </c>
      <c r="C11362" s="36" t="s">
        <v>1006</v>
      </c>
      <c r="D11362" s="37">
        <f>VLOOKUP(Pag_Inicio_Corr_mas_casos[[#This Row],[Corregimiento]],Hoja3!$A$2:$D$676,4,0)</f>
        <v>80826</v>
      </c>
      <c r="E11362" s="36">
        <v>6</v>
      </c>
    </row>
    <row r="11363" spans="1:9" x14ac:dyDescent="0.2">
      <c r="A11363" s="35">
        <v>44439</v>
      </c>
      <c r="B11363" s="36">
        <v>44439</v>
      </c>
      <c r="C11363" s="36" t="s">
        <v>1118</v>
      </c>
      <c r="D11363" s="37">
        <f>VLOOKUP(Pag_Inicio_Corr_mas_casos[[#This Row],[Corregimiento]],Hoja3!$A$2:$D$676,4,0)</f>
        <v>91007</v>
      </c>
      <c r="E11363" s="36">
        <v>6</v>
      </c>
    </row>
    <row r="11364" spans="1:9" x14ac:dyDescent="0.2">
      <c r="A11364" s="196">
        <v>44440</v>
      </c>
      <c r="B11364" s="197">
        <v>44440</v>
      </c>
      <c r="C11364" s="197" t="s">
        <v>1026</v>
      </c>
      <c r="D11364" s="198">
        <f>VLOOKUP(Pag_Inicio_Corr_mas_casos[[#This Row],[Corregimiento]],Hoja3!$A$2:$D$676,4,0)</f>
        <v>30107</v>
      </c>
      <c r="E11364" s="197">
        <v>17</v>
      </c>
    </row>
    <row r="11365" spans="1:9" x14ac:dyDescent="0.2">
      <c r="A11365" s="196">
        <v>44440</v>
      </c>
      <c r="B11365" s="197">
        <v>44440</v>
      </c>
      <c r="C11365" s="197" t="s">
        <v>1081</v>
      </c>
      <c r="D11365" s="198">
        <f>VLOOKUP(Pag_Inicio_Corr_mas_casos[[#This Row],[Corregimiento]],Hoja3!$A$2:$D$676,4,0)</f>
        <v>91001</v>
      </c>
      <c r="E11365" s="197">
        <v>15</v>
      </c>
    </row>
    <row r="11366" spans="1:9" x14ac:dyDescent="0.2">
      <c r="A11366" s="196">
        <v>44440</v>
      </c>
      <c r="B11366" s="197">
        <v>44440</v>
      </c>
      <c r="C11366" s="197" t="s">
        <v>1000</v>
      </c>
      <c r="D11366" s="198">
        <f>VLOOKUP(Pag_Inicio_Corr_mas_casos[[#This Row],[Corregimiento]],Hoja3!$A$2:$D$676,4,0)</f>
        <v>80823</v>
      </c>
      <c r="E11366" s="197">
        <v>14</v>
      </c>
    </row>
    <row r="11367" spans="1:9" x14ac:dyDescent="0.2">
      <c r="A11367" s="196">
        <v>44440</v>
      </c>
      <c r="B11367" s="197">
        <v>44440</v>
      </c>
      <c r="C11367" s="197" t="s">
        <v>1012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 x14ac:dyDescent="0.2">
      <c r="A11368" s="196">
        <v>44440</v>
      </c>
      <c r="B11368" s="197">
        <v>44440</v>
      </c>
      <c r="C11368" s="197" t="s">
        <v>996</v>
      </c>
      <c r="D11368" s="198">
        <f>VLOOKUP(Pag_Inicio_Corr_mas_casos[[#This Row],[Corregimiento]],Hoja3!$A$2:$D$676,4,0)</f>
        <v>80810</v>
      </c>
      <c r="E11368" s="197">
        <v>13</v>
      </c>
    </row>
    <row r="11369" spans="1:9" x14ac:dyDescent="0.2">
      <c r="A11369" s="196">
        <v>44440</v>
      </c>
      <c r="B11369" s="197">
        <v>44440</v>
      </c>
      <c r="C11369" s="197" t="s">
        <v>1078</v>
      </c>
      <c r="D11369" s="198">
        <f>VLOOKUP(Pag_Inicio_Corr_mas_casos[[#This Row],[Corregimiento]],Hoja3!$A$2:$D$676,4,0)</f>
        <v>81001</v>
      </c>
      <c r="E11369" s="197">
        <v>13</v>
      </c>
    </row>
    <row r="11370" spans="1:9" x14ac:dyDescent="0.2">
      <c r="A11370" s="196">
        <v>44440</v>
      </c>
      <c r="B11370" s="197">
        <v>44440</v>
      </c>
      <c r="C11370" s="197" t="s">
        <v>1071</v>
      </c>
      <c r="D11370" s="198">
        <f>VLOOKUP(Pag_Inicio_Corr_mas_casos[[#This Row],[Corregimiento]],Hoja3!$A$2:$D$676,4,0)</f>
        <v>80819</v>
      </c>
      <c r="E11370" s="197">
        <v>13</v>
      </c>
    </row>
    <row r="11371" spans="1:9" x14ac:dyDescent="0.2">
      <c r="A11371" s="196">
        <v>44440</v>
      </c>
      <c r="B11371" s="197">
        <v>44440</v>
      </c>
      <c r="C11371" s="197" t="s">
        <v>1413</v>
      </c>
      <c r="D11371" s="198">
        <f>VLOOKUP(Pag_Inicio_Corr_mas_casos[[#This Row],[Corregimiento]],Hoja3!$A$2:$D$676,4,0)</f>
        <v>130304</v>
      </c>
      <c r="E11371" s="197">
        <v>12</v>
      </c>
    </row>
    <row r="11372" spans="1:9" x14ac:dyDescent="0.2">
      <c r="A11372" s="196">
        <v>44440</v>
      </c>
      <c r="B11372" s="197">
        <v>44440</v>
      </c>
      <c r="C11372" s="197" t="s">
        <v>1105</v>
      </c>
      <c r="D11372" s="198">
        <f>VLOOKUP(Pag_Inicio_Corr_mas_casos[[#This Row],[Corregimiento]],Hoja3!$A$2:$D$676,4,0)</f>
        <v>80812</v>
      </c>
      <c r="E11372" s="197">
        <v>12</v>
      </c>
    </row>
    <row r="11373" spans="1:9" x14ac:dyDescent="0.2">
      <c r="A11373" s="196">
        <v>44440</v>
      </c>
      <c r="B11373" s="197">
        <v>44440</v>
      </c>
      <c r="C11373" s="197" t="s">
        <v>998</v>
      </c>
      <c r="D11373" s="198">
        <f>VLOOKUP(Pag_Inicio_Corr_mas_casos[[#This Row],[Corregimiento]],Hoja3!$A$2:$D$676,4,0)</f>
        <v>81009</v>
      </c>
      <c r="E11373" s="197">
        <v>12</v>
      </c>
    </row>
    <row r="11374" spans="1:9" x14ac:dyDescent="0.2">
      <c r="A11374" s="196">
        <v>44440</v>
      </c>
      <c r="B11374" s="197">
        <v>44440</v>
      </c>
      <c r="C11374" s="197" t="s">
        <v>1045</v>
      </c>
      <c r="D11374" s="198">
        <f>VLOOKUP(Pag_Inicio_Corr_mas_casos[[#This Row],[Corregimiento]],Hoja3!$A$2:$D$676,4,0)</f>
        <v>81007</v>
      </c>
      <c r="E11374" s="197">
        <v>12</v>
      </c>
    </row>
    <row r="11375" spans="1:9" x14ac:dyDescent="0.2">
      <c r="A11375" s="196">
        <v>44440</v>
      </c>
      <c r="B11375" s="197">
        <v>44440</v>
      </c>
      <c r="C11375" s="197" t="s">
        <v>1005</v>
      </c>
      <c r="D11375" s="198">
        <f>VLOOKUP(Pag_Inicio_Corr_mas_casos[[#This Row],[Corregimiento]],Hoja3!$A$2:$D$676,4,0)</f>
        <v>80814</v>
      </c>
      <c r="E11375" s="197">
        <v>12</v>
      </c>
    </row>
    <row r="11376" spans="1:9" x14ac:dyDescent="0.2">
      <c r="A11376" s="196">
        <v>44440</v>
      </c>
      <c r="B11376" s="197">
        <v>44440</v>
      </c>
      <c r="C11376" s="197" t="s">
        <v>1377</v>
      </c>
      <c r="D11376" s="198">
        <f>VLOOKUP(Pag_Inicio_Corr_mas_casos[[#This Row],[Corregimiento]],Hoja3!$A$2:$D$676,4,0)</f>
        <v>81003</v>
      </c>
      <c r="E11376" s="197">
        <v>12</v>
      </c>
    </row>
    <row r="11377" spans="1:5" x14ac:dyDescent="0.2">
      <c r="A11377" s="196">
        <v>44440</v>
      </c>
      <c r="B11377" s="197">
        <v>44440</v>
      </c>
      <c r="C11377" s="197" t="s">
        <v>1113</v>
      </c>
      <c r="D11377" s="198">
        <f>VLOOKUP(Pag_Inicio_Corr_mas_casos[[#This Row],[Corregimiento]],Hoja3!$A$2:$D$676,4,0)</f>
        <v>130102</v>
      </c>
      <c r="E11377" s="197">
        <v>12</v>
      </c>
    </row>
    <row r="11378" spans="1:5" x14ac:dyDescent="0.2">
      <c r="A11378" s="196">
        <v>44440</v>
      </c>
      <c r="B11378" s="197">
        <v>44440</v>
      </c>
      <c r="C11378" s="197" t="s">
        <v>831</v>
      </c>
      <c r="D11378" s="198">
        <f>VLOOKUP(Pag_Inicio_Corr_mas_casos[[#This Row],[Corregimiento]],Hoja3!$A$2:$D$676,4,0)</f>
        <v>80821</v>
      </c>
      <c r="E11378" s="197">
        <v>12</v>
      </c>
    </row>
    <row r="11379" spans="1:5" x14ac:dyDescent="0.2">
      <c r="A11379" s="196">
        <v>44440</v>
      </c>
      <c r="B11379" s="197">
        <v>44440</v>
      </c>
      <c r="C11379" s="197" t="s">
        <v>1401</v>
      </c>
      <c r="D11379" s="198">
        <f>VLOOKUP(Pag_Inicio_Corr_mas_casos[[#This Row],[Corregimiento]],Hoja3!$A$2:$D$676,4,0)</f>
        <v>130702</v>
      </c>
      <c r="E11379" s="197">
        <v>11</v>
      </c>
    </row>
    <row r="11380" spans="1:5" x14ac:dyDescent="0.2">
      <c r="A11380" s="196">
        <v>44440</v>
      </c>
      <c r="B11380" s="197">
        <v>44440</v>
      </c>
      <c r="C11380" s="197" t="s">
        <v>1002</v>
      </c>
      <c r="D11380" s="198">
        <f>VLOOKUP(Pag_Inicio_Corr_mas_casos[[#This Row],[Corregimiento]],Hoja3!$A$2:$D$676,4,0)</f>
        <v>80816</v>
      </c>
      <c r="E11380" s="197">
        <v>11</v>
      </c>
    </row>
    <row r="11381" spans="1:5" x14ac:dyDescent="0.2">
      <c r="A11381" s="196">
        <v>44440</v>
      </c>
      <c r="B11381" s="197">
        <v>44440</v>
      </c>
      <c r="C11381" s="197" t="s">
        <v>999</v>
      </c>
      <c r="D11381" s="198">
        <f>VLOOKUP(Pag_Inicio_Corr_mas_casos[[#This Row],[Corregimiento]],Hoja3!$A$2:$D$676,4,0)</f>
        <v>80806</v>
      </c>
      <c r="E11381" s="197">
        <v>11</v>
      </c>
    </row>
    <row r="11382" spans="1:5" x14ac:dyDescent="0.2">
      <c r="A11382" s="200">
        <v>44441</v>
      </c>
      <c r="B11382" s="201">
        <v>44441</v>
      </c>
      <c r="C11382" s="201" t="s">
        <v>1010</v>
      </c>
      <c r="D11382" s="202">
        <f>VLOOKUP(Pag_Inicio_Corr_mas_casos[[#This Row],[Corregimiento]],Hoja3!$A$2:$D$676,4,0)</f>
        <v>80813</v>
      </c>
      <c r="E11382" s="201">
        <v>19</v>
      </c>
    </row>
    <row r="11383" spans="1:5" x14ac:dyDescent="0.2">
      <c r="A11383" s="200">
        <v>44441</v>
      </c>
      <c r="B11383" s="201">
        <v>44441</v>
      </c>
      <c r="C11383" s="201" t="s">
        <v>831</v>
      </c>
      <c r="D11383" s="202">
        <f>VLOOKUP(Pag_Inicio_Corr_mas_casos[[#This Row],[Corregimiento]],Hoja3!$A$2:$D$676,4,0)</f>
        <v>80821</v>
      </c>
      <c r="E11383" s="201">
        <v>17</v>
      </c>
    </row>
    <row r="11384" spans="1:5" x14ac:dyDescent="0.2">
      <c r="A11384" s="200">
        <v>44441</v>
      </c>
      <c r="B11384" s="201">
        <v>44441</v>
      </c>
      <c r="C11384" s="201" t="s">
        <v>1070</v>
      </c>
      <c r="D11384" s="202">
        <f>VLOOKUP(Pag_Inicio_Corr_mas_casos[[#This Row],[Corregimiento]],Hoja3!$A$2:$D$676,4,0)</f>
        <v>80809</v>
      </c>
      <c r="E11384" s="201">
        <v>15</v>
      </c>
    </row>
    <row r="11385" spans="1:5" x14ac:dyDescent="0.2">
      <c r="A11385" s="200">
        <v>44441</v>
      </c>
      <c r="B11385" s="201">
        <v>44441</v>
      </c>
      <c r="C11385" s="201" t="s">
        <v>1071</v>
      </c>
      <c r="D11385" s="202">
        <f>VLOOKUP(Pag_Inicio_Corr_mas_casos[[#This Row],[Corregimiento]],Hoja3!$A$2:$D$676,4,0)</f>
        <v>80819</v>
      </c>
      <c r="E11385" s="201">
        <v>15</v>
      </c>
    </row>
    <row r="11386" spans="1:5" x14ac:dyDescent="0.2">
      <c r="A11386" s="200">
        <v>44441</v>
      </c>
      <c r="B11386" s="201">
        <v>44441</v>
      </c>
      <c r="C11386" s="201" t="s">
        <v>1081</v>
      </c>
      <c r="D11386" s="202">
        <f>VLOOKUP(Pag_Inicio_Corr_mas_casos[[#This Row],[Corregimiento]],Hoja3!$A$2:$D$676,4,0)</f>
        <v>91001</v>
      </c>
      <c r="E11386" s="201">
        <v>14</v>
      </c>
    </row>
    <row r="11387" spans="1:5" x14ac:dyDescent="0.2">
      <c r="A11387" s="200">
        <v>44441</v>
      </c>
      <c r="B11387" s="201">
        <v>44441</v>
      </c>
      <c r="C11387" s="201" t="s">
        <v>1113</v>
      </c>
      <c r="D11387" s="202">
        <f>VLOOKUP(Pag_Inicio_Corr_mas_casos[[#This Row],[Corregimiento]],Hoja3!$A$2:$D$676,4,0)</f>
        <v>130102</v>
      </c>
      <c r="E11387" s="201">
        <v>14</v>
      </c>
    </row>
    <row r="11388" spans="1:5" x14ac:dyDescent="0.2">
      <c r="A11388" s="200">
        <v>44441</v>
      </c>
      <c r="B11388" s="201">
        <v>44441</v>
      </c>
      <c r="C11388" s="201" t="s">
        <v>999</v>
      </c>
      <c r="D11388" s="202">
        <f>VLOOKUP(Pag_Inicio_Corr_mas_casos[[#This Row],[Corregimiento]],Hoja3!$A$2:$D$676,4,0)</f>
        <v>80806</v>
      </c>
      <c r="E11388" s="201">
        <v>13</v>
      </c>
    </row>
    <row r="11389" spans="1:5" x14ac:dyDescent="0.2">
      <c r="A11389" s="200">
        <v>44441</v>
      </c>
      <c r="B11389" s="201">
        <v>44441</v>
      </c>
      <c r="C11389" s="201" t="s">
        <v>1012</v>
      </c>
      <c r="D11389" s="202">
        <f>VLOOKUP(Pag_Inicio_Corr_mas_casos[[#This Row],[Corregimiento]],Hoja3!$A$2:$D$676,4,0)</f>
        <v>80817</v>
      </c>
      <c r="E11389" s="201">
        <v>13</v>
      </c>
    </row>
    <row r="11390" spans="1:5" x14ac:dyDescent="0.2">
      <c r="A11390" s="200">
        <v>44441</v>
      </c>
      <c r="B11390" s="201">
        <v>44441</v>
      </c>
      <c r="C11390" s="201" t="s">
        <v>1409</v>
      </c>
      <c r="D11390" s="202">
        <f>VLOOKUP(Pag_Inicio_Corr_mas_casos[[#This Row],[Corregimiento]],Hoja3!$A$2:$D$676,4,0)</f>
        <v>130408</v>
      </c>
      <c r="E11390" s="201">
        <v>11</v>
      </c>
    </row>
    <row r="11391" spans="1:5" x14ac:dyDescent="0.2">
      <c r="A11391" s="200">
        <v>44441</v>
      </c>
      <c r="B11391" s="201">
        <v>44441</v>
      </c>
      <c r="C11391" s="201" t="s">
        <v>1377</v>
      </c>
      <c r="D11391" s="202">
        <f>VLOOKUP(Pag_Inicio_Corr_mas_casos[[#This Row],[Corregimiento]],Hoja3!$A$2:$D$676,4,0)</f>
        <v>81003</v>
      </c>
      <c r="E11391" s="201">
        <v>11</v>
      </c>
    </row>
    <row r="11392" spans="1:5" x14ac:dyDescent="0.2">
      <c r="A11392" s="200">
        <v>44441</v>
      </c>
      <c r="B11392" s="201">
        <v>44441</v>
      </c>
      <c r="C11392" s="201" t="s">
        <v>1119</v>
      </c>
      <c r="D11392" s="202">
        <f>VLOOKUP(Pag_Inicio_Corr_mas_casos[[#This Row],[Corregimiento]],Hoja3!$A$2:$D$676,4,0)</f>
        <v>40601</v>
      </c>
      <c r="E11392" s="201">
        <v>9</v>
      </c>
    </row>
    <row r="11393" spans="1:5" x14ac:dyDescent="0.2">
      <c r="A11393" s="200">
        <v>44441</v>
      </c>
      <c r="B11393" s="201">
        <v>44441</v>
      </c>
      <c r="C11393" s="201" t="s">
        <v>1379</v>
      </c>
      <c r="D11393" s="202">
        <f>VLOOKUP(Pag_Inicio_Corr_mas_casos[[#This Row],[Corregimiento]],Hoja3!$A$2:$D$676,4,0)</f>
        <v>80808</v>
      </c>
      <c r="E11393" s="201">
        <v>8</v>
      </c>
    </row>
    <row r="11394" spans="1:5" x14ac:dyDescent="0.2">
      <c r="A11394" s="200">
        <v>44441</v>
      </c>
      <c r="B11394" s="201">
        <v>44441</v>
      </c>
      <c r="C11394" s="201" t="s">
        <v>996</v>
      </c>
      <c r="D11394" s="202">
        <f>VLOOKUP(Pag_Inicio_Corr_mas_casos[[#This Row],[Corregimiento]],Hoja3!$A$2:$D$676,4,0)</f>
        <v>80810</v>
      </c>
      <c r="E11394" s="201">
        <v>8</v>
      </c>
    </row>
    <row r="11395" spans="1:5" x14ac:dyDescent="0.2">
      <c r="A11395" s="200">
        <v>44441</v>
      </c>
      <c r="B11395" s="201">
        <v>44441</v>
      </c>
      <c r="C11395" s="201" t="s">
        <v>1212</v>
      </c>
      <c r="D11395" s="202">
        <f>VLOOKUP(Pag_Inicio_Corr_mas_casos[[#This Row],[Corregimiento]],Hoja3!$A$2:$D$676,4,0)</f>
        <v>20601</v>
      </c>
      <c r="E11395" s="201">
        <v>8</v>
      </c>
    </row>
    <row r="11396" spans="1:5" x14ac:dyDescent="0.2">
      <c r="A11396" s="190">
        <v>44442</v>
      </c>
      <c r="B11396" s="191">
        <v>44442</v>
      </c>
      <c r="C11396" s="191" t="s">
        <v>768</v>
      </c>
      <c r="D11396" s="192">
        <f>VLOOKUP(Pag_Inicio_Corr_mas_casos[[#This Row],[Corregimiento]],Hoja3!$A$2:$D$676,4,0)</f>
        <v>80815</v>
      </c>
      <c r="E11396" s="191">
        <v>12</v>
      </c>
    </row>
    <row r="11397" spans="1:5" x14ac:dyDescent="0.2">
      <c r="A11397" s="190">
        <v>44442</v>
      </c>
      <c r="B11397" s="191">
        <v>44442</v>
      </c>
      <c r="C11397" s="191" t="s">
        <v>831</v>
      </c>
      <c r="D11397" s="192">
        <f>VLOOKUP(Pag_Inicio_Corr_mas_casos[[#This Row],[Corregimiento]],Hoja3!$A$2:$D$676,4,0)</f>
        <v>80821</v>
      </c>
      <c r="E11397" s="191">
        <v>12</v>
      </c>
    </row>
    <row r="11398" spans="1:5" x14ac:dyDescent="0.2">
      <c r="A11398" s="190">
        <v>44442</v>
      </c>
      <c r="B11398" s="191">
        <v>44442</v>
      </c>
      <c r="C11398" s="191" t="s">
        <v>1119</v>
      </c>
      <c r="D11398" s="192">
        <f>VLOOKUP(Pag_Inicio_Corr_mas_casos[[#This Row],[Corregimiento]],Hoja3!$A$2:$D$676,4,0)</f>
        <v>40601</v>
      </c>
      <c r="E11398" s="191">
        <v>12</v>
      </c>
    </row>
    <row r="11399" spans="1:5" x14ac:dyDescent="0.2">
      <c r="A11399" s="190">
        <v>44442</v>
      </c>
      <c r="B11399" s="191">
        <v>44442</v>
      </c>
      <c r="C11399" s="191" t="s">
        <v>1070</v>
      </c>
      <c r="D11399" s="192">
        <f>VLOOKUP(Pag_Inicio_Corr_mas_casos[[#This Row],[Corregimiento]],Hoja3!$A$2:$D$676,4,0)</f>
        <v>80809</v>
      </c>
      <c r="E11399" s="191">
        <v>11</v>
      </c>
    </row>
    <row r="11400" spans="1:5" x14ac:dyDescent="0.2">
      <c r="A11400" s="190">
        <v>44442</v>
      </c>
      <c r="B11400" s="191">
        <v>44442</v>
      </c>
      <c r="C11400" s="191" t="s">
        <v>1113</v>
      </c>
      <c r="D11400" s="192">
        <f>VLOOKUP(Pag_Inicio_Corr_mas_casos[[#This Row],[Corregimiento]],Hoja3!$A$2:$D$676,4,0)</f>
        <v>130102</v>
      </c>
      <c r="E11400" s="191">
        <v>10</v>
      </c>
    </row>
    <row r="11401" spans="1:5" x14ac:dyDescent="0.2">
      <c r="A11401" s="190">
        <v>44442</v>
      </c>
      <c r="B11401" s="191">
        <v>44442</v>
      </c>
      <c r="C11401" s="191" t="s">
        <v>996</v>
      </c>
      <c r="D11401" s="192">
        <f>VLOOKUP(Pag_Inicio_Corr_mas_casos[[#This Row],[Corregimiento]],Hoja3!$A$2:$D$676,4,0)</f>
        <v>80810</v>
      </c>
      <c r="E11401" s="191">
        <v>10</v>
      </c>
    </row>
    <row r="11402" spans="1:5" x14ac:dyDescent="0.2">
      <c r="A11402" s="190">
        <v>44442</v>
      </c>
      <c r="B11402" s="191">
        <v>44442</v>
      </c>
      <c r="C11402" s="191" t="s">
        <v>1038</v>
      </c>
      <c r="D11402" s="192">
        <f>VLOOKUP(Pag_Inicio_Corr_mas_casos[[#This Row],[Corregimiento]],Hoja3!$A$2:$D$676,4,0)</f>
        <v>81002</v>
      </c>
      <c r="E11402" s="191">
        <v>9</v>
      </c>
    </row>
    <row r="11403" spans="1:5" x14ac:dyDescent="0.2">
      <c r="A11403" s="190">
        <v>44442</v>
      </c>
      <c r="B11403" s="191">
        <v>44442</v>
      </c>
      <c r="C11403" s="191" t="s">
        <v>1011</v>
      </c>
      <c r="D11403" s="192">
        <f>VLOOKUP(Pag_Inicio_Corr_mas_casos[[#This Row],[Corregimiento]],Hoja3!$A$2:$D$676,4,0)</f>
        <v>80820</v>
      </c>
      <c r="E11403" s="191">
        <v>9</v>
      </c>
    </row>
    <row r="11404" spans="1:5" x14ac:dyDescent="0.2">
      <c r="A11404" s="190">
        <v>44442</v>
      </c>
      <c r="B11404" s="191">
        <v>44442</v>
      </c>
      <c r="C11404" s="191" t="s">
        <v>995</v>
      </c>
      <c r="D11404" s="192">
        <f>VLOOKUP(Pag_Inicio_Corr_mas_casos[[#This Row],[Corregimiento]],Hoja3!$A$2:$D$676,4,0)</f>
        <v>81001</v>
      </c>
      <c r="E11404" s="191">
        <v>9</v>
      </c>
    </row>
    <row r="11405" spans="1:5" x14ac:dyDescent="0.2">
      <c r="A11405" s="190">
        <v>44442</v>
      </c>
      <c r="B11405" s="191">
        <v>44442</v>
      </c>
      <c r="C11405" s="191" t="s">
        <v>998</v>
      </c>
      <c r="D11405" s="192">
        <f>VLOOKUP(Pag_Inicio_Corr_mas_casos[[#This Row],[Corregimiento]],Hoja3!$A$2:$D$676,4,0)</f>
        <v>81009</v>
      </c>
      <c r="E11405" s="191">
        <v>9</v>
      </c>
    </row>
    <row r="11406" spans="1:5" x14ac:dyDescent="0.2">
      <c r="A11406" s="190">
        <v>44442</v>
      </c>
      <c r="B11406" s="191">
        <v>44442</v>
      </c>
      <c r="C11406" s="191" t="s">
        <v>1377</v>
      </c>
      <c r="D11406" s="192">
        <f>VLOOKUP(Pag_Inicio_Corr_mas_casos[[#This Row],[Corregimiento]],Hoja3!$A$2:$D$676,4,0)</f>
        <v>81003</v>
      </c>
      <c r="E11406" s="191">
        <v>9</v>
      </c>
    </row>
    <row r="11407" spans="1:5" x14ac:dyDescent="0.2">
      <c r="A11407" s="190">
        <v>44442</v>
      </c>
      <c r="B11407" s="191">
        <v>44442</v>
      </c>
      <c r="C11407" s="191" t="s">
        <v>1414</v>
      </c>
      <c r="D11407" s="192">
        <f>VLOOKUP(Pag_Inicio_Corr_mas_casos[[#This Row],[Corregimiento]],Hoja3!$A$2:$D$676,4,0)</f>
        <v>81004</v>
      </c>
      <c r="E11407" s="191">
        <v>8</v>
      </c>
    </row>
    <row r="11408" spans="1:5" x14ac:dyDescent="0.2">
      <c r="A11408" s="190">
        <v>44442</v>
      </c>
      <c r="B11408" s="191">
        <v>44442</v>
      </c>
      <c r="C11408" s="191" t="s">
        <v>1105</v>
      </c>
      <c r="D11408" s="192">
        <f>VLOOKUP(Pag_Inicio_Corr_mas_casos[[#This Row],[Corregimiento]],Hoja3!$A$2:$D$676,4,0)</f>
        <v>80812</v>
      </c>
      <c r="E11408" s="191">
        <v>8</v>
      </c>
    </row>
    <row r="11409" spans="1:5" x14ac:dyDescent="0.2">
      <c r="A11409" s="190">
        <v>44442</v>
      </c>
      <c r="B11409" s="191">
        <v>44442</v>
      </c>
      <c r="C11409" s="191" t="s">
        <v>1012</v>
      </c>
      <c r="D11409" s="192">
        <f>VLOOKUP(Pag_Inicio_Corr_mas_casos[[#This Row],[Corregimiento]],Hoja3!$A$2:$D$676,4,0)</f>
        <v>80817</v>
      </c>
      <c r="E11409" s="191">
        <v>8</v>
      </c>
    </row>
    <row r="11410" spans="1:5" x14ac:dyDescent="0.2">
      <c r="A11410" s="190">
        <v>44442</v>
      </c>
      <c r="B11410" s="191">
        <v>44442</v>
      </c>
      <c r="C11410" s="191" t="s">
        <v>1071</v>
      </c>
      <c r="D11410" s="192">
        <f>VLOOKUP(Pag_Inicio_Corr_mas_casos[[#This Row],[Corregimiento]],Hoja3!$A$2:$D$676,4,0)</f>
        <v>80819</v>
      </c>
      <c r="E11410" s="191">
        <v>8</v>
      </c>
    </row>
    <row r="11411" spans="1:5" x14ac:dyDescent="0.2">
      <c r="A11411" s="190">
        <v>44442</v>
      </c>
      <c r="B11411" s="191">
        <v>44442</v>
      </c>
      <c r="C11411" s="191" t="s">
        <v>1213</v>
      </c>
      <c r="D11411" s="192">
        <f>VLOOKUP(Pag_Inicio_Corr_mas_casos[[#This Row],[Corregimiento]],Hoja3!$A$2:$D$676,4,0)</f>
        <v>40612</v>
      </c>
      <c r="E11411" s="191">
        <v>7</v>
      </c>
    </row>
    <row r="11412" spans="1:5" x14ac:dyDescent="0.2">
      <c r="A11412" s="190">
        <v>44442</v>
      </c>
      <c r="B11412" s="191">
        <v>44442</v>
      </c>
      <c r="C11412" s="191" t="s">
        <v>1026</v>
      </c>
      <c r="D11412" s="192">
        <f>VLOOKUP(Pag_Inicio_Corr_mas_casos[[#This Row],[Corregimiento]],Hoja3!$A$2:$D$676,4,0)</f>
        <v>30107</v>
      </c>
      <c r="E11412" s="191">
        <v>7</v>
      </c>
    </row>
    <row r="11413" spans="1:5" x14ac:dyDescent="0.2">
      <c r="A11413" s="190">
        <v>44442</v>
      </c>
      <c r="B11413" s="191">
        <v>44442</v>
      </c>
      <c r="C11413" s="191" t="s">
        <v>1005</v>
      </c>
      <c r="D11413" s="192">
        <f>VLOOKUP(Pag_Inicio_Corr_mas_casos[[#This Row],[Corregimiento]],Hoja3!$A$2:$D$676,4,0)</f>
        <v>80814</v>
      </c>
      <c r="E11413" s="191">
        <v>7</v>
      </c>
    </row>
    <row r="11414" spans="1:5" x14ac:dyDescent="0.2">
      <c r="A11414" s="190">
        <v>44442</v>
      </c>
      <c r="B11414" s="191">
        <v>44442</v>
      </c>
      <c r="C11414" s="191" t="s">
        <v>784</v>
      </c>
      <c r="D11414" s="192">
        <f>VLOOKUP(Pag_Inicio_Corr_mas_casos[[#This Row],[Corregimiento]],Hoja3!$A$2:$D$676,4,0)</f>
        <v>30104</v>
      </c>
      <c r="E11414" s="191">
        <v>7</v>
      </c>
    </row>
    <row r="11415" spans="1:5" x14ac:dyDescent="0.2">
      <c r="A11415" s="190">
        <v>44442</v>
      </c>
      <c r="B11415" s="191">
        <v>44442</v>
      </c>
      <c r="C11415" s="191" t="s">
        <v>1095</v>
      </c>
      <c r="D11415" s="192">
        <f>VLOOKUP(Pag_Inicio_Corr_mas_casos[[#This Row],[Corregimiento]],Hoja3!$A$2:$D$676,4,0)</f>
        <v>130106</v>
      </c>
      <c r="E11415" s="191">
        <v>7</v>
      </c>
    </row>
    <row r="11416" spans="1:5" x14ac:dyDescent="0.2">
      <c r="A11416" s="196">
        <v>44443</v>
      </c>
      <c r="B11416" s="197">
        <v>44443</v>
      </c>
      <c r="C11416" s="197" t="s">
        <v>1071</v>
      </c>
      <c r="D11416" s="198">
        <f>VLOOKUP(Pag_Inicio_Corr_mas_casos[[#This Row],[Corregimiento]],Hoja3!$A$2:$D$676,4,0)</f>
        <v>80819</v>
      </c>
      <c r="E11416" s="197">
        <v>17</v>
      </c>
    </row>
    <row r="11417" spans="1:5" x14ac:dyDescent="0.2">
      <c r="A11417" s="196">
        <v>44443</v>
      </c>
      <c r="B11417" s="197">
        <v>44443</v>
      </c>
      <c r="C11417" s="197" t="s">
        <v>1296</v>
      </c>
      <c r="D11417" s="198">
        <f>VLOOKUP(Pag_Inicio_Corr_mas_casos[[#This Row],[Corregimiento]],Hoja3!$A$2:$D$676,4,0)</f>
        <v>130407</v>
      </c>
      <c r="E11417" s="197">
        <v>16</v>
      </c>
    </row>
    <row r="11418" spans="1:5" x14ac:dyDescent="0.2">
      <c r="A11418" s="196">
        <v>44443</v>
      </c>
      <c r="B11418" s="197">
        <v>44443</v>
      </c>
      <c r="C11418" s="197" t="s">
        <v>1012</v>
      </c>
      <c r="D11418" s="198">
        <f>VLOOKUP(Pag_Inicio_Corr_mas_casos[[#This Row],[Corregimiento]],Hoja3!$A$2:$D$676,4,0)</f>
        <v>80817</v>
      </c>
      <c r="E11418" s="197">
        <v>15</v>
      </c>
    </row>
    <row r="11419" spans="1:5" x14ac:dyDescent="0.2">
      <c r="A11419" s="196">
        <v>44443</v>
      </c>
      <c r="B11419" s="197">
        <v>44443</v>
      </c>
      <c r="C11419" s="197" t="s">
        <v>1070</v>
      </c>
      <c r="D11419" s="198">
        <f>VLOOKUP(Pag_Inicio_Corr_mas_casos[[#This Row],[Corregimiento]],Hoja3!$A$2:$D$676,4,0)</f>
        <v>80809</v>
      </c>
      <c r="E11419" s="197">
        <v>14</v>
      </c>
    </row>
    <row r="11420" spans="1:5" x14ac:dyDescent="0.2">
      <c r="A11420" s="196">
        <v>44443</v>
      </c>
      <c r="B11420" s="197">
        <v>44443</v>
      </c>
      <c r="C11420" s="197" t="s">
        <v>831</v>
      </c>
      <c r="D11420" s="198">
        <f>VLOOKUP(Pag_Inicio_Corr_mas_casos[[#This Row],[Corregimiento]],Hoja3!$A$2:$D$676,4,0)</f>
        <v>80821</v>
      </c>
      <c r="E11420" s="197">
        <v>10</v>
      </c>
    </row>
    <row r="11421" spans="1:5" x14ac:dyDescent="0.2">
      <c r="A11421" s="196">
        <v>44443</v>
      </c>
      <c r="B11421" s="197">
        <v>44443</v>
      </c>
      <c r="C11421" s="197" t="s">
        <v>999</v>
      </c>
      <c r="D11421" s="198">
        <f>VLOOKUP(Pag_Inicio_Corr_mas_casos[[#This Row],[Corregimiento]],Hoja3!$A$2:$D$676,4,0)</f>
        <v>80806</v>
      </c>
      <c r="E11421" s="197">
        <v>9</v>
      </c>
    </row>
    <row r="11422" spans="1:5" x14ac:dyDescent="0.2">
      <c r="A11422" s="196">
        <v>44443</v>
      </c>
      <c r="B11422" s="197">
        <v>44443</v>
      </c>
      <c r="C11422" s="197" t="s">
        <v>998</v>
      </c>
      <c r="D11422" s="198">
        <f>VLOOKUP(Pag_Inicio_Corr_mas_casos[[#This Row],[Corregimiento]],Hoja3!$A$2:$D$676,4,0)</f>
        <v>81009</v>
      </c>
      <c r="E11422" s="197">
        <v>9</v>
      </c>
    </row>
    <row r="11423" spans="1:5" x14ac:dyDescent="0.2">
      <c r="A11423" s="196">
        <v>44443</v>
      </c>
      <c r="B11423" s="197">
        <v>44443</v>
      </c>
      <c r="C11423" s="197" t="s">
        <v>1113</v>
      </c>
      <c r="D11423" s="198">
        <f>VLOOKUP(Pag_Inicio_Corr_mas_casos[[#This Row],[Corregimiento]],Hoja3!$A$2:$D$676,4,0)</f>
        <v>130102</v>
      </c>
      <c r="E11423" s="197">
        <v>9</v>
      </c>
    </row>
    <row r="11424" spans="1:5" x14ac:dyDescent="0.2">
      <c r="A11424" s="196">
        <v>44443</v>
      </c>
      <c r="B11424" s="197">
        <v>44443</v>
      </c>
      <c r="C11424" s="197" t="s">
        <v>996</v>
      </c>
      <c r="D11424" s="198">
        <f>VLOOKUP(Pag_Inicio_Corr_mas_casos[[#This Row],[Corregimiento]],Hoja3!$A$2:$D$676,4,0)</f>
        <v>80810</v>
      </c>
      <c r="E11424" s="197">
        <v>8</v>
      </c>
    </row>
    <row r="11425" spans="1:5" x14ac:dyDescent="0.2">
      <c r="A11425" s="196">
        <v>44443</v>
      </c>
      <c r="B11425" s="197">
        <v>44443</v>
      </c>
      <c r="C11425" s="197" t="s">
        <v>823</v>
      </c>
      <c r="D11425" s="198">
        <f>VLOOKUP(Pag_Inicio_Corr_mas_casos[[#This Row],[Corregimiento]],Hoja3!$A$2:$D$676,4,0)</f>
        <v>40203</v>
      </c>
      <c r="E11425" s="197">
        <v>8</v>
      </c>
    </row>
    <row r="11426" spans="1:5" x14ac:dyDescent="0.2">
      <c r="A11426" s="196">
        <v>44443</v>
      </c>
      <c r="B11426" s="197">
        <v>44443</v>
      </c>
      <c r="C11426" s="197" t="s">
        <v>995</v>
      </c>
      <c r="D11426" s="198">
        <f>VLOOKUP(Pag_Inicio_Corr_mas_casos[[#This Row],[Corregimiento]],Hoja3!$A$2:$D$676,4,0)</f>
        <v>81001</v>
      </c>
      <c r="E11426" s="197">
        <v>7</v>
      </c>
    </row>
    <row r="11427" spans="1:5" x14ac:dyDescent="0.2">
      <c r="A11427" s="196">
        <v>44443</v>
      </c>
      <c r="B11427" s="197">
        <v>44443</v>
      </c>
      <c r="C11427" s="197" t="s">
        <v>1006</v>
      </c>
      <c r="D11427" s="198">
        <f>VLOOKUP(Pag_Inicio_Corr_mas_casos[[#This Row],[Corregimiento]],Hoja3!$A$2:$D$676,4,0)</f>
        <v>80826</v>
      </c>
      <c r="E11427" s="197">
        <v>7</v>
      </c>
    </row>
    <row r="11428" spans="1:5" x14ac:dyDescent="0.2">
      <c r="A11428" s="196">
        <v>44443</v>
      </c>
      <c r="B11428" s="197">
        <v>44443</v>
      </c>
      <c r="C11428" s="197" t="s">
        <v>791</v>
      </c>
      <c r="D11428" s="198">
        <f>VLOOKUP(Pag_Inicio_Corr_mas_casos[[#This Row],[Corregimiento]],Hoja3!$A$2:$D$676,4,0)</f>
        <v>30111</v>
      </c>
      <c r="E11428" s="197">
        <v>7</v>
      </c>
    </row>
    <row r="11429" spans="1:5" x14ac:dyDescent="0.2">
      <c r="A11429" s="196">
        <v>44443</v>
      </c>
      <c r="B11429" s="197">
        <v>44443</v>
      </c>
      <c r="C11429" s="197" t="s">
        <v>1415</v>
      </c>
      <c r="D11429" s="198">
        <f>VLOOKUP(Pag_Inicio_Corr_mas_casos[[#This Row],[Corregimiento]],Hoja3!$A$2:$D$676,4,0)</f>
        <v>90201</v>
      </c>
      <c r="E11429" s="197">
        <v>6</v>
      </c>
    </row>
    <row r="11430" spans="1:5" x14ac:dyDescent="0.2">
      <c r="A11430" s="196">
        <v>44443</v>
      </c>
      <c r="B11430" s="197">
        <v>44443</v>
      </c>
      <c r="C11430" s="197" t="s">
        <v>1377</v>
      </c>
      <c r="D11430" s="198">
        <f>VLOOKUP(Pag_Inicio_Corr_mas_casos[[#This Row],[Corregimiento]],Hoja3!$A$2:$D$676,4,0)</f>
        <v>81003</v>
      </c>
      <c r="E11430" s="197">
        <v>6</v>
      </c>
    </row>
    <row r="11431" spans="1:5" x14ac:dyDescent="0.2">
      <c r="A11431" s="196">
        <v>44443</v>
      </c>
      <c r="B11431" s="197">
        <v>44443</v>
      </c>
      <c r="C11431" s="197" t="s">
        <v>1119</v>
      </c>
      <c r="D11431" s="198">
        <f>VLOOKUP(Pag_Inicio_Corr_mas_casos[[#This Row],[Corregimiento]],Hoja3!$A$2:$D$676,4,0)</f>
        <v>40601</v>
      </c>
      <c r="E11431" s="197">
        <v>6</v>
      </c>
    </row>
    <row r="11432" spans="1:5" x14ac:dyDescent="0.2">
      <c r="A11432" s="196">
        <v>44443</v>
      </c>
      <c r="B11432" s="197">
        <v>44443</v>
      </c>
      <c r="C11432" s="197" t="s">
        <v>1414</v>
      </c>
      <c r="D11432" s="198">
        <f>VLOOKUP(Pag_Inicio_Corr_mas_casos[[#This Row],[Corregimiento]],Hoja3!$A$2:$D$676,4,0)</f>
        <v>81004</v>
      </c>
      <c r="E11432" s="197">
        <v>6</v>
      </c>
    </row>
    <row r="11433" spans="1:5" x14ac:dyDescent="0.2">
      <c r="A11433" s="196">
        <v>44443</v>
      </c>
      <c r="B11433" s="197">
        <v>44443</v>
      </c>
      <c r="C11433" s="197" t="s">
        <v>1105</v>
      </c>
      <c r="D11433" s="198">
        <f>VLOOKUP(Pag_Inicio_Corr_mas_casos[[#This Row],[Corregimiento]],Hoja3!$A$2:$D$676,4,0)</f>
        <v>80812</v>
      </c>
      <c r="E11433" s="197">
        <v>6</v>
      </c>
    </row>
    <row r="11434" spans="1:5" x14ac:dyDescent="0.2">
      <c r="A11434" s="196">
        <v>44443</v>
      </c>
      <c r="B11434" s="197">
        <v>44443</v>
      </c>
      <c r="C11434" s="197" t="s">
        <v>1081</v>
      </c>
      <c r="D11434" s="198">
        <f>VLOOKUP(Pag_Inicio_Corr_mas_casos[[#This Row],[Corregimiento]],Hoja3!$A$2:$D$676,4,0)</f>
        <v>91001</v>
      </c>
      <c r="E11434" s="197">
        <v>6</v>
      </c>
    </row>
    <row r="11435" spans="1:5" x14ac:dyDescent="0.2">
      <c r="A11435" s="196">
        <v>44443</v>
      </c>
      <c r="B11435" s="197">
        <v>44443</v>
      </c>
      <c r="C11435" s="197" t="s">
        <v>1095</v>
      </c>
      <c r="D11435" s="198">
        <f>VLOOKUP(Pag_Inicio_Corr_mas_casos[[#This Row],[Corregimiento]],Hoja3!$A$2:$D$676,4,0)</f>
        <v>130106</v>
      </c>
      <c r="E11435" s="197">
        <v>6</v>
      </c>
    </row>
    <row r="11436" spans="1:5" x14ac:dyDescent="0.2">
      <c r="A11436" s="187">
        <v>44444</v>
      </c>
      <c r="B11436" s="188">
        <v>44444</v>
      </c>
      <c r="C11436" s="188" t="s">
        <v>1026</v>
      </c>
      <c r="D11436" s="189">
        <f>VLOOKUP(Pag_Inicio_Corr_mas_casos[[#This Row],[Corregimiento]],Hoja3!$A$2:$D$676,4,0)</f>
        <v>30107</v>
      </c>
      <c r="E11436" s="188">
        <v>14</v>
      </c>
    </row>
    <row r="11437" spans="1:5" x14ac:dyDescent="0.2">
      <c r="A11437" s="187">
        <v>44444</v>
      </c>
      <c r="B11437" s="188">
        <v>44444</v>
      </c>
      <c r="C11437" s="188" t="s">
        <v>1071</v>
      </c>
      <c r="D11437" s="189">
        <f>VLOOKUP(Pag_Inicio_Corr_mas_casos[[#This Row],[Corregimiento]],Hoja3!$A$2:$D$676,4,0)</f>
        <v>80819</v>
      </c>
      <c r="E11437" s="188">
        <v>12</v>
      </c>
    </row>
    <row r="11438" spans="1:5" x14ac:dyDescent="0.2">
      <c r="A11438" s="187">
        <v>44444</v>
      </c>
      <c r="B11438" s="188">
        <v>44444</v>
      </c>
      <c r="C11438" s="188" t="s">
        <v>1015</v>
      </c>
      <c r="D11438" s="189">
        <f>VLOOKUP(Pag_Inicio_Corr_mas_casos[[#This Row],[Corregimiento]],Hoja3!$A$2:$D$676,4,0)</f>
        <v>80815</v>
      </c>
      <c r="E11438" s="188">
        <v>10</v>
      </c>
    </row>
    <row r="11439" spans="1:5" x14ac:dyDescent="0.2">
      <c r="A11439" s="187">
        <v>44444</v>
      </c>
      <c r="B11439" s="188">
        <v>44444</v>
      </c>
      <c r="C11439" s="188" t="s">
        <v>1113</v>
      </c>
      <c r="D11439" s="189">
        <f>VLOOKUP(Pag_Inicio_Corr_mas_casos[[#This Row],[Corregimiento]],Hoja3!$A$2:$D$676,4,0)</f>
        <v>130102</v>
      </c>
      <c r="E11439" s="188">
        <v>10</v>
      </c>
    </row>
    <row r="11440" spans="1:5" x14ac:dyDescent="0.2">
      <c r="A11440" s="187">
        <v>44444</v>
      </c>
      <c r="B11440" s="188">
        <v>44444</v>
      </c>
      <c r="C11440" s="188" t="s">
        <v>1218</v>
      </c>
      <c r="D11440" s="189">
        <f>VLOOKUP(Pag_Inicio_Corr_mas_casos[[#This Row],[Corregimiento]],Hoja3!$A$2:$D$676,4,0)</f>
        <v>40606</v>
      </c>
      <c r="E11440" s="188">
        <v>9</v>
      </c>
    </row>
    <row r="11441" spans="1:5" x14ac:dyDescent="0.2">
      <c r="A11441" s="187">
        <v>44444</v>
      </c>
      <c r="B11441" s="188">
        <v>44444</v>
      </c>
      <c r="C11441" s="188" t="s">
        <v>784</v>
      </c>
      <c r="D11441" s="189">
        <f>VLOOKUP(Pag_Inicio_Corr_mas_casos[[#This Row],[Corregimiento]],Hoja3!$A$2:$D$676,4,0)</f>
        <v>30104</v>
      </c>
      <c r="E11441" s="188">
        <v>9</v>
      </c>
    </row>
    <row r="11442" spans="1:5" x14ac:dyDescent="0.2">
      <c r="A11442" s="187">
        <v>44444</v>
      </c>
      <c r="B11442" s="188">
        <v>44444</v>
      </c>
      <c r="C11442" s="188" t="s">
        <v>1011</v>
      </c>
      <c r="D11442" s="189">
        <f>VLOOKUP(Pag_Inicio_Corr_mas_casos[[#This Row],[Corregimiento]],Hoja3!$A$2:$D$676,4,0)</f>
        <v>80820</v>
      </c>
      <c r="E11442" s="188">
        <v>8</v>
      </c>
    </row>
    <row r="11443" spans="1:5" x14ac:dyDescent="0.2">
      <c r="A11443" s="187">
        <v>44444</v>
      </c>
      <c r="B11443" s="188">
        <v>44444</v>
      </c>
      <c r="C11443" s="188" t="s">
        <v>1070</v>
      </c>
      <c r="D11443" s="189">
        <f>VLOOKUP(Pag_Inicio_Corr_mas_casos[[#This Row],[Corregimiento]],Hoja3!$A$2:$D$676,4,0)</f>
        <v>80809</v>
      </c>
      <c r="E11443" s="188">
        <v>7</v>
      </c>
    </row>
    <row r="11444" spans="1:5" x14ac:dyDescent="0.2">
      <c r="A11444" s="187">
        <v>44444</v>
      </c>
      <c r="B11444" s="188">
        <v>44444</v>
      </c>
      <c r="C11444" s="188" t="s">
        <v>1416</v>
      </c>
      <c r="D11444" s="189">
        <f>VLOOKUP(Pag_Inicio_Corr_mas_casos[[#This Row],[Corregimiento]],Hoja3!$A$2:$D$676,4,0)</f>
        <v>30109</v>
      </c>
      <c r="E11444" s="188">
        <v>7</v>
      </c>
    </row>
    <row r="11445" spans="1:5" x14ac:dyDescent="0.2">
      <c r="A11445" s="187">
        <v>44444</v>
      </c>
      <c r="B11445" s="188">
        <v>44444</v>
      </c>
      <c r="C11445" s="188" t="s">
        <v>1012</v>
      </c>
      <c r="D11445" s="189">
        <f>VLOOKUP(Pag_Inicio_Corr_mas_casos[[#This Row],[Corregimiento]],Hoja3!$A$2:$D$676,4,0)</f>
        <v>80817</v>
      </c>
      <c r="E11445" s="188">
        <v>6</v>
      </c>
    </row>
    <row r="11446" spans="1:5" x14ac:dyDescent="0.2">
      <c r="A11446" s="187">
        <v>44444</v>
      </c>
      <c r="B11446" s="188">
        <v>44444</v>
      </c>
      <c r="C11446" s="188" t="s">
        <v>1044</v>
      </c>
      <c r="D11446" s="189">
        <f>VLOOKUP(Pag_Inicio_Corr_mas_casos[[#This Row],[Corregimiento]],Hoja3!$A$2:$D$676,4,0)</f>
        <v>80822</v>
      </c>
      <c r="E11446" s="188">
        <v>5</v>
      </c>
    </row>
    <row r="11447" spans="1:5" x14ac:dyDescent="0.2">
      <c r="A11447" s="187">
        <v>44444</v>
      </c>
      <c r="B11447" s="188">
        <v>44444</v>
      </c>
      <c r="C11447" s="188" t="s">
        <v>996</v>
      </c>
      <c r="D11447" s="189">
        <f>VLOOKUP(Pag_Inicio_Corr_mas_casos[[#This Row],[Corregimiento]],Hoja3!$A$2:$D$676,4,0)</f>
        <v>80810</v>
      </c>
      <c r="E11447" s="188">
        <v>5</v>
      </c>
    </row>
    <row r="11448" spans="1:5" x14ac:dyDescent="0.2">
      <c r="A11448" s="187">
        <v>44444</v>
      </c>
      <c r="B11448" s="188">
        <v>44444</v>
      </c>
      <c r="C11448" s="188" t="s">
        <v>1417</v>
      </c>
      <c r="D11448" s="189">
        <f>VLOOKUP(Pag_Inicio_Corr_mas_casos[[#This Row],[Corregimiento]],Hoja3!$A$2:$D$676,4,0)</f>
        <v>20604</v>
      </c>
      <c r="E11448" s="188">
        <v>5</v>
      </c>
    </row>
    <row r="11449" spans="1:5" x14ac:dyDescent="0.2">
      <c r="A11449" s="187">
        <v>44444</v>
      </c>
      <c r="B11449" s="188">
        <v>44444</v>
      </c>
      <c r="C11449" s="188" t="s">
        <v>1418</v>
      </c>
      <c r="D11449" s="189">
        <f>VLOOKUP(Pag_Inicio_Corr_mas_casos[[#This Row],[Corregimiento]],Hoja3!$A$2:$D$676,4,0)</f>
        <v>20204</v>
      </c>
      <c r="E11449" s="188">
        <v>5</v>
      </c>
    </row>
    <row r="11450" spans="1:5" x14ac:dyDescent="0.2">
      <c r="A11450" s="187">
        <v>44444</v>
      </c>
      <c r="B11450" s="188">
        <v>44444</v>
      </c>
      <c r="C11450" s="188" t="s">
        <v>998</v>
      </c>
      <c r="D11450" s="189">
        <f>VLOOKUP(Pag_Inicio_Corr_mas_casos[[#This Row],[Corregimiento]],Hoja3!$A$2:$D$676,4,0)</f>
        <v>81009</v>
      </c>
      <c r="E11450" s="188">
        <v>5</v>
      </c>
    </row>
    <row r="11451" spans="1:5" x14ac:dyDescent="0.2">
      <c r="A11451" s="187">
        <v>44444</v>
      </c>
      <c r="B11451" s="188">
        <v>44444</v>
      </c>
      <c r="C11451" s="188" t="s">
        <v>1000</v>
      </c>
      <c r="D11451" s="189">
        <f>VLOOKUP(Pag_Inicio_Corr_mas_casos[[#This Row],[Corregimiento]],Hoja3!$A$2:$D$676,4,0)</f>
        <v>80823</v>
      </c>
      <c r="E11451" s="188">
        <v>5</v>
      </c>
    </row>
    <row r="11452" spans="1:5" x14ac:dyDescent="0.2">
      <c r="A11452" s="187">
        <v>44444</v>
      </c>
      <c r="B11452" s="188">
        <v>44444</v>
      </c>
      <c r="C11452" s="188" t="s">
        <v>729</v>
      </c>
      <c r="D11452" s="189">
        <f>VLOOKUP(Pag_Inicio_Corr_mas_casos[[#This Row],[Corregimiento]],Hoja3!$A$2:$D$676,4,0)</f>
        <v>130709</v>
      </c>
      <c r="E11452" s="188">
        <v>5</v>
      </c>
    </row>
    <row r="11453" spans="1:5" x14ac:dyDescent="0.2">
      <c r="A11453" s="187">
        <v>44444</v>
      </c>
      <c r="B11453" s="188">
        <v>44444</v>
      </c>
      <c r="C11453" s="188" t="s">
        <v>1105</v>
      </c>
      <c r="D11453" s="189">
        <f>VLOOKUP(Pag_Inicio_Corr_mas_casos[[#This Row],[Corregimiento]],Hoja3!$A$2:$D$676,4,0)</f>
        <v>80812</v>
      </c>
      <c r="E11453" s="188">
        <v>5</v>
      </c>
    </row>
    <row r="11454" spans="1:5" x14ac:dyDescent="0.2">
      <c r="A11454" s="187">
        <v>44444</v>
      </c>
      <c r="B11454" s="188">
        <v>44444</v>
      </c>
      <c r="C11454" s="188" t="s">
        <v>1042</v>
      </c>
      <c r="D11454" s="189">
        <f>VLOOKUP(Pag_Inicio_Corr_mas_casos[[#This Row],[Corregimiento]],Hoja3!$A$2:$D$676,4,0)</f>
        <v>130716</v>
      </c>
      <c r="E11454" s="188">
        <v>4</v>
      </c>
    </row>
    <row r="11455" spans="1:5" x14ac:dyDescent="0.2">
      <c r="A11455" s="187">
        <v>44444</v>
      </c>
      <c r="B11455" s="188">
        <v>44444</v>
      </c>
      <c r="C11455" s="188" t="s">
        <v>1214</v>
      </c>
      <c r="D11455" s="189">
        <f>VLOOKUP(Pag_Inicio_Corr_mas_casos[[#This Row],[Corregimiento]],Hoja3!$A$2:$D$676,4,0)</f>
        <v>30103</v>
      </c>
      <c r="E11455" s="188">
        <v>4</v>
      </c>
    </row>
    <row r="11456" spans="1:5" x14ac:dyDescent="0.2">
      <c r="A11456" s="38">
        <v>44445</v>
      </c>
      <c r="B11456" s="39">
        <v>44445</v>
      </c>
      <c r="C11456" s="39" t="s">
        <v>1006</v>
      </c>
      <c r="D11456" s="40">
        <f>VLOOKUP(Pag_Inicio_Corr_mas_casos[[#This Row],[Corregimiento]],Hoja3!$A$2:$D$676,4,0)</f>
        <v>80826</v>
      </c>
      <c r="E11456" s="39">
        <v>7</v>
      </c>
    </row>
    <row r="11457" spans="1:5" x14ac:dyDescent="0.2">
      <c r="A11457" s="38">
        <v>44445</v>
      </c>
      <c r="B11457" s="39">
        <v>44445</v>
      </c>
      <c r="C11457" s="39" t="s">
        <v>1182</v>
      </c>
      <c r="D11457" s="40">
        <f>VLOOKUP(Pag_Inicio_Corr_mas_casos[[#This Row],[Corregimiento]],Hoja3!$A$2:$D$676,4,0)</f>
        <v>20604</v>
      </c>
      <c r="E11457" s="39">
        <v>7</v>
      </c>
    </row>
    <row r="11458" spans="1:5" x14ac:dyDescent="0.2">
      <c r="A11458" s="38">
        <v>44445</v>
      </c>
      <c r="B11458" s="39">
        <v>44445</v>
      </c>
      <c r="C11458" s="39" t="s">
        <v>1001</v>
      </c>
      <c r="D11458" s="40">
        <f>VLOOKUP(Pag_Inicio_Corr_mas_casos[[#This Row],[Corregimiento]],Hoja3!$A$2:$D$676,4,0)</f>
        <v>80807</v>
      </c>
      <c r="E11458" s="39">
        <v>6</v>
      </c>
    </row>
    <row r="11459" spans="1:5" x14ac:dyDescent="0.2">
      <c r="A11459" s="38">
        <v>44445</v>
      </c>
      <c r="B11459" s="39">
        <v>44445</v>
      </c>
      <c r="C11459" s="39" t="s">
        <v>1091</v>
      </c>
      <c r="D11459" s="40">
        <f>VLOOKUP(Pag_Inicio_Corr_mas_casos[[#This Row],[Corregimiento]],Hoja3!$A$2:$D$676,4,0)</f>
        <v>30104</v>
      </c>
      <c r="E11459" s="39">
        <v>6</v>
      </c>
    </row>
    <row r="11460" spans="1:5" x14ac:dyDescent="0.2">
      <c r="A11460" s="38">
        <v>44445</v>
      </c>
      <c r="B11460" s="39">
        <v>44445</v>
      </c>
      <c r="C11460" s="39" t="s">
        <v>1105</v>
      </c>
      <c r="D11460" s="40">
        <f>VLOOKUP(Pag_Inicio_Corr_mas_casos[[#This Row],[Corregimiento]],Hoja3!$A$2:$D$676,4,0)</f>
        <v>80812</v>
      </c>
      <c r="E11460" s="39">
        <v>6</v>
      </c>
    </row>
    <row r="11461" spans="1:5" x14ac:dyDescent="0.2">
      <c r="A11461" s="38">
        <v>44445</v>
      </c>
      <c r="B11461" s="39">
        <v>44445</v>
      </c>
      <c r="C11461" s="39" t="s">
        <v>998</v>
      </c>
      <c r="D11461" s="40">
        <f>VLOOKUP(Pag_Inicio_Corr_mas_casos[[#This Row],[Corregimiento]],Hoja3!$A$2:$D$676,4,0)</f>
        <v>81009</v>
      </c>
      <c r="E11461" s="39">
        <v>6</v>
      </c>
    </row>
    <row r="11462" spans="1:5" x14ac:dyDescent="0.2">
      <c r="A11462" s="38">
        <v>44445</v>
      </c>
      <c r="B11462" s="39">
        <v>44445</v>
      </c>
      <c r="C11462" s="39" t="s">
        <v>1026</v>
      </c>
      <c r="D11462" s="40">
        <f>VLOOKUP(Pag_Inicio_Corr_mas_casos[[#This Row],[Corregimiento]],Hoja3!$A$2:$D$676,4,0)</f>
        <v>30107</v>
      </c>
      <c r="E11462" s="39">
        <v>6</v>
      </c>
    </row>
    <row r="11463" spans="1:5" x14ac:dyDescent="0.2">
      <c r="A11463" s="38">
        <v>44445</v>
      </c>
      <c r="B11463" s="39">
        <v>44445</v>
      </c>
      <c r="C11463" s="39" t="s">
        <v>1000</v>
      </c>
      <c r="D11463" s="40">
        <f>VLOOKUP(Pag_Inicio_Corr_mas_casos[[#This Row],[Corregimiento]],Hoja3!$A$2:$D$676,4,0)</f>
        <v>80823</v>
      </c>
      <c r="E11463" s="39">
        <v>5</v>
      </c>
    </row>
    <row r="11464" spans="1:5" x14ac:dyDescent="0.2">
      <c r="A11464" s="38">
        <v>44445</v>
      </c>
      <c r="B11464" s="39">
        <v>44445</v>
      </c>
      <c r="C11464" s="39" t="s">
        <v>1033</v>
      </c>
      <c r="D11464" s="40">
        <f>VLOOKUP(Pag_Inicio_Corr_mas_casos[[#This Row],[Corregimiento]],Hoja3!$A$2:$D$676,4,0)</f>
        <v>40203</v>
      </c>
      <c r="E11464" s="39">
        <v>4</v>
      </c>
    </row>
    <row r="11465" spans="1:5" x14ac:dyDescent="0.2">
      <c r="A11465" s="38">
        <v>44445</v>
      </c>
      <c r="B11465" s="39">
        <v>44445</v>
      </c>
      <c r="C11465" s="39" t="s">
        <v>1012</v>
      </c>
      <c r="D11465" s="40">
        <f>VLOOKUP(Pag_Inicio_Corr_mas_casos[[#This Row],[Corregimiento]],Hoja3!$A$2:$D$676,4,0)</f>
        <v>80817</v>
      </c>
      <c r="E11465" s="39">
        <v>4</v>
      </c>
    </row>
    <row r="11466" spans="1:5" x14ac:dyDescent="0.2">
      <c r="A11466" s="38">
        <v>44445</v>
      </c>
      <c r="B11466" s="39">
        <v>44445</v>
      </c>
      <c r="C11466" s="39" t="s">
        <v>999</v>
      </c>
      <c r="D11466" s="40">
        <f>VLOOKUP(Pag_Inicio_Corr_mas_casos[[#This Row],[Corregimiento]],Hoja3!$A$2:$D$676,4,0)</f>
        <v>80806</v>
      </c>
      <c r="E11466" s="39">
        <v>4</v>
      </c>
    </row>
    <row r="11467" spans="1:5" x14ac:dyDescent="0.2">
      <c r="A11467" s="38">
        <v>44445</v>
      </c>
      <c r="B11467" s="39">
        <v>44445</v>
      </c>
      <c r="C11467" s="39" t="s">
        <v>1066</v>
      </c>
      <c r="D11467" s="40">
        <f>VLOOKUP(Pag_Inicio_Corr_mas_casos[[#This Row],[Corregimiento]],Hoja3!$A$2:$D$676,4,0)</f>
        <v>40612</v>
      </c>
      <c r="E11467" s="39">
        <v>4</v>
      </c>
    </row>
    <row r="11468" spans="1:5" x14ac:dyDescent="0.2">
      <c r="A11468" s="38">
        <v>44445</v>
      </c>
      <c r="B11468" s="39">
        <v>44445</v>
      </c>
      <c r="C11468" s="39" t="s">
        <v>1177</v>
      </c>
      <c r="D11468" s="40">
        <f>VLOOKUP(Pag_Inicio_Corr_mas_casos[[#This Row],[Corregimiento]],Hoja3!$A$2:$D$676,4,0)</f>
        <v>30401</v>
      </c>
      <c r="E11468" s="39">
        <v>4</v>
      </c>
    </row>
    <row r="11469" spans="1:5" x14ac:dyDescent="0.2">
      <c r="A11469" s="38">
        <v>44445</v>
      </c>
      <c r="B11469" s="39">
        <v>44445</v>
      </c>
      <c r="C11469" s="39" t="s">
        <v>1071</v>
      </c>
      <c r="D11469" s="40">
        <f>VLOOKUP(Pag_Inicio_Corr_mas_casos[[#This Row],[Corregimiento]],Hoja3!$A$2:$D$676,4,0)</f>
        <v>80819</v>
      </c>
      <c r="E11469" s="39">
        <v>4</v>
      </c>
    </row>
    <row r="11470" spans="1:5" x14ac:dyDescent="0.2">
      <c r="A11470" s="38">
        <v>44445</v>
      </c>
      <c r="B11470" s="39">
        <v>44445</v>
      </c>
      <c r="C11470" s="39" t="s">
        <v>1113</v>
      </c>
      <c r="D11470" s="40">
        <f>VLOOKUP(Pag_Inicio_Corr_mas_casos[[#This Row],[Corregimiento]],Hoja3!$A$2:$D$676,4,0)</f>
        <v>130102</v>
      </c>
      <c r="E11470" s="39">
        <v>4</v>
      </c>
    </row>
    <row r="11471" spans="1:5" x14ac:dyDescent="0.2">
      <c r="A11471" s="38">
        <v>44445</v>
      </c>
      <c r="B11471" s="39">
        <v>44445</v>
      </c>
      <c r="C11471" s="39" t="s">
        <v>1070</v>
      </c>
      <c r="D11471" s="40">
        <f>VLOOKUP(Pag_Inicio_Corr_mas_casos[[#This Row],[Corregimiento]],Hoja3!$A$2:$D$676,4,0)</f>
        <v>80809</v>
      </c>
      <c r="E11471" s="39">
        <v>4</v>
      </c>
    </row>
    <row r="11472" spans="1:5" x14ac:dyDescent="0.2">
      <c r="A11472" s="38">
        <v>44445</v>
      </c>
      <c r="B11472" s="39">
        <v>44445</v>
      </c>
      <c r="C11472" s="39" t="s">
        <v>996</v>
      </c>
      <c r="D11472" s="40">
        <f>VLOOKUP(Pag_Inicio_Corr_mas_casos[[#This Row],[Corregimiento]],Hoja3!$A$2:$D$676,4,0)</f>
        <v>80810</v>
      </c>
      <c r="E11472" s="39">
        <v>3</v>
      </c>
    </row>
    <row r="11473" spans="1:5" x14ac:dyDescent="0.2">
      <c r="A11473" s="38">
        <v>44445</v>
      </c>
      <c r="B11473" s="39">
        <v>44445</v>
      </c>
      <c r="C11473" s="39" t="s">
        <v>1119</v>
      </c>
      <c r="D11473" s="40">
        <f>VLOOKUP(Pag_Inicio_Corr_mas_casos[[#This Row],[Corregimiento]],Hoja3!$A$2:$D$676,4,0)</f>
        <v>40601</v>
      </c>
      <c r="E11473" s="39">
        <v>3</v>
      </c>
    </row>
    <row r="11474" spans="1:5" x14ac:dyDescent="0.2">
      <c r="A11474" s="38">
        <v>44445</v>
      </c>
      <c r="B11474" s="39">
        <v>44445</v>
      </c>
      <c r="C11474" s="39" t="s">
        <v>1016</v>
      </c>
      <c r="D11474" s="40">
        <f>VLOOKUP(Pag_Inicio_Corr_mas_casos[[#This Row],[Corregimiento]],Hoja3!$A$2:$D$676,4,0)</f>
        <v>130716</v>
      </c>
      <c r="E11474" s="39">
        <v>3</v>
      </c>
    </row>
    <row r="11475" spans="1:5" x14ac:dyDescent="0.2">
      <c r="A11475" s="38">
        <v>44445</v>
      </c>
      <c r="B11475" s="39">
        <v>44445</v>
      </c>
      <c r="C11475" s="39" t="s">
        <v>1004</v>
      </c>
      <c r="D11475" s="40">
        <f>VLOOKUP(Pag_Inicio_Corr_mas_casos[[#This Row],[Corregimiento]],Hoja3!$A$2:$D$676,4,0)</f>
        <v>81007</v>
      </c>
      <c r="E11475" s="39">
        <v>3</v>
      </c>
    </row>
    <row r="11476" spans="1:5" x14ac:dyDescent="0.2">
      <c r="A11476" s="32">
        <v>44446</v>
      </c>
      <c r="B11476" s="33">
        <v>44446</v>
      </c>
      <c r="C11476" s="33" t="s">
        <v>1071</v>
      </c>
      <c r="D11476" s="34">
        <f>VLOOKUP(Pag_Inicio_Corr_mas_casos[[#This Row],[Corregimiento]],Hoja3!$A$2:$D$676,4,0)</f>
        <v>80819</v>
      </c>
      <c r="E11476" s="33">
        <v>31</v>
      </c>
    </row>
    <row r="11477" spans="1:5" x14ac:dyDescent="0.2">
      <c r="A11477" s="32">
        <v>44446</v>
      </c>
      <c r="B11477" s="33">
        <v>44446</v>
      </c>
      <c r="C11477" s="33" t="s">
        <v>1026</v>
      </c>
      <c r="D11477" s="34">
        <f>VLOOKUP(Pag_Inicio_Corr_mas_casos[[#This Row],[Corregimiento]],Hoja3!$A$2:$D$676,4,0)</f>
        <v>30107</v>
      </c>
      <c r="E11477" s="33">
        <v>14</v>
      </c>
    </row>
    <row r="11478" spans="1:5" x14ac:dyDescent="0.2">
      <c r="A11478" s="32">
        <v>44446</v>
      </c>
      <c r="B11478" s="33">
        <v>44446</v>
      </c>
      <c r="C11478" s="33" t="s">
        <v>1010</v>
      </c>
      <c r="D11478" s="34">
        <f>VLOOKUP(Pag_Inicio_Corr_mas_casos[[#This Row],[Corregimiento]],Hoja3!$A$2:$D$676,4,0)</f>
        <v>80813</v>
      </c>
      <c r="E11478" s="33">
        <v>13</v>
      </c>
    </row>
    <row r="11479" spans="1:5" x14ac:dyDescent="0.2">
      <c r="A11479" s="32">
        <v>44446</v>
      </c>
      <c r="B11479" s="33">
        <v>44446</v>
      </c>
      <c r="C11479" s="33" t="s">
        <v>1012</v>
      </c>
      <c r="D11479" s="34">
        <f>VLOOKUP(Pag_Inicio_Corr_mas_casos[[#This Row],[Corregimiento]],Hoja3!$A$2:$D$676,4,0)</f>
        <v>80817</v>
      </c>
      <c r="E11479" s="33">
        <v>11</v>
      </c>
    </row>
    <row r="11480" spans="1:5" x14ac:dyDescent="0.2">
      <c r="A11480" s="32">
        <v>44446</v>
      </c>
      <c r="B11480" s="33">
        <v>44446</v>
      </c>
      <c r="C11480" s="33" t="s">
        <v>831</v>
      </c>
      <c r="D11480" s="34">
        <f>VLOOKUP(Pag_Inicio_Corr_mas_casos[[#This Row],[Corregimiento]],Hoja3!$A$2:$D$676,4,0)</f>
        <v>80821</v>
      </c>
      <c r="E11480" s="33">
        <v>11</v>
      </c>
    </row>
    <row r="11481" spans="1:5" x14ac:dyDescent="0.2">
      <c r="A11481" s="32">
        <v>44446</v>
      </c>
      <c r="B11481" s="33">
        <v>44446</v>
      </c>
      <c r="C11481" s="33" t="s">
        <v>1182</v>
      </c>
      <c r="D11481" s="34">
        <f>VLOOKUP(Pag_Inicio_Corr_mas_casos[[#This Row],[Corregimiento]],Hoja3!$A$2:$D$676,4,0)</f>
        <v>20604</v>
      </c>
      <c r="E11481" s="33">
        <v>10</v>
      </c>
    </row>
    <row r="11482" spans="1:5" x14ac:dyDescent="0.2">
      <c r="A11482" s="32">
        <v>44446</v>
      </c>
      <c r="B11482" s="33">
        <v>44446</v>
      </c>
      <c r="C11482" s="33" t="s">
        <v>1127</v>
      </c>
      <c r="D11482" s="34">
        <f>VLOOKUP(Pag_Inicio_Corr_mas_casos[[#This Row],[Corregimiento]],Hoja3!$A$2:$D$676,4,0)</f>
        <v>130101</v>
      </c>
      <c r="E11482" s="33">
        <v>9</v>
      </c>
    </row>
    <row r="11483" spans="1:5" x14ac:dyDescent="0.2">
      <c r="A11483" s="32">
        <v>44446</v>
      </c>
      <c r="B11483" s="33">
        <v>44446</v>
      </c>
      <c r="C11483" s="33" t="s">
        <v>1081</v>
      </c>
      <c r="D11483" s="34">
        <f>VLOOKUP(Pag_Inicio_Corr_mas_casos[[#This Row],[Corregimiento]],Hoja3!$A$2:$D$676,4,0)</f>
        <v>91001</v>
      </c>
      <c r="E11483" s="33">
        <v>9</v>
      </c>
    </row>
    <row r="11484" spans="1:5" x14ac:dyDescent="0.2">
      <c r="A11484" s="32">
        <v>44446</v>
      </c>
      <c r="B11484" s="33">
        <v>44446</v>
      </c>
      <c r="C11484" s="33" t="s">
        <v>1057</v>
      </c>
      <c r="D11484" s="34">
        <f>VLOOKUP(Pag_Inicio_Corr_mas_casos[[#This Row],[Corregimiento]],Hoja3!$A$2:$D$676,4,0)</f>
        <v>81004</v>
      </c>
      <c r="E11484" s="33">
        <v>8</v>
      </c>
    </row>
    <row r="11485" spans="1:5" x14ac:dyDescent="0.2">
      <c r="A11485" s="32">
        <v>44446</v>
      </c>
      <c r="B11485" s="33">
        <v>44446</v>
      </c>
      <c r="C11485" s="33" t="s">
        <v>1013</v>
      </c>
      <c r="D11485" s="34">
        <f>VLOOKUP(Pag_Inicio_Corr_mas_casos[[#This Row],[Corregimiento]],Hoja3!$A$2:$D$676,4,0)</f>
        <v>80822</v>
      </c>
      <c r="E11485" s="33">
        <v>8</v>
      </c>
    </row>
    <row r="11486" spans="1:5" x14ac:dyDescent="0.2">
      <c r="A11486" s="32">
        <v>44446</v>
      </c>
      <c r="B11486" s="33">
        <v>44446</v>
      </c>
      <c r="C11486" s="33" t="s">
        <v>1033</v>
      </c>
      <c r="D11486" s="34">
        <f>VLOOKUP(Pag_Inicio_Corr_mas_casos[[#This Row],[Corregimiento]],Hoja3!$A$2:$D$676,4,0)</f>
        <v>40203</v>
      </c>
      <c r="E11486" s="33">
        <v>8</v>
      </c>
    </row>
    <row r="11487" spans="1:5" x14ac:dyDescent="0.2">
      <c r="A11487" s="32">
        <v>44446</v>
      </c>
      <c r="B11487" s="33">
        <v>44446</v>
      </c>
      <c r="C11487" s="33" t="s">
        <v>1105</v>
      </c>
      <c r="D11487" s="34">
        <f>VLOOKUP(Pag_Inicio_Corr_mas_casos[[#This Row],[Corregimiento]],Hoja3!$A$2:$D$676,4,0)</f>
        <v>80812</v>
      </c>
      <c r="E11487" s="33">
        <v>8</v>
      </c>
    </row>
    <row r="11488" spans="1:5" x14ac:dyDescent="0.2">
      <c r="A11488" s="32">
        <v>44446</v>
      </c>
      <c r="B11488" s="33">
        <v>44446</v>
      </c>
      <c r="C11488" s="33" t="s">
        <v>1144</v>
      </c>
      <c r="D11488" s="34">
        <f>VLOOKUP(Pag_Inicio_Corr_mas_casos[[#This Row],[Corregimiento]],Hoja3!$A$2:$D$676,4,0)</f>
        <v>130407</v>
      </c>
      <c r="E11488" s="33">
        <v>8</v>
      </c>
    </row>
    <row r="11489" spans="1:5" x14ac:dyDescent="0.2">
      <c r="A11489" s="32">
        <v>44446</v>
      </c>
      <c r="B11489" s="33">
        <v>44446</v>
      </c>
      <c r="C11489" s="33" t="s">
        <v>1070</v>
      </c>
      <c r="D11489" s="34">
        <f>VLOOKUP(Pag_Inicio_Corr_mas_casos[[#This Row],[Corregimiento]],Hoja3!$A$2:$D$676,4,0)</f>
        <v>80809</v>
      </c>
      <c r="E11489" s="33">
        <v>7</v>
      </c>
    </row>
    <row r="11490" spans="1:5" x14ac:dyDescent="0.2">
      <c r="A11490" s="32">
        <v>44446</v>
      </c>
      <c r="B11490" s="33">
        <v>44446</v>
      </c>
      <c r="C11490" s="33" t="s">
        <v>1091</v>
      </c>
      <c r="D11490" s="34">
        <f>VLOOKUP(Pag_Inicio_Corr_mas_casos[[#This Row],[Corregimiento]],Hoja3!$A$2:$D$676,4,0)</f>
        <v>30104</v>
      </c>
      <c r="E11490" s="33">
        <v>7</v>
      </c>
    </row>
    <row r="11491" spans="1:5" x14ac:dyDescent="0.2">
      <c r="A11491" s="32">
        <v>44446</v>
      </c>
      <c r="B11491" s="33">
        <v>44446</v>
      </c>
      <c r="C11491" s="33" t="s">
        <v>1050</v>
      </c>
      <c r="D11491" s="34">
        <f>VLOOKUP(Pag_Inicio_Corr_mas_casos[[#This Row],[Corregimiento]],Hoja3!$A$2:$D$676,4,0)</f>
        <v>130706</v>
      </c>
      <c r="E11491" s="33">
        <v>7</v>
      </c>
    </row>
    <row r="11492" spans="1:5" x14ac:dyDescent="0.2">
      <c r="A11492" s="32">
        <v>44446</v>
      </c>
      <c r="B11492" s="33">
        <v>44446</v>
      </c>
      <c r="C11492" s="33" t="s">
        <v>1167</v>
      </c>
      <c r="D11492" s="34">
        <f>VLOOKUP(Pag_Inicio_Corr_mas_casos[[#This Row],[Corregimiento]],Hoja3!$A$2:$D$676,4,0)</f>
        <v>40515</v>
      </c>
      <c r="E11492" s="33">
        <v>6</v>
      </c>
    </row>
    <row r="11493" spans="1:5" x14ac:dyDescent="0.2">
      <c r="A11493" s="32">
        <v>44446</v>
      </c>
      <c r="B11493" s="33">
        <v>44446</v>
      </c>
      <c r="C11493" s="33" t="s">
        <v>1007</v>
      </c>
      <c r="D11493" s="34">
        <f>VLOOKUP(Pag_Inicio_Corr_mas_casos[[#This Row],[Corregimiento]],Hoja3!$A$2:$D$676,4,0)</f>
        <v>80811</v>
      </c>
      <c r="E11493" s="33">
        <v>6</v>
      </c>
    </row>
    <row r="11494" spans="1:5" x14ac:dyDescent="0.2">
      <c r="A11494" s="32">
        <v>44446</v>
      </c>
      <c r="B11494" s="33">
        <v>44446</v>
      </c>
      <c r="C11494" s="33" t="s">
        <v>1015</v>
      </c>
      <c r="D11494" s="34">
        <f>VLOOKUP(Pag_Inicio_Corr_mas_casos[[#This Row],[Corregimiento]],Hoja3!$A$2:$D$676,4,0)</f>
        <v>80815</v>
      </c>
      <c r="E11494" s="33">
        <v>6</v>
      </c>
    </row>
    <row r="11495" spans="1:5" x14ac:dyDescent="0.2">
      <c r="A11495" s="32">
        <v>44446</v>
      </c>
      <c r="B11495" s="33">
        <v>44446</v>
      </c>
      <c r="C11495" s="33" t="s">
        <v>1001</v>
      </c>
      <c r="D11495" s="34">
        <f>VLOOKUP(Pag_Inicio_Corr_mas_casos[[#This Row],[Corregimiento]],Hoja3!$A$2:$D$676,4,0)</f>
        <v>80807</v>
      </c>
      <c r="E11495" s="33">
        <v>6</v>
      </c>
    </row>
    <row r="11496" spans="1:5" x14ac:dyDescent="0.2">
      <c r="A11496" s="203">
        <v>44447</v>
      </c>
      <c r="B11496" s="204">
        <v>44447</v>
      </c>
      <c r="C11496" s="204" t="s">
        <v>1419</v>
      </c>
      <c r="D11496" s="205">
        <f>VLOOKUP(Pag_Inicio_Corr_mas_casos[[#This Row],[Corregimiento]],Hoja3!$A$2:$D$676,4,0)</f>
        <v>30110</v>
      </c>
      <c r="E11496" s="204">
        <v>10</v>
      </c>
    </row>
    <row r="11497" spans="1:5" x14ac:dyDescent="0.2">
      <c r="A11497" s="203">
        <v>44447</v>
      </c>
      <c r="B11497" s="204">
        <v>44447</v>
      </c>
      <c r="C11497" s="204" t="s">
        <v>1070</v>
      </c>
      <c r="D11497" s="205">
        <f>VLOOKUP(Pag_Inicio_Corr_mas_casos[[#This Row],[Corregimiento]],Hoja3!$A$2:$D$676,4,0)</f>
        <v>80809</v>
      </c>
      <c r="E11497" s="204">
        <v>9</v>
      </c>
    </row>
    <row r="11498" spans="1:5" x14ac:dyDescent="0.2">
      <c r="A11498" s="203">
        <v>44447</v>
      </c>
      <c r="B11498" s="204">
        <v>44447</v>
      </c>
      <c r="C11498" s="204" t="s">
        <v>831</v>
      </c>
      <c r="D11498" s="205">
        <f>VLOOKUP(Pag_Inicio_Corr_mas_casos[[#This Row],[Corregimiento]],Hoja3!$A$2:$D$676,4,0)</f>
        <v>80821</v>
      </c>
      <c r="E11498" s="204">
        <v>9</v>
      </c>
    </row>
    <row r="11499" spans="1:5" x14ac:dyDescent="0.2">
      <c r="A11499" s="203">
        <v>44447</v>
      </c>
      <c r="B11499" s="204">
        <v>44447</v>
      </c>
      <c r="C11499" s="204" t="s">
        <v>1119</v>
      </c>
      <c r="D11499" s="205">
        <f>VLOOKUP(Pag_Inicio_Corr_mas_casos[[#This Row],[Corregimiento]],Hoja3!$A$2:$D$676,4,0)</f>
        <v>40601</v>
      </c>
      <c r="E11499" s="204">
        <v>9</v>
      </c>
    </row>
    <row r="11500" spans="1:5" x14ac:dyDescent="0.2">
      <c r="A11500" s="203">
        <v>44447</v>
      </c>
      <c r="B11500" s="204">
        <v>44447</v>
      </c>
      <c r="C11500" s="204" t="s">
        <v>1218</v>
      </c>
      <c r="D11500" s="205">
        <f>VLOOKUP(Pag_Inicio_Corr_mas_casos[[#This Row],[Corregimiento]],Hoja3!$A$2:$D$676,4,0)</f>
        <v>40606</v>
      </c>
      <c r="E11500" s="204">
        <v>8</v>
      </c>
    </row>
    <row r="11501" spans="1:5" x14ac:dyDescent="0.2">
      <c r="A11501" s="203">
        <v>44447</v>
      </c>
      <c r="B11501" s="204">
        <v>44447</v>
      </c>
      <c r="C11501" s="204" t="s">
        <v>1071</v>
      </c>
      <c r="D11501" s="205">
        <f>VLOOKUP(Pag_Inicio_Corr_mas_casos[[#This Row],[Corregimiento]],Hoja3!$A$2:$D$676,4,0)</f>
        <v>80819</v>
      </c>
      <c r="E11501" s="204">
        <v>8</v>
      </c>
    </row>
    <row r="11502" spans="1:5" x14ac:dyDescent="0.2">
      <c r="A11502" s="203">
        <v>44447</v>
      </c>
      <c r="B11502" s="204">
        <v>44447</v>
      </c>
      <c r="C11502" s="204" t="s">
        <v>1420</v>
      </c>
      <c r="D11502" s="205">
        <f>VLOOKUP(Pag_Inicio_Corr_mas_casos[[#This Row],[Corregimiento]],Hoja3!$A$2:$D$676,4,0)</f>
        <v>80803</v>
      </c>
      <c r="E11502" s="204">
        <v>8</v>
      </c>
    </row>
    <row r="11503" spans="1:5" x14ac:dyDescent="0.2">
      <c r="A11503" s="203">
        <v>44447</v>
      </c>
      <c r="B11503" s="204">
        <v>44447</v>
      </c>
      <c r="C11503" s="204" t="s">
        <v>784</v>
      </c>
      <c r="D11503" s="205">
        <f>VLOOKUP(Pag_Inicio_Corr_mas_casos[[#This Row],[Corregimiento]],Hoja3!$A$2:$D$676,4,0)</f>
        <v>30104</v>
      </c>
      <c r="E11503" s="204">
        <v>8</v>
      </c>
    </row>
    <row r="11504" spans="1:5" x14ac:dyDescent="0.2">
      <c r="A11504" s="203">
        <v>44447</v>
      </c>
      <c r="B11504" s="204">
        <v>44447</v>
      </c>
      <c r="C11504" s="204" t="s">
        <v>1000</v>
      </c>
      <c r="D11504" s="205">
        <f>VLOOKUP(Pag_Inicio_Corr_mas_casos[[#This Row],[Corregimiento]],Hoja3!$A$2:$D$676,4,0)</f>
        <v>80823</v>
      </c>
      <c r="E11504" s="204">
        <v>8</v>
      </c>
    </row>
    <row r="11505" spans="1:5" x14ac:dyDescent="0.2">
      <c r="A11505" s="203">
        <v>44447</v>
      </c>
      <c r="B11505" s="204">
        <v>44447</v>
      </c>
      <c r="C11505" s="204" t="s">
        <v>751</v>
      </c>
      <c r="D11505" s="205">
        <f>VLOOKUP(Pag_Inicio_Corr_mas_casos[[#This Row],[Corregimiento]],Hoja3!$A$2:$D$676,4,0)</f>
        <v>130107</v>
      </c>
      <c r="E11505" s="204">
        <v>7</v>
      </c>
    </row>
    <row r="11506" spans="1:5" x14ac:dyDescent="0.2">
      <c r="A11506" s="203">
        <v>44447</v>
      </c>
      <c r="B11506" s="204">
        <v>44447</v>
      </c>
      <c r="C11506" s="204" t="s">
        <v>1127</v>
      </c>
      <c r="D11506" s="205">
        <f>VLOOKUP(Pag_Inicio_Corr_mas_casos[[#This Row],[Corregimiento]],Hoja3!$A$2:$D$676,4,0)</f>
        <v>130101</v>
      </c>
      <c r="E11506" s="204">
        <v>7</v>
      </c>
    </row>
    <row r="11507" spans="1:5" x14ac:dyDescent="0.2">
      <c r="A11507" s="203">
        <v>44447</v>
      </c>
      <c r="B11507" s="204">
        <v>44447</v>
      </c>
      <c r="C11507" s="204" t="s">
        <v>823</v>
      </c>
      <c r="D11507" s="205">
        <f>VLOOKUP(Pag_Inicio_Corr_mas_casos[[#This Row],[Corregimiento]],Hoja3!$A$2:$D$676,4,0)</f>
        <v>40203</v>
      </c>
      <c r="E11507" s="204">
        <v>7</v>
      </c>
    </row>
    <row r="11508" spans="1:5" x14ac:dyDescent="0.2">
      <c r="A11508" s="203">
        <v>44447</v>
      </c>
      <c r="B11508" s="204">
        <v>44447</v>
      </c>
      <c r="C11508" s="204" t="s">
        <v>1006</v>
      </c>
      <c r="D11508" s="205">
        <f>VLOOKUP(Pag_Inicio_Corr_mas_casos[[#This Row],[Corregimiento]],Hoja3!$A$2:$D$676,4,0)</f>
        <v>80826</v>
      </c>
      <c r="E11508" s="204">
        <v>7</v>
      </c>
    </row>
    <row r="11509" spans="1:5" x14ac:dyDescent="0.2">
      <c r="A11509" s="203">
        <v>44447</v>
      </c>
      <c r="B11509" s="204">
        <v>44447</v>
      </c>
      <c r="C11509" s="204" t="s">
        <v>1038</v>
      </c>
      <c r="D11509" s="205">
        <f>VLOOKUP(Pag_Inicio_Corr_mas_casos[[#This Row],[Corregimiento]],Hoja3!$A$2:$D$676,4,0)</f>
        <v>81002</v>
      </c>
      <c r="E11509" s="204">
        <v>7</v>
      </c>
    </row>
    <row r="11510" spans="1:5" x14ac:dyDescent="0.2">
      <c r="A11510" s="203">
        <v>44447</v>
      </c>
      <c r="B11510" s="204">
        <v>44447</v>
      </c>
      <c r="C11510" s="204" t="s">
        <v>1044</v>
      </c>
      <c r="D11510" s="205">
        <f>VLOOKUP(Pag_Inicio_Corr_mas_casos[[#This Row],[Corregimiento]],Hoja3!$A$2:$D$676,4,0)</f>
        <v>80822</v>
      </c>
      <c r="E11510" s="204">
        <v>7</v>
      </c>
    </row>
    <row r="11511" spans="1:5" x14ac:dyDescent="0.2">
      <c r="A11511" s="203">
        <v>44447</v>
      </c>
      <c r="B11511" s="204">
        <v>44447</v>
      </c>
      <c r="C11511" s="204" t="s">
        <v>1026</v>
      </c>
      <c r="D11511" s="205">
        <f>VLOOKUP(Pag_Inicio_Corr_mas_casos[[#This Row],[Corregimiento]],Hoja3!$A$2:$D$676,4,0)</f>
        <v>30107</v>
      </c>
      <c r="E11511" s="204">
        <v>6</v>
      </c>
    </row>
    <row r="11512" spans="1:5" x14ac:dyDescent="0.2">
      <c r="A11512" s="203">
        <v>44447</v>
      </c>
      <c r="B11512" s="204">
        <v>44447</v>
      </c>
      <c r="C11512" s="204" t="s">
        <v>999</v>
      </c>
      <c r="D11512" s="205">
        <f>VLOOKUP(Pag_Inicio_Corr_mas_casos[[#This Row],[Corregimiento]],Hoja3!$A$2:$D$676,4,0)</f>
        <v>80806</v>
      </c>
      <c r="E11512" s="204">
        <v>6</v>
      </c>
    </row>
    <row r="11513" spans="1:5" x14ac:dyDescent="0.2">
      <c r="A11513" s="203">
        <v>44447</v>
      </c>
      <c r="B11513" s="204">
        <v>44447</v>
      </c>
      <c r="C11513" s="204" t="s">
        <v>1299</v>
      </c>
      <c r="D11513" s="205">
        <f>VLOOKUP(Pag_Inicio_Corr_mas_casos[[#This Row],[Corregimiento]],Hoja3!$A$2:$D$676,4,0)</f>
        <v>40502</v>
      </c>
      <c r="E11513" s="204">
        <v>5</v>
      </c>
    </row>
    <row r="11514" spans="1:5" x14ac:dyDescent="0.2">
      <c r="A11514" s="203">
        <v>44447</v>
      </c>
      <c r="B11514" s="204">
        <v>44447</v>
      </c>
      <c r="C11514" s="204" t="s">
        <v>1001</v>
      </c>
      <c r="D11514" s="205">
        <f>VLOOKUP(Pag_Inicio_Corr_mas_casos[[#This Row],[Corregimiento]],Hoja3!$A$2:$D$676,4,0)</f>
        <v>80807</v>
      </c>
      <c r="E11514" s="204">
        <v>5</v>
      </c>
    </row>
    <row r="11515" spans="1:5" x14ac:dyDescent="0.2">
      <c r="A11515" s="203">
        <v>44447</v>
      </c>
      <c r="B11515" s="204">
        <v>44447</v>
      </c>
      <c r="C11515" s="204" t="s">
        <v>972</v>
      </c>
      <c r="D11515" s="205">
        <f>VLOOKUP(Pag_Inicio_Corr_mas_casos[[#This Row],[Corregimiento]],Hoja3!$A$2:$D$676,4,0)</f>
        <v>80816</v>
      </c>
      <c r="E11515" s="204">
        <v>5</v>
      </c>
    </row>
    <row r="11516" spans="1:5" x14ac:dyDescent="0.2">
      <c r="A11516" s="206">
        <v>44448</v>
      </c>
      <c r="B11516" s="207">
        <v>44448</v>
      </c>
      <c r="C11516" s="207" t="s">
        <v>1026</v>
      </c>
      <c r="D11516" s="208">
        <f>VLOOKUP(Pag_Inicio_Corr_mas_casos[[#This Row],[Corregimiento]],Hoja3!$A$2:$D$676,4,0)</f>
        <v>30107</v>
      </c>
      <c r="E11516" s="207">
        <v>17</v>
      </c>
    </row>
    <row r="11517" spans="1:5" x14ac:dyDescent="0.2">
      <c r="A11517" s="206">
        <v>44448</v>
      </c>
      <c r="B11517" s="207">
        <v>44448</v>
      </c>
      <c r="C11517" s="207" t="s">
        <v>1105</v>
      </c>
      <c r="D11517" s="208">
        <f>VLOOKUP(Pag_Inicio_Corr_mas_casos[[#This Row],[Corregimiento]],Hoja3!$A$2:$D$676,4,0)</f>
        <v>80812</v>
      </c>
      <c r="E11517" s="207">
        <v>15</v>
      </c>
    </row>
    <row r="11518" spans="1:5" x14ac:dyDescent="0.2">
      <c r="A11518" s="206">
        <v>44448</v>
      </c>
      <c r="B11518" s="207">
        <v>44448</v>
      </c>
      <c r="C11518" s="207" t="s">
        <v>1012</v>
      </c>
      <c r="D11518" s="208">
        <f>VLOOKUP(Pag_Inicio_Corr_mas_casos[[#This Row],[Corregimiento]],Hoja3!$A$2:$D$676,4,0)</f>
        <v>80817</v>
      </c>
      <c r="E11518" s="207">
        <v>11</v>
      </c>
    </row>
    <row r="11519" spans="1:5" x14ac:dyDescent="0.2">
      <c r="A11519" s="206">
        <v>44448</v>
      </c>
      <c r="B11519" s="207">
        <v>44448</v>
      </c>
      <c r="C11519" s="207" t="s">
        <v>1377</v>
      </c>
      <c r="D11519" s="208">
        <f>VLOOKUP(Pag_Inicio_Corr_mas_casos[[#This Row],[Corregimiento]],Hoja3!$A$2:$D$676,4,0)</f>
        <v>81003</v>
      </c>
      <c r="E11519" s="207">
        <v>11</v>
      </c>
    </row>
    <row r="11520" spans="1:5" x14ac:dyDescent="0.2">
      <c r="A11520" s="206">
        <v>44448</v>
      </c>
      <c r="B11520" s="207">
        <v>44448</v>
      </c>
      <c r="C11520" s="207" t="s">
        <v>996</v>
      </c>
      <c r="D11520" s="208">
        <f>VLOOKUP(Pag_Inicio_Corr_mas_casos[[#This Row],[Corregimiento]],Hoja3!$A$2:$D$676,4,0)</f>
        <v>80810</v>
      </c>
      <c r="E11520" s="207">
        <v>9</v>
      </c>
    </row>
    <row r="11521" spans="1:5" x14ac:dyDescent="0.2">
      <c r="A11521" s="206">
        <v>44448</v>
      </c>
      <c r="B11521" s="207">
        <v>44448</v>
      </c>
      <c r="C11521" s="207" t="s">
        <v>1010</v>
      </c>
      <c r="D11521" s="208">
        <f>VLOOKUP(Pag_Inicio_Corr_mas_casos[[#This Row],[Corregimiento]],Hoja3!$A$2:$D$676,4,0)</f>
        <v>80813</v>
      </c>
      <c r="E11521" s="207">
        <v>9</v>
      </c>
    </row>
    <row r="11522" spans="1:5" x14ac:dyDescent="0.2">
      <c r="A11522" s="206">
        <v>44448</v>
      </c>
      <c r="B11522" s="207">
        <v>44448</v>
      </c>
      <c r="C11522" s="207" t="s">
        <v>784</v>
      </c>
      <c r="D11522" s="208">
        <f>VLOOKUP(Pag_Inicio_Corr_mas_casos[[#This Row],[Corregimiento]],Hoja3!$A$2:$D$676,4,0)</f>
        <v>30104</v>
      </c>
      <c r="E11522" s="207">
        <v>9</v>
      </c>
    </row>
    <row r="11523" spans="1:5" x14ac:dyDescent="0.2">
      <c r="A11523" s="206">
        <v>44448</v>
      </c>
      <c r="B11523" s="207">
        <v>44448</v>
      </c>
      <c r="C11523" s="207" t="s">
        <v>1006</v>
      </c>
      <c r="D11523" s="208">
        <f>VLOOKUP(Pag_Inicio_Corr_mas_casos[[#This Row],[Corregimiento]],Hoja3!$A$2:$D$676,4,0)</f>
        <v>80826</v>
      </c>
      <c r="E11523" s="207">
        <v>8</v>
      </c>
    </row>
    <row r="11524" spans="1:5" x14ac:dyDescent="0.2">
      <c r="A11524" s="206">
        <v>44448</v>
      </c>
      <c r="B11524" s="207">
        <v>44448</v>
      </c>
      <c r="C11524" s="207" t="s">
        <v>729</v>
      </c>
      <c r="D11524" s="208">
        <f>VLOOKUP(Pag_Inicio_Corr_mas_casos[[#This Row],[Corregimiento]],Hoja3!$A$2:$D$676,4,0)</f>
        <v>130709</v>
      </c>
      <c r="E11524" s="207">
        <v>8</v>
      </c>
    </row>
    <row r="11525" spans="1:5" x14ac:dyDescent="0.2">
      <c r="A11525" s="206">
        <v>44448</v>
      </c>
      <c r="B11525" s="207">
        <v>44448</v>
      </c>
      <c r="C11525" s="207" t="s">
        <v>751</v>
      </c>
      <c r="D11525" s="208">
        <f>VLOOKUP(Pag_Inicio_Corr_mas_casos[[#This Row],[Corregimiento]],Hoja3!$A$2:$D$676,4,0)</f>
        <v>130107</v>
      </c>
      <c r="E11525" s="207">
        <v>7</v>
      </c>
    </row>
    <row r="11526" spans="1:5" x14ac:dyDescent="0.2">
      <c r="A11526" s="206">
        <v>44448</v>
      </c>
      <c r="B11526" s="207">
        <v>44448</v>
      </c>
      <c r="C11526" s="207" t="s">
        <v>1421</v>
      </c>
      <c r="D11526" s="208">
        <f>VLOOKUP(Pag_Inicio_Corr_mas_casos[[#This Row],[Corregimiento]],Hoja3!$A$2:$D$676,4,0)</f>
        <v>30101</v>
      </c>
      <c r="E11526" s="207">
        <v>7</v>
      </c>
    </row>
    <row r="11527" spans="1:5" x14ac:dyDescent="0.2">
      <c r="A11527" s="206">
        <v>44448</v>
      </c>
      <c r="B11527" s="207">
        <v>44448</v>
      </c>
      <c r="C11527" s="207" t="s">
        <v>1214</v>
      </c>
      <c r="D11527" s="208">
        <f>VLOOKUP(Pag_Inicio_Corr_mas_casos[[#This Row],[Corregimiento]],Hoja3!$A$2:$D$676,4,0)</f>
        <v>30103</v>
      </c>
      <c r="E11527" s="207">
        <v>7</v>
      </c>
    </row>
    <row r="11528" spans="1:5" x14ac:dyDescent="0.2">
      <c r="A11528" s="206">
        <v>44448</v>
      </c>
      <c r="B11528" s="207">
        <v>44448</v>
      </c>
      <c r="C11528" s="207" t="s">
        <v>787</v>
      </c>
      <c r="D11528" s="208">
        <f>VLOOKUP(Pag_Inicio_Corr_mas_casos[[#This Row],[Corregimiento]],Hoja3!$A$2:$D$676,4,0)</f>
        <v>80508</v>
      </c>
      <c r="E11528" s="207">
        <v>7</v>
      </c>
    </row>
    <row r="11529" spans="1:5" x14ac:dyDescent="0.2">
      <c r="A11529" s="206">
        <v>44448</v>
      </c>
      <c r="B11529" s="207">
        <v>44448</v>
      </c>
      <c r="C11529" s="207" t="s">
        <v>1071</v>
      </c>
      <c r="D11529" s="208">
        <f>VLOOKUP(Pag_Inicio_Corr_mas_casos[[#This Row],[Corregimiento]],Hoja3!$A$2:$D$676,4,0)</f>
        <v>80819</v>
      </c>
      <c r="E11529" s="207">
        <v>6</v>
      </c>
    </row>
    <row r="11530" spans="1:5" x14ac:dyDescent="0.2">
      <c r="A11530" s="206">
        <v>44448</v>
      </c>
      <c r="B11530" s="207">
        <v>44448</v>
      </c>
      <c r="C11530" s="207" t="s">
        <v>791</v>
      </c>
      <c r="D11530" s="208">
        <f>VLOOKUP(Pag_Inicio_Corr_mas_casos[[#This Row],[Corregimiento]],Hoja3!$A$2:$D$676,4,0)</f>
        <v>30111</v>
      </c>
      <c r="E11530" s="207">
        <v>6</v>
      </c>
    </row>
    <row r="11531" spans="1:5" x14ac:dyDescent="0.2">
      <c r="A11531" s="206">
        <v>44448</v>
      </c>
      <c r="B11531" s="207">
        <v>44448</v>
      </c>
      <c r="C11531" s="207" t="s">
        <v>972</v>
      </c>
      <c r="D11531" s="208">
        <f>VLOOKUP(Pag_Inicio_Corr_mas_casos[[#This Row],[Corregimiento]],Hoja3!$A$2:$D$676,4,0)</f>
        <v>80816</v>
      </c>
      <c r="E11531" s="207">
        <v>6</v>
      </c>
    </row>
    <row r="11532" spans="1:5" x14ac:dyDescent="0.2">
      <c r="A11532" s="206">
        <v>44448</v>
      </c>
      <c r="B11532" s="207">
        <v>44448</v>
      </c>
      <c r="C11532" s="207" t="s">
        <v>1015</v>
      </c>
      <c r="D11532" s="208">
        <f>VLOOKUP(Pag_Inicio_Corr_mas_casos[[#This Row],[Corregimiento]],Hoja3!$A$2:$D$676,4,0)</f>
        <v>80815</v>
      </c>
      <c r="E11532" s="207">
        <v>6</v>
      </c>
    </row>
    <row r="11533" spans="1:5" x14ac:dyDescent="0.2">
      <c r="A11533" s="206">
        <v>44448</v>
      </c>
      <c r="B11533" s="207">
        <v>44448</v>
      </c>
      <c r="C11533" s="207" t="s">
        <v>1070</v>
      </c>
      <c r="D11533" s="208">
        <f>VLOOKUP(Pag_Inicio_Corr_mas_casos[[#This Row],[Corregimiento]],Hoja3!$A$2:$D$676,4,0)</f>
        <v>80809</v>
      </c>
      <c r="E11533" s="207">
        <v>6</v>
      </c>
    </row>
    <row r="11534" spans="1:5" x14ac:dyDescent="0.2">
      <c r="A11534" s="206">
        <v>44448</v>
      </c>
      <c r="B11534" s="207">
        <v>44448</v>
      </c>
      <c r="C11534" s="207" t="s">
        <v>1044</v>
      </c>
      <c r="D11534" s="208">
        <f>VLOOKUP(Pag_Inicio_Corr_mas_casos[[#This Row],[Corregimiento]],Hoja3!$A$2:$D$676,4,0)</f>
        <v>80822</v>
      </c>
      <c r="E11534" s="207">
        <v>6</v>
      </c>
    </row>
    <row r="11535" spans="1:5" x14ac:dyDescent="0.2">
      <c r="A11535" s="206">
        <v>44448</v>
      </c>
      <c r="B11535" s="207">
        <v>44448</v>
      </c>
      <c r="C11535" s="207" t="s">
        <v>1422</v>
      </c>
      <c r="D11535" s="208">
        <f>VLOOKUP(Pag_Inicio_Corr_mas_casos[[#This Row],[Corregimiento]],Hoja3!$A$2:$D$676,4,0)</f>
        <v>130104</v>
      </c>
      <c r="E11535" s="207">
        <v>6</v>
      </c>
    </row>
    <row r="11536" spans="1:5" x14ac:dyDescent="0.2">
      <c r="A11536" s="43">
        <v>44449</v>
      </c>
      <c r="B11536" s="41">
        <v>44449</v>
      </c>
      <c r="C11536" s="41" t="s">
        <v>1012</v>
      </c>
      <c r="D11536" s="42">
        <f>VLOOKUP(Pag_Inicio_Corr_mas_casos[[#This Row],[Corregimiento]],Hoja3!$A$2:$D$676,4,0)</f>
        <v>80817</v>
      </c>
      <c r="E11536" s="41">
        <v>16</v>
      </c>
    </row>
    <row r="11537" spans="1:5" x14ac:dyDescent="0.2">
      <c r="A11537" s="43">
        <v>44449</v>
      </c>
      <c r="B11537" s="41">
        <v>44449</v>
      </c>
      <c r="C11537" s="41" t="s">
        <v>1070</v>
      </c>
      <c r="D11537" s="42">
        <f>VLOOKUP(Pag_Inicio_Corr_mas_casos[[#This Row],[Corregimiento]],Hoja3!$A$2:$D$676,4,0)</f>
        <v>80809</v>
      </c>
      <c r="E11537" s="41">
        <v>12</v>
      </c>
    </row>
    <row r="11538" spans="1:5" x14ac:dyDescent="0.2">
      <c r="A11538" s="43">
        <v>44449</v>
      </c>
      <c r="B11538" s="41">
        <v>44449</v>
      </c>
      <c r="C11538" s="41" t="s">
        <v>1091</v>
      </c>
      <c r="D11538" s="42">
        <f>VLOOKUP(Pag_Inicio_Corr_mas_casos[[#This Row],[Corregimiento]],Hoja3!$A$2:$D$676,4,0)</f>
        <v>30104</v>
      </c>
      <c r="E11538" s="41">
        <v>11</v>
      </c>
    </row>
    <row r="11539" spans="1:5" x14ac:dyDescent="0.2">
      <c r="A11539" s="43">
        <v>44449</v>
      </c>
      <c r="B11539" s="41">
        <v>44449</v>
      </c>
      <c r="C11539" s="41" t="s">
        <v>1026</v>
      </c>
      <c r="D11539" s="42">
        <f>VLOOKUP(Pag_Inicio_Corr_mas_casos[[#This Row],[Corregimiento]],Hoja3!$A$2:$D$676,4,0)</f>
        <v>30107</v>
      </c>
      <c r="E11539" s="41">
        <v>10</v>
      </c>
    </row>
    <row r="11540" spans="1:5" x14ac:dyDescent="0.2">
      <c r="A11540" s="43">
        <v>44449</v>
      </c>
      <c r="B11540" s="41">
        <v>44449</v>
      </c>
      <c r="C11540" s="41" t="s">
        <v>1086</v>
      </c>
      <c r="D11540" s="42">
        <f>VLOOKUP(Pag_Inicio_Corr_mas_casos[[#This Row],[Corregimiento]],Hoja3!$A$2:$D$676,4,0)</f>
        <v>30103</v>
      </c>
      <c r="E11540" s="41">
        <v>9</v>
      </c>
    </row>
    <row r="11541" spans="1:5" x14ac:dyDescent="0.2">
      <c r="A11541" s="43">
        <v>44449</v>
      </c>
      <c r="B11541" s="41">
        <v>44449</v>
      </c>
      <c r="C11541" s="41" t="s">
        <v>1080</v>
      </c>
      <c r="D11541" s="42">
        <f>VLOOKUP(Pag_Inicio_Corr_mas_casos[[#This Row],[Corregimiento]],Hoja3!$A$2:$D$676,4,0)</f>
        <v>81003</v>
      </c>
      <c r="E11541" s="41">
        <v>9</v>
      </c>
    </row>
    <row r="11542" spans="1:5" x14ac:dyDescent="0.2">
      <c r="A11542" s="43">
        <v>44449</v>
      </c>
      <c r="B11542" s="41">
        <v>44449</v>
      </c>
      <c r="C11542" s="41" t="s">
        <v>1010</v>
      </c>
      <c r="D11542" s="42">
        <f>VLOOKUP(Pag_Inicio_Corr_mas_casos[[#This Row],[Corregimiento]],Hoja3!$A$2:$D$676,4,0)</f>
        <v>80813</v>
      </c>
      <c r="E11542" s="41">
        <v>8</v>
      </c>
    </row>
    <row r="11543" spans="1:5" x14ac:dyDescent="0.2">
      <c r="A11543" s="43">
        <v>44449</v>
      </c>
      <c r="B11543" s="41">
        <v>44449</v>
      </c>
      <c r="C11543" s="41" t="s">
        <v>1031</v>
      </c>
      <c r="D11543" s="42">
        <f>VLOOKUP(Pag_Inicio_Corr_mas_casos[[#This Row],[Corregimiento]],Hoja3!$A$2:$D$676,4,0)</f>
        <v>80508</v>
      </c>
      <c r="E11543" s="41">
        <v>8</v>
      </c>
    </row>
    <row r="11544" spans="1:5" x14ac:dyDescent="0.2">
      <c r="A11544" s="43">
        <v>44449</v>
      </c>
      <c r="B11544" s="41">
        <v>44449</v>
      </c>
      <c r="C11544" s="41" t="s">
        <v>1119</v>
      </c>
      <c r="D11544" s="42">
        <f>VLOOKUP(Pag_Inicio_Corr_mas_casos[[#This Row],[Corregimiento]],Hoja3!$A$2:$D$676,4,0)</f>
        <v>40601</v>
      </c>
      <c r="E11544" s="41">
        <v>8</v>
      </c>
    </row>
    <row r="11545" spans="1:5" x14ac:dyDescent="0.2">
      <c r="A11545" s="43">
        <v>44449</v>
      </c>
      <c r="B11545" s="41">
        <v>44449</v>
      </c>
      <c r="C11545" s="41" t="s">
        <v>1111</v>
      </c>
      <c r="D11545" s="42">
        <f>VLOOKUP(Pag_Inicio_Corr_mas_casos[[#This Row],[Corregimiento]],Hoja3!$A$2:$D$676,4,0)</f>
        <v>40201</v>
      </c>
      <c r="E11545" s="41">
        <v>7</v>
      </c>
    </row>
    <row r="11546" spans="1:5" x14ac:dyDescent="0.2">
      <c r="A11546" s="43">
        <v>44449</v>
      </c>
      <c r="B11546" s="41">
        <v>44449</v>
      </c>
      <c r="C11546" s="41" t="s">
        <v>999</v>
      </c>
      <c r="D11546" s="42">
        <f>VLOOKUP(Pag_Inicio_Corr_mas_casos[[#This Row],[Corregimiento]],Hoja3!$A$2:$D$676,4,0)</f>
        <v>80806</v>
      </c>
      <c r="E11546" s="41">
        <v>7</v>
      </c>
    </row>
    <row r="11547" spans="1:5" x14ac:dyDescent="0.2">
      <c r="A11547" s="43">
        <v>44449</v>
      </c>
      <c r="B11547" s="41">
        <v>44449</v>
      </c>
      <c r="C11547" s="41" t="s">
        <v>998</v>
      </c>
      <c r="D11547" s="42">
        <f>VLOOKUP(Pag_Inicio_Corr_mas_casos[[#This Row],[Corregimiento]],Hoja3!$A$2:$D$676,4,0)</f>
        <v>81009</v>
      </c>
      <c r="E11547" s="41">
        <v>7</v>
      </c>
    </row>
    <row r="11548" spans="1:5" x14ac:dyDescent="0.2">
      <c r="A11548" s="43">
        <v>44449</v>
      </c>
      <c r="B11548" s="41">
        <v>44449</v>
      </c>
      <c r="C11548" s="41" t="s">
        <v>831</v>
      </c>
      <c r="D11548" s="42">
        <f>VLOOKUP(Pag_Inicio_Corr_mas_casos[[#This Row],[Corregimiento]],Hoja3!$A$2:$D$676,4,0)</f>
        <v>80821</v>
      </c>
      <c r="E11548" s="41">
        <v>7</v>
      </c>
    </row>
    <row r="11549" spans="1:5" x14ac:dyDescent="0.2">
      <c r="A11549" s="43">
        <v>44449</v>
      </c>
      <c r="B11549" s="41">
        <v>44449</v>
      </c>
      <c r="C11549" s="41" t="s">
        <v>1071</v>
      </c>
      <c r="D11549" s="42">
        <f>VLOOKUP(Pag_Inicio_Corr_mas_casos[[#This Row],[Corregimiento]],Hoja3!$A$2:$D$676,4,0)</f>
        <v>80819</v>
      </c>
      <c r="E11549" s="41">
        <v>7</v>
      </c>
    </row>
    <row r="11550" spans="1:5" x14ac:dyDescent="0.2">
      <c r="A11550" s="43">
        <v>44449</v>
      </c>
      <c r="B11550" s="41">
        <v>44449</v>
      </c>
      <c r="C11550" s="41" t="s">
        <v>1407</v>
      </c>
      <c r="D11550" s="42">
        <f>VLOOKUP(Pag_Inicio_Corr_mas_casos[[#This Row],[Corregimiento]],Hoja3!$A$2:$D$676,4,0)</f>
        <v>91103</v>
      </c>
      <c r="E11550" s="41">
        <v>6</v>
      </c>
    </row>
    <row r="11551" spans="1:5" x14ac:dyDescent="0.2">
      <c r="A11551" s="43">
        <v>44449</v>
      </c>
      <c r="B11551" s="41">
        <v>44449</v>
      </c>
      <c r="C11551" s="41" t="s">
        <v>1006</v>
      </c>
      <c r="D11551" s="42">
        <f>VLOOKUP(Pag_Inicio_Corr_mas_casos[[#This Row],[Corregimiento]],Hoja3!$A$2:$D$676,4,0)</f>
        <v>80826</v>
      </c>
      <c r="E11551" s="41">
        <v>6</v>
      </c>
    </row>
    <row r="11552" spans="1:5" x14ac:dyDescent="0.2">
      <c r="A11552" s="43">
        <v>44449</v>
      </c>
      <c r="B11552" s="41">
        <v>44449</v>
      </c>
      <c r="C11552" s="41" t="s">
        <v>1013</v>
      </c>
      <c r="D11552" s="42">
        <f>VLOOKUP(Pag_Inicio_Corr_mas_casos[[#This Row],[Corregimiento]],Hoja3!$A$2:$D$676,4,0)</f>
        <v>80822</v>
      </c>
      <c r="E11552" s="41">
        <v>6</v>
      </c>
    </row>
    <row r="11553" spans="1:5" x14ac:dyDescent="0.2">
      <c r="A11553" s="43">
        <v>44449</v>
      </c>
      <c r="B11553" s="41">
        <v>44449</v>
      </c>
      <c r="C11553" s="41" t="s">
        <v>1115</v>
      </c>
      <c r="D11553" s="42">
        <f>VLOOKUP(Pag_Inicio_Corr_mas_casos[[#This Row],[Corregimiento]],Hoja3!$A$2:$D$676,4,0)</f>
        <v>90605</v>
      </c>
      <c r="E11553" s="41">
        <v>6</v>
      </c>
    </row>
    <row r="11554" spans="1:5" x14ac:dyDescent="0.2">
      <c r="A11554" s="43">
        <v>44449</v>
      </c>
      <c r="B11554" s="41">
        <v>44449</v>
      </c>
      <c r="C11554" s="41" t="s">
        <v>1127</v>
      </c>
      <c r="D11554" s="42">
        <f>VLOOKUP(Pag_Inicio_Corr_mas_casos[[#This Row],[Corregimiento]],Hoja3!$A$2:$D$676,4,0)</f>
        <v>130101</v>
      </c>
      <c r="E11554" s="41">
        <v>6</v>
      </c>
    </row>
    <row r="11555" spans="1:5" x14ac:dyDescent="0.2">
      <c r="A11555" s="43">
        <v>44449</v>
      </c>
      <c r="B11555" s="41">
        <v>44449</v>
      </c>
      <c r="C11555" s="41" t="s">
        <v>1015</v>
      </c>
      <c r="D11555" s="42">
        <f>VLOOKUP(Pag_Inicio_Corr_mas_casos[[#This Row],[Corregimiento]],Hoja3!$A$2:$D$676,4,0)</f>
        <v>80815</v>
      </c>
      <c r="E11555" s="41">
        <v>6</v>
      </c>
    </row>
    <row r="11556" spans="1:5" x14ac:dyDescent="0.2">
      <c r="A11556" s="209">
        <v>44450</v>
      </c>
      <c r="B11556" s="210">
        <v>44450</v>
      </c>
      <c r="C11556" s="210" t="s">
        <v>1071</v>
      </c>
      <c r="D11556" s="211">
        <f>VLOOKUP(Pag_Inicio_Corr_mas_casos[[#This Row],[Corregimiento]],Hoja3!$A$2:$D$676,4,0)</f>
        <v>80819</v>
      </c>
      <c r="E11556" s="210">
        <v>15</v>
      </c>
    </row>
    <row r="11557" spans="1:5" x14ac:dyDescent="0.2">
      <c r="A11557" s="209">
        <v>44450</v>
      </c>
      <c r="B11557" s="210">
        <v>44450</v>
      </c>
      <c r="C11557" s="210" t="s">
        <v>1105</v>
      </c>
      <c r="D11557" s="211">
        <f>VLOOKUP(Pag_Inicio_Corr_mas_casos[[#This Row],[Corregimiento]],Hoja3!$A$2:$D$676,4,0)</f>
        <v>80812</v>
      </c>
      <c r="E11557" s="210">
        <v>14</v>
      </c>
    </row>
    <row r="11558" spans="1:5" x14ac:dyDescent="0.2">
      <c r="A11558" s="209">
        <v>44450</v>
      </c>
      <c r="B11558" s="210">
        <v>44450</v>
      </c>
      <c r="C11558" s="210" t="s">
        <v>1091</v>
      </c>
      <c r="D11558" s="211">
        <f>VLOOKUP(Pag_Inicio_Corr_mas_casos[[#This Row],[Corregimiento]],Hoja3!$A$2:$D$676,4,0)</f>
        <v>30104</v>
      </c>
      <c r="E11558" s="210">
        <v>12</v>
      </c>
    </row>
    <row r="11559" spans="1:5" x14ac:dyDescent="0.2">
      <c r="A11559" s="209">
        <v>44450</v>
      </c>
      <c r="B11559" s="210">
        <v>44450</v>
      </c>
      <c r="C11559" s="210" t="s">
        <v>1213</v>
      </c>
      <c r="D11559" s="211">
        <f>VLOOKUP(Pag_Inicio_Corr_mas_casos[[#This Row],[Corregimiento]],Hoja3!$A$2:$D$676,4,0)</f>
        <v>40612</v>
      </c>
      <c r="E11559" s="210">
        <v>11</v>
      </c>
    </row>
    <row r="11560" spans="1:5" x14ac:dyDescent="0.2">
      <c r="A11560" s="209">
        <v>44450</v>
      </c>
      <c r="B11560" s="210">
        <v>44450</v>
      </c>
      <c r="C11560" s="210" t="s">
        <v>1401</v>
      </c>
      <c r="D11560" s="211">
        <f>VLOOKUP(Pag_Inicio_Corr_mas_casos[[#This Row],[Corregimiento]],Hoja3!$A$2:$D$676,4,0)</f>
        <v>130702</v>
      </c>
      <c r="E11560" s="210">
        <v>10</v>
      </c>
    </row>
    <row r="11561" spans="1:5" x14ac:dyDescent="0.2">
      <c r="A11561" s="209">
        <v>44450</v>
      </c>
      <c r="B11561" s="210">
        <v>44450</v>
      </c>
      <c r="C11561" s="210" t="s">
        <v>1419</v>
      </c>
      <c r="D11561" s="211">
        <f>VLOOKUP(Pag_Inicio_Corr_mas_casos[[#This Row],[Corregimiento]],Hoja3!$A$2:$D$676,4,0)</f>
        <v>30110</v>
      </c>
      <c r="E11561" s="210">
        <v>10</v>
      </c>
    </row>
    <row r="11562" spans="1:5" x14ac:dyDescent="0.2">
      <c r="A11562" s="209">
        <v>44450</v>
      </c>
      <c r="B11562" s="210">
        <v>44450</v>
      </c>
      <c r="C11562" s="210" t="s">
        <v>938</v>
      </c>
      <c r="D11562" s="211">
        <f>VLOOKUP(Pag_Inicio_Corr_mas_casos[[#This Row],[Corregimiento]],Hoja3!$A$2:$D$676,4,0)</f>
        <v>60202</v>
      </c>
      <c r="E11562" s="210">
        <v>10</v>
      </c>
    </row>
    <row r="11563" spans="1:5" x14ac:dyDescent="0.2">
      <c r="A11563" s="209">
        <v>44450</v>
      </c>
      <c r="B11563" s="210">
        <v>44450</v>
      </c>
      <c r="C11563" s="210" t="s">
        <v>1119</v>
      </c>
      <c r="D11563" s="211">
        <f>VLOOKUP(Pag_Inicio_Corr_mas_casos[[#This Row],[Corregimiento]],Hoja3!$A$2:$D$676,4,0)</f>
        <v>40601</v>
      </c>
      <c r="E11563" s="210">
        <v>9</v>
      </c>
    </row>
    <row r="11564" spans="1:5" x14ac:dyDescent="0.2">
      <c r="A11564" s="209">
        <v>44450</v>
      </c>
      <c r="B11564" s="210">
        <v>44450</v>
      </c>
      <c r="C11564" s="210" t="s">
        <v>995</v>
      </c>
      <c r="D11564" s="211">
        <f>VLOOKUP(Pag_Inicio_Corr_mas_casos[[#This Row],[Corregimiento]],Hoja3!$A$2:$D$676,4,0)</f>
        <v>81001</v>
      </c>
      <c r="E11564" s="210">
        <v>9</v>
      </c>
    </row>
    <row r="11565" spans="1:5" x14ac:dyDescent="0.2">
      <c r="A11565" s="209">
        <v>44450</v>
      </c>
      <c r="B11565" s="210">
        <v>44450</v>
      </c>
      <c r="C11565" s="210" t="s">
        <v>1012</v>
      </c>
      <c r="D11565" s="211">
        <f>VLOOKUP(Pag_Inicio_Corr_mas_casos[[#This Row],[Corregimiento]],Hoja3!$A$2:$D$676,4,0)</f>
        <v>80817</v>
      </c>
      <c r="E11565" s="210">
        <v>9</v>
      </c>
    </row>
    <row r="11566" spans="1:5" x14ac:dyDescent="0.2">
      <c r="A11566" s="209">
        <v>44450</v>
      </c>
      <c r="B11566" s="210">
        <v>44450</v>
      </c>
      <c r="C11566" s="210" t="s">
        <v>999</v>
      </c>
      <c r="D11566" s="211">
        <f>VLOOKUP(Pag_Inicio_Corr_mas_casos[[#This Row],[Corregimiento]],Hoja3!$A$2:$D$676,4,0)</f>
        <v>80806</v>
      </c>
      <c r="E11566" s="210">
        <v>8</v>
      </c>
    </row>
    <row r="11567" spans="1:5" x14ac:dyDescent="0.2">
      <c r="A11567" s="209">
        <v>44450</v>
      </c>
      <c r="B11567" s="210">
        <v>44450</v>
      </c>
      <c r="C11567" s="210" t="s">
        <v>1237</v>
      </c>
      <c r="D11567" s="211">
        <f>VLOOKUP(Pag_Inicio_Corr_mas_casos[[#This Row],[Corregimiento]],Hoja3!$A$2:$D$676,4,0)</f>
        <v>130102</v>
      </c>
      <c r="E11567" s="210">
        <v>8</v>
      </c>
    </row>
    <row r="11568" spans="1:5" x14ac:dyDescent="0.2">
      <c r="A11568" s="209">
        <v>44450</v>
      </c>
      <c r="B11568" s="210">
        <v>44450</v>
      </c>
      <c r="C11568" s="210" t="s">
        <v>1006</v>
      </c>
      <c r="D11568" s="211">
        <f>VLOOKUP(Pag_Inicio_Corr_mas_casos[[#This Row],[Corregimiento]],Hoja3!$A$2:$D$676,4,0)</f>
        <v>80826</v>
      </c>
      <c r="E11568" s="210">
        <v>8</v>
      </c>
    </row>
    <row r="11569" spans="1:5" x14ac:dyDescent="0.2">
      <c r="A11569" s="209">
        <v>44450</v>
      </c>
      <c r="B11569" s="210">
        <v>44450</v>
      </c>
      <c r="C11569" s="210" t="s">
        <v>1144</v>
      </c>
      <c r="D11569" s="211">
        <f>VLOOKUP(Pag_Inicio_Corr_mas_casos[[#This Row],[Corregimiento]],Hoja3!$A$2:$D$676,4,0)</f>
        <v>130407</v>
      </c>
      <c r="E11569" s="210">
        <v>7</v>
      </c>
    </row>
    <row r="11570" spans="1:5" x14ac:dyDescent="0.2">
      <c r="A11570" s="209">
        <v>44450</v>
      </c>
      <c r="B11570" s="210">
        <v>44450</v>
      </c>
      <c r="C11570" s="210" t="s">
        <v>963</v>
      </c>
      <c r="D11570" s="211">
        <f>VLOOKUP(Pag_Inicio_Corr_mas_casos[[#This Row],[Corregimiento]],Hoja3!$A$2:$D$676,4,0)</f>
        <v>80820</v>
      </c>
      <c r="E11570" s="210">
        <v>7</v>
      </c>
    </row>
    <row r="11571" spans="1:5" x14ac:dyDescent="0.2">
      <c r="A11571" s="209">
        <v>44450</v>
      </c>
      <c r="B11571" s="210">
        <v>44450</v>
      </c>
      <c r="C11571" s="210" t="s">
        <v>1015</v>
      </c>
      <c r="D11571" s="211">
        <f>VLOOKUP(Pag_Inicio_Corr_mas_casos[[#This Row],[Corregimiento]],Hoja3!$A$2:$D$676,4,0)</f>
        <v>80815</v>
      </c>
      <c r="E11571" s="210">
        <v>7</v>
      </c>
    </row>
    <row r="11572" spans="1:5" x14ac:dyDescent="0.2">
      <c r="A11572" s="209">
        <v>44450</v>
      </c>
      <c r="B11572" s="210">
        <v>44450</v>
      </c>
      <c r="C11572" s="210" t="s">
        <v>1026</v>
      </c>
      <c r="D11572" s="211">
        <f>VLOOKUP(Pag_Inicio_Corr_mas_casos[[#This Row],[Corregimiento]],Hoja3!$A$2:$D$676,4,0)</f>
        <v>30107</v>
      </c>
      <c r="E11572" s="210">
        <v>7</v>
      </c>
    </row>
    <row r="11573" spans="1:5" x14ac:dyDescent="0.2">
      <c r="A11573" s="209">
        <v>44450</v>
      </c>
      <c r="B11573" s="210">
        <v>44450</v>
      </c>
      <c r="C11573" s="210" t="s">
        <v>1251</v>
      </c>
      <c r="D11573" s="211">
        <f>VLOOKUP(Pag_Inicio_Corr_mas_casos[[#This Row],[Corregimiento]],Hoja3!$A$2:$D$676,4,0)</f>
        <v>40401</v>
      </c>
      <c r="E11573" s="210">
        <v>6</v>
      </c>
    </row>
    <row r="11574" spans="1:5" x14ac:dyDescent="0.2">
      <c r="A11574" s="209">
        <v>44450</v>
      </c>
      <c r="B11574" s="210">
        <v>44450</v>
      </c>
      <c r="C11574" s="210" t="s">
        <v>1033</v>
      </c>
      <c r="D11574" s="211">
        <f>VLOOKUP(Pag_Inicio_Corr_mas_casos[[#This Row],[Corregimiento]],Hoja3!$A$2:$D$676,4,0)</f>
        <v>40203</v>
      </c>
      <c r="E11574" s="210">
        <v>6</v>
      </c>
    </row>
    <row r="11575" spans="1:5" x14ac:dyDescent="0.2">
      <c r="A11575" s="209">
        <v>44450</v>
      </c>
      <c r="B11575" s="210">
        <v>44450</v>
      </c>
      <c r="C11575" s="210" t="s">
        <v>1000</v>
      </c>
      <c r="D11575" s="211">
        <f>VLOOKUP(Pag_Inicio_Corr_mas_casos[[#This Row],[Corregimiento]],Hoja3!$A$2:$D$676,4,0)</f>
        <v>80823</v>
      </c>
      <c r="E11575" s="210">
        <v>6</v>
      </c>
    </row>
    <row r="11576" spans="1:5" x14ac:dyDescent="0.2">
      <c r="A11576" s="47">
        <v>44451</v>
      </c>
      <c r="B11576" s="48">
        <v>44451</v>
      </c>
      <c r="C11576" s="48" t="s">
        <v>1105</v>
      </c>
      <c r="D11576" s="49">
        <f>VLOOKUP(Pag_Inicio_Corr_mas_casos[[#This Row],[Corregimiento]],Hoja3!$A$2:$D$676,4,0)</f>
        <v>80812</v>
      </c>
      <c r="E11576" s="48">
        <v>13</v>
      </c>
    </row>
    <row r="11577" spans="1:5" x14ac:dyDescent="0.2">
      <c r="A11577" s="47">
        <v>44451</v>
      </c>
      <c r="B11577" s="48">
        <v>44451</v>
      </c>
      <c r="C11577" s="48" t="s">
        <v>1026</v>
      </c>
      <c r="D11577" s="49">
        <f>VLOOKUP(Pag_Inicio_Corr_mas_casos[[#This Row],[Corregimiento]],Hoja3!$A$2:$D$676,4,0)</f>
        <v>30107</v>
      </c>
      <c r="E11577" s="48">
        <v>11</v>
      </c>
    </row>
    <row r="11578" spans="1:5" x14ac:dyDescent="0.2">
      <c r="A11578" s="47">
        <v>44451</v>
      </c>
      <c r="B11578" s="48">
        <v>44451</v>
      </c>
      <c r="C11578" s="48" t="s">
        <v>1119</v>
      </c>
      <c r="D11578" s="49">
        <f>VLOOKUP(Pag_Inicio_Corr_mas_casos[[#This Row],[Corregimiento]],Hoja3!$A$2:$D$676,4,0)</f>
        <v>40601</v>
      </c>
      <c r="E11578" s="48">
        <v>9</v>
      </c>
    </row>
    <row r="11579" spans="1:5" x14ac:dyDescent="0.2">
      <c r="A11579" s="47">
        <v>44451</v>
      </c>
      <c r="B11579" s="48">
        <v>44451</v>
      </c>
      <c r="C11579" s="48" t="s">
        <v>1091</v>
      </c>
      <c r="D11579" s="49">
        <f>VLOOKUP(Pag_Inicio_Corr_mas_casos[[#This Row],[Corregimiento]],Hoja3!$A$2:$D$676,4,0)</f>
        <v>30104</v>
      </c>
      <c r="E11579" s="48">
        <v>7</v>
      </c>
    </row>
    <row r="11580" spans="1:5" x14ac:dyDescent="0.2">
      <c r="A11580" s="47">
        <v>44451</v>
      </c>
      <c r="B11580" s="48">
        <v>44451</v>
      </c>
      <c r="C11580" s="48" t="s">
        <v>1080</v>
      </c>
      <c r="D11580" s="49">
        <f>VLOOKUP(Pag_Inicio_Corr_mas_casos[[#This Row],[Corregimiento]],Hoja3!$A$2:$D$676,4,0)</f>
        <v>81003</v>
      </c>
      <c r="E11580" s="48">
        <v>7</v>
      </c>
    </row>
    <row r="11581" spans="1:5" x14ac:dyDescent="0.2">
      <c r="A11581" s="47">
        <v>44451</v>
      </c>
      <c r="B11581" s="48">
        <v>44451</v>
      </c>
      <c r="C11581" s="48" t="s">
        <v>1001</v>
      </c>
      <c r="D11581" s="49">
        <f>VLOOKUP(Pag_Inicio_Corr_mas_casos[[#This Row],[Corregimiento]],Hoja3!$A$2:$D$676,4,0)</f>
        <v>80807</v>
      </c>
      <c r="E11581" s="48">
        <v>5</v>
      </c>
    </row>
    <row r="11582" spans="1:5" x14ac:dyDescent="0.2">
      <c r="A11582" s="47">
        <v>44451</v>
      </c>
      <c r="B11582" s="48">
        <v>44451</v>
      </c>
      <c r="C11582" s="48" t="s">
        <v>1423</v>
      </c>
      <c r="D11582" s="49">
        <f>VLOOKUP(Pag_Inicio_Corr_mas_casos[[#This Row],[Corregimiento]],Hoja3!$A$2:$D$676,4,0)</f>
        <v>40901</v>
      </c>
      <c r="E11582" s="48">
        <v>5</v>
      </c>
    </row>
    <row r="11583" spans="1:5" x14ac:dyDescent="0.2">
      <c r="A11583" s="47">
        <v>44451</v>
      </c>
      <c r="B11583" s="48">
        <v>44451</v>
      </c>
      <c r="C11583" s="48" t="s">
        <v>1162</v>
      </c>
      <c r="D11583" s="49">
        <f>VLOOKUP(Pag_Inicio_Corr_mas_casos[[#This Row],[Corregimiento]],Hoja3!$A$2:$D$676,4,0)</f>
        <v>130301</v>
      </c>
      <c r="E11583" s="48">
        <v>5</v>
      </c>
    </row>
    <row r="11584" spans="1:5" x14ac:dyDescent="0.2">
      <c r="A11584" s="47">
        <v>44451</v>
      </c>
      <c r="B11584" s="48">
        <v>44451</v>
      </c>
      <c r="C11584" s="48" t="s">
        <v>1034</v>
      </c>
      <c r="D11584" s="49">
        <f>VLOOKUP(Pag_Inicio_Corr_mas_casos[[#This Row],[Corregimiento]],Hoja3!$A$2:$D$676,4,0)</f>
        <v>20207</v>
      </c>
      <c r="E11584" s="48">
        <v>4</v>
      </c>
    </row>
    <row r="11585" spans="1:5" x14ac:dyDescent="0.2">
      <c r="A11585" s="47">
        <v>44451</v>
      </c>
      <c r="B11585" s="48">
        <v>44451</v>
      </c>
      <c r="C11585" s="48" t="s">
        <v>1372</v>
      </c>
      <c r="D11585" s="49">
        <f>VLOOKUP(Pag_Inicio_Corr_mas_casos[[#This Row],[Corregimiento]],Hoja3!$A$2:$D$676,4,0)</f>
        <v>40102</v>
      </c>
      <c r="E11585" s="48">
        <v>4</v>
      </c>
    </row>
    <row r="11586" spans="1:5" x14ac:dyDescent="0.2">
      <c r="A11586" s="47">
        <v>44451</v>
      </c>
      <c r="B11586" s="48">
        <v>44451</v>
      </c>
      <c r="C11586" s="48" t="s">
        <v>1068</v>
      </c>
      <c r="D11586" s="49">
        <f>VLOOKUP(Pag_Inicio_Corr_mas_casos[[#This Row],[Corregimiento]],Hoja3!$A$2:$D$676,4,0)</f>
        <v>40608</v>
      </c>
      <c r="E11586" s="48">
        <v>4</v>
      </c>
    </row>
    <row r="11587" spans="1:5" x14ac:dyDescent="0.2">
      <c r="A11587" s="47">
        <v>44451</v>
      </c>
      <c r="B11587" s="48">
        <v>44451</v>
      </c>
      <c r="C11587" s="48" t="s">
        <v>1082</v>
      </c>
      <c r="D11587" s="49">
        <f>VLOOKUP(Pag_Inicio_Corr_mas_casos[[#This Row],[Corregimiento]],Hoja3!$A$2:$D$676,4,0)</f>
        <v>30111</v>
      </c>
      <c r="E11587" s="48">
        <v>4</v>
      </c>
    </row>
    <row r="11588" spans="1:5" x14ac:dyDescent="0.2">
      <c r="A11588" s="47">
        <v>44451</v>
      </c>
      <c r="B11588" s="48">
        <v>44451</v>
      </c>
      <c r="C11588" s="48" t="s">
        <v>1139</v>
      </c>
      <c r="D11588" s="49">
        <f>VLOOKUP(Pag_Inicio_Corr_mas_casos[[#This Row],[Corregimiento]],Hoja3!$A$2:$D$676,4,0)</f>
        <v>130401</v>
      </c>
      <c r="E11588" s="48">
        <v>4</v>
      </c>
    </row>
    <row r="11589" spans="1:5" x14ac:dyDescent="0.2">
      <c r="A11589" s="47">
        <v>44451</v>
      </c>
      <c r="B11589" s="48">
        <v>44451</v>
      </c>
      <c r="C11589" s="48" t="s">
        <v>1070</v>
      </c>
      <c r="D11589" s="49">
        <f>VLOOKUP(Pag_Inicio_Corr_mas_casos[[#This Row],[Corregimiento]],Hoja3!$A$2:$D$676,4,0)</f>
        <v>80809</v>
      </c>
      <c r="E11589" s="48">
        <v>4</v>
      </c>
    </row>
    <row r="11590" spans="1:5" x14ac:dyDescent="0.2">
      <c r="A11590" s="47">
        <v>44451</v>
      </c>
      <c r="B11590" s="48">
        <v>44451</v>
      </c>
      <c r="C11590" s="48" t="s">
        <v>1293</v>
      </c>
      <c r="D11590" s="49">
        <f>VLOOKUP(Pag_Inicio_Corr_mas_casos[[#This Row],[Corregimiento]],Hoja3!$A$2:$D$676,4,0)</f>
        <v>60202</v>
      </c>
      <c r="E11590" s="48">
        <v>4</v>
      </c>
    </row>
    <row r="11591" spans="1:5" x14ac:dyDescent="0.2">
      <c r="A11591" s="47">
        <v>44451</v>
      </c>
      <c r="B11591" s="48">
        <v>44451</v>
      </c>
      <c r="C11591" s="48" t="s">
        <v>1000</v>
      </c>
      <c r="D11591" s="49">
        <f>VLOOKUP(Pag_Inicio_Corr_mas_casos[[#This Row],[Corregimiento]],Hoja3!$A$2:$D$676,4,0)</f>
        <v>80823</v>
      </c>
      <c r="E11591" s="48">
        <v>4</v>
      </c>
    </row>
    <row r="11592" spans="1:5" x14ac:dyDescent="0.2">
      <c r="A11592" s="47">
        <v>44451</v>
      </c>
      <c r="B11592" s="48">
        <v>44451</v>
      </c>
      <c r="C11592" s="48" t="s">
        <v>1086</v>
      </c>
      <c r="D11592" s="49">
        <f>VLOOKUP(Pag_Inicio_Corr_mas_casos[[#This Row],[Corregimiento]],Hoja3!$A$2:$D$676,4,0)</f>
        <v>30103</v>
      </c>
      <c r="E11592" s="48">
        <v>3</v>
      </c>
    </row>
    <row r="11593" spans="1:5" x14ac:dyDescent="0.2">
      <c r="A11593" s="47">
        <v>44451</v>
      </c>
      <c r="B11593" s="48">
        <v>44451</v>
      </c>
      <c r="C11593" s="48" t="s">
        <v>1125</v>
      </c>
      <c r="D11593" s="49">
        <f>VLOOKUP(Pag_Inicio_Corr_mas_casos[[#This Row],[Corregimiento]],Hoja3!$A$2:$D$676,4,0)</f>
        <v>40610</v>
      </c>
      <c r="E11593" s="48">
        <v>3</v>
      </c>
    </row>
    <row r="11594" spans="1:5" x14ac:dyDescent="0.2">
      <c r="A11594" s="47">
        <v>44451</v>
      </c>
      <c r="B11594" s="48">
        <v>44451</v>
      </c>
      <c r="C11594" s="48" t="s">
        <v>1004</v>
      </c>
      <c r="D11594" s="49">
        <f>VLOOKUP(Pag_Inicio_Corr_mas_casos[[#This Row],[Corregimiento]],Hoja3!$A$2:$D$676,4,0)</f>
        <v>81007</v>
      </c>
      <c r="E11594" s="48">
        <v>3</v>
      </c>
    </row>
    <row r="11595" spans="1:5" x14ac:dyDescent="0.2">
      <c r="A11595" s="47">
        <v>44451</v>
      </c>
      <c r="B11595" s="48">
        <v>44451</v>
      </c>
      <c r="C11595" s="48" t="s">
        <v>1071</v>
      </c>
      <c r="D11595" s="49">
        <f>VLOOKUP(Pag_Inicio_Corr_mas_casos[[#This Row],[Corregimiento]],Hoja3!$A$2:$D$676,4,0)</f>
        <v>80819</v>
      </c>
      <c r="E11595" s="48">
        <v>3</v>
      </c>
    </row>
    <row r="11596" spans="1:5" x14ac:dyDescent="0.2">
      <c r="A11596" s="35">
        <v>44452</v>
      </c>
      <c r="B11596" s="36">
        <v>44452</v>
      </c>
      <c r="C11596" s="36" t="s">
        <v>1013</v>
      </c>
      <c r="D11596" s="37">
        <f>VLOOKUP(Pag_Inicio_Corr_mas_casos[[#This Row],[Corregimiento]],Hoja3!$A$2:$D$676,4,0)</f>
        <v>80822</v>
      </c>
      <c r="E11596" s="36">
        <v>17</v>
      </c>
    </row>
    <row r="11597" spans="1:5" x14ac:dyDescent="0.2">
      <c r="A11597" s="35">
        <v>44452</v>
      </c>
      <c r="B11597" s="36">
        <v>44452</v>
      </c>
      <c r="C11597" s="36" t="s">
        <v>1424</v>
      </c>
      <c r="D11597" s="37">
        <f>VLOOKUP(Pag_Inicio_Corr_mas_casos[[#This Row],[Corregimiento]],Hoja3!$A$2:$D$676,4,0)</f>
        <v>40106</v>
      </c>
      <c r="E11597" s="36">
        <v>12</v>
      </c>
    </row>
    <row r="11598" spans="1:5" x14ac:dyDescent="0.2">
      <c r="A11598" s="35">
        <v>44452</v>
      </c>
      <c r="B11598" s="36">
        <v>44452</v>
      </c>
      <c r="C11598" s="36" t="s">
        <v>1425</v>
      </c>
      <c r="D11598" s="37">
        <f>VLOOKUP(Pag_Inicio_Corr_mas_casos[[#This Row],[Corregimiento]],Hoja3!$A$2:$D$676,4,0)</f>
        <v>130712</v>
      </c>
      <c r="E11598" s="36">
        <v>9</v>
      </c>
    </row>
    <row r="11599" spans="1:5" x14ac:dyDescent="0.2">
      <c r="A11599" s="35">
        <v>44452</v>
      </c>
      <c r="B11599" s="36">
        <v>44452</v>
      </c>
      <c r="C11599" s="36" t="s">
        <v>1000</v>
      </c>
      <c r="D11599" s="37">
        <f>VLOOKUP(Pag_Inicio_Corr_mas_casos[[#This Row],[Corregimiento]],Hoja3!$A$2:$D$676,4,0)</f>
        <v>80823</v>
      </c>
      <c r="E11599" s="36">
        <v>7</v>
      </c>
    </row>
    <row r="11600" spans="1:5" x14ac:dyDescent="0.2">
      <c r="A11600" s="35">
        <v>44452</v>
      </c>
      <c r="B11600" s="36">
        <v>44452</v>
      </c>
      <c r="C11600" s="36" t="s">
        <v>1205</v>
      </c>
      <c r="D11600" s="37">
        <f>VLOOKUP(Pag_Inicio_Corr_mas_casos[[#This Row],[Corregimiento]],Hoja3!$A$2:$D$676,4,0)</f>
        <v>90903</v>
      </c>
      <c r="E11600" s="36">
        <v>6</v>
      </c>
    </row>
    <row r="11601" spans="1:5" x14ac:dyDescent="0.2">
      <c r="A11601" s="35">
        <v>44452</v>
      </c>
      <c r="B11601" s="36">
        <v>44452</v>
      </c>
      <c r="C11601" s="36" t="s">
        <v>1015</v>
      </c>
      <c r="D11601" s="37">
        <f>VLOOKUP(Pag_Inicio_Corr_mas_casos[[#This Row],[Corregimiento]],Hoja3!$A$2:$D$676,4,0)</f>
        <v>80815</v>
      </c>
      <c r="E11601" s="36">
        <v>6</v>
      </c>
    </row>
    <row r="11602" spans="1:5" x14ac:dyDescent="0.2">
      <c r="A11602" s="35">
        <v>44452</v>
      </c>
      <c r="B11602" s="36">
        <v>44452</v>
      </c>
      <c r="C11602" s="36" t="s">
        <v>1023</v>
      </c>
      <c r="D11602" s="37">
        <f>VLOOKUP(Pag_Inicio_Corr_mas_casos[[#This Row],[Corregimiento]],Hoja3!$A$2:$D$676,4,0)</f>
        <v>30113</v>
      </c>
      <c r="E11602" s="36">
        <v>6</v>
      </c>
    </row>
    <row r="11603" spans="1:5" x14ac:dyDescent="0.2">
      <c r="A11603" s="35">
        <v>44452</v>
      </c>
      <c r="B11603" s="36">
        <v>44452</v>
      </c>
      <c r="C11603" s="36" t="s">
        <v>1029</v>
      </c>
      <c r="D11603" s="37">
        <f>VLOOKUP(Pag_Inicio_Corr_mas_casos[[#This Row],[Corregimiento]],Hoja3!$A$2:$D$676,4,0)</f>
        <v>40606</v>
      </c>
      <c r="E11603" s="36">
        <v>5</v>
      </c>
    </row>
    <row r="11604" spans="1:5" x14ac:dyDescent="0.2">
      <c r="A11604" s="35">
        <v>44452</v>
      </c>
      <c r="B11604" s="36">
        <v>44452</v>
      </c>
      <c r="C11604" s="36" t="s">
        <v>998</v>
      </c>
      <c r="D11604" s="37">
        <f>VLOOKUP(Pag_Inicio_Corr_mas_casos[[#This Row],[Corregimiento]],Hoja3!$A$2:$D$676,4,0)</f>
        <v>81009</v>
      </c>
      <c r="E11604" s="36">
        <v>5</v>
      </c>
    </row>
    <row r="11605" spans="1:5" x14ac:dyDescent="0.2">
      <c r="A11605" s="35">
        <v>44452</v>
      </c>
      <c r="B11605" s="36">
        <v>44452</v>
      </c>
      <c r="C11605" s="36" t="s">
        <v>1012</v>
      </c>
      <c r="D11605" s="37">
        <f>VLOOKUP(Pag_Inicio_Corr_mas_casos[[#This Row],[Corregimiento]],Hoja3!$A$2:$D$676,4,0)</f>
        <v>80817</v>
      </c>
      <c r="E11605" s="36">
        <v>5</v>
      </c>
    </row>
    <row r="11606" spans="1:5" x14ac:dyDescent="0.2">
      <c r="A11606" s="35">
        <v>44452</v>
      </c>
      <c r="B11606" s="36">
        <v>44452</v>
      </c>
      <c r="C11606" s="36" t="s">
        <v>1074</v>
      </c>
      <c r="D11606" s="37">
        <f>VLOOKUP(Pag_Inicio_Corr_mas_casos[[#This Row],[Corregimiento]],Hoja3!$A$2:$D$676,4,0)</f>
        <v>130702</v>
      </c>
      <c r="E11606" s="36">
        <v>5</v>
      </c>
    </row>
    <row r="11607" spans="1:5" x14ac:dyDescent="0.2">
      <c r="A11607" s="35">
        <v>44452</v>
      </c>
      <c r="B11607" s="36">
        <v>44452</v>
      </c>
      <c r="C11607" s="36" t="s">
        <v>1026</v>
      </c>
      <c r="D11607" s="37">
        <f>VLOOKUP(Pag_Inicio_Corr_mas_casos[[#This Row],[Corregimiento]],Hoja3!$A$2:$D$676,4,0)</f>
        <v>30107</v>
      </c>
      <c r="E11607" s="36">
        <v>5</v>
      </c>
    </row>
    <row r="11608" spans="1:5" x14ac:dyDescent="0.2">
      <c r="A11608" s="35">
        <v>44452</v>
      </c>
      <c r="B11608" s="36">
        <v>44452</v>
      </c>
      <c r="C11608" s="36" t="s">
        <v>1144</v>
      </c>
      <c r="D11608" s="37">
        <f>VLOOKUP(Pag_Inicio_Corr_mas_casos[[#This Row],[Corregimiento]],Hoja3!$A$2:$D$676,4,0)</f>
        <v>130407</v>
      </c>
      <c r="E11608" s="36">
        <v>5</v>
      </c>
    </row>
    <row r="11609" spans="1:5" x14ac:dyDescent="0.2">
      <c r="A11609" s="35">
        <v>44452</v>
      </c>
      <c r="B11609" s="36">
        <v>44452</v>
      </c>
      <c r="C11609" s="36" t="s">
        <v>1020</v>
      </c>
      <c r="D11609" s="37">
        <f>VLOOKUP(Pag_Inicio_Corr_mas_casos[[#This Row],[Corregimiento]],Hoja3!$A$2:$D$676,4,0)</f>
        <v>20601</v>
      </c>
      <c r="E11609" s="36">
        <v>4</v>
      </c>
    </row>
    <row r="11610" spans="1:5" x14ac:dyDescent="0.2">
      <c r="A11610" s="35">
        <v>44452</v>
      </c>
      <c r="B11610" s="36">
        <v>44452</v>
      </c>
      <c r="C11610" s="36" t="s">
        <v>1091</v>
      </c>
      <c r="D11610" s="37">
        <f>VLOOKUP(Pag_Inicio_Corr_mas_casos[[#This Row],[Corregimiento]],Hoja3!$A$2:$D$676,4,0)</f>
        <v>30104</v>
      </c>
      <c r="E11610" s="36">
        <v>4</v>
      </c>
    </row>
    <row r="11611" spans="1:5" x14ac:dyDescent="0.2">
      <c r="A11611" s="35">
        <v>44452</v>
      </c>
      <c r="B11611" s="36">
        <v>44452</v>
      </c>
      <c r="C11611" s="36" t="s">
        <v>1105</v>
      </c>
      <c r="D11611" s="37">
        <f>VLOOKUP(Pag_Inicio_Corr_mas_casos[[#This Row],[Corregimiento]],Hoja3!$A$2:$D$676,4,0)</f>
        <v>80812</v>
      </c>
      <c r="E11611" s="36">
        <v>3</v>
      </c>
    </row>
    <row r="11612" spans="1:5" x14ac:dyDescent="0.2">
      <c r="A11612" s="35">
        <v>44452</v>
      </c>
      <c r="B11612" s="36">
        <v>44452</v>
      </c>
      <c r="C11612" s="36" t="s">
        <v>1125</v>
      </c>
      <c r="D11612" s="37">
        <f>VLOOKUP(Pag_Inicio_Corr_mas_casos[[#This Row],[Corregimiento]],Hoja3!$A$2:$D$676,4,0)</f>
        <v>40610</v>
      </c>
      <c r="E11612" s="36">
        <v>3</v>
      </c>
    </row>
    <row r="11613" spans="1:5" x14ac:dyDescent="0.2">
      <c r="A11613" s="35">
        <v>44452</v>
      </c>
      <c r="B11613" s="36">
        <v>44452</v>
      </c>
      <c r="C11613" s="36" t="s">
        <v>1030</v>
      </c>
      <c r="D11613" s="37">
        <f>VLOOKUP(Pag_Inicio_Corr_mas_casos[[#This Row],[Corregimiento]],Hoja3!$A$2:$D$676,4,0)</f>
        <v>130103</v>
      </c>
      <c r="E11613" s="36">
        <v>3</v>
      </c>
    </row>
    <row r="11614" spans="1:5" x14ac:dyDescent="0.2">
      <c r="A11614" s="35">
        <v>44452</v>
      </c>
      <c r="B11614" s="36">
        <v>44452</v>
      </c>
      <c r="C11614" s="36" t="s">
        <v>999</v>
      </c>
      <c r="D11614" s="37">
        <f>VLOOKUP(Pag_Inicio_Corr_mas_casos[[#This Row],[Corregimiento]],Hoja3!$A$2:$D$676,4,0)</f>
        <v>80806</v>
      </c>
      <c r="E11614" s="36">
        <v>3</v>
      </c>
    </row>
    <row r="11615" spans="1:5" x14ac:dyDescent="0.2">
      <c r="A11615" s="35">
        <v>44452</v>
      </c>
      <c r="B11615" s="36">
        <v>44452</v>
      </c>
      <c r="C11615" s="36" t="s">
        <v>831</v>
      </c>
      <c r="D11615" s="37">
        <f>VLOOKUP(Pag_Inicio_Corr_mas_casos[[#This Row],[Corregimiento]],Hoja3!$A$2:$D$676,4,0)</f>
        <v>80821</v>
      </c>
      <c r="E11615" s="36">
        <v>3</v>
      </c>
    </row>
    <row r="11616" spans="1:5" x14ac:dyDescent="0.2">
      <c r="A11616" s="43">
        <v>44453</v>
      </c>
      <c r="B11616" s="41">
        <v>44453</v>
      </c>
      <c r="C11616" s="41" t="s">
        <v>1026</v>
      </c>
      <c r="D11616" s="42">
        <f>VLOOKUP(Pag_Inicio_Corr_mas_casos[[#This Row],[Corregimiento]],Hoja3!$A$2:$D$676,4,0)</f>
        <v>30107</v>
      </c>
      <c r="E11616" s="41">
        <v>11</v>
      </c>
    </row>
    <row r="11617" spans="1:5" x14ac:dyDescent="0.2">
      <c r="A11617" s="43">
        <v>44453</v>
      </c>
      <c r="B11617" s="41">
        <v>44453</v>
      </c>
      <c r="C11617" s="41" t="s">
        <v>1070</v>
      </c>
      <c r="D11617" s="42">
        <f>VLOOKUP(Pag_Inicio_Corr_mas_casos[[#This Row],[Corregimiento]],Hoja3!$A$2:$D$676,4,0)</f>
        <v>80809</v>
      </c>
      <c r="E11617" s="41">
        <v>10</v>
      </c>
    </row>
    <row r="11618" spans="1:5" x14ac:dyDescent="0.2">
      <c r="A11618" s="43">
        <v>44453</v>
      </c>
      <c r="B11618" s="41">
        <v>44453</v>
      </c>
      <c r="C11618" s="41" t="s">
        <v>1012</v>
      </c>
      <c r="D11618" s="42">
        <f>VLOOKUP(Pag_Inicio_Corr_mas_casos[[#This Row],[Corregimiento]],Hoja3!$A$2:$D$676,4,0)</f>
        <v>80817</v>
      </c>
      <c r="E11618" s="41">
        <v>9</v>
      </c>
    </row>
    <row r="11619" spans="1:5" x14ac:dyDescent="0.2">
      <c r="A11619" s="43">
        <v>44453</v>
      </c>
      <c r="B11619" s="41">
        <v>44453</v>
      </c>
      <c r="C11619" s="41" t="s">
        <v>1071</v>
      </c>
      <c r="D11619" s="42">
        <f>VLOOKUP(Pag_Inicio_Corr_mas_casos[[#This Row],[Corregimiento]],Hoja3!$A$2:$D$676,4,0)</f>
        <v>80819</v>
      </c>
      <c r="E11619" s="41">
        <v>9</v>
      </c>
    </row>
    <row r="11620" spans="1:5" x14ac:dyDescent="0.2">
      <c r="A11620" s="43">
        <v>44453</v>
      </c>
      <c r="B11620" s="41">
        <v>44453</v>
      </c>
      <c r="C11620" s="41" t="s">
        <v>1426</v>
      </c>
      <c r="D11620" s="42">
        <f>VLOOKUP(Pag_Inicio_Corr_mas_casos[[#This Row],[Corregimiento]],Hoja3!$A$2:$D$676,4,0)</f>
        <v>130714</v>
      </c>
      <c r="E11620" s="41">
        <v>8</v>
      </c>
    </row>
    <row r="11621" spans="1:5" x14ac:dyDescent="0.2">
      <c r="A11621" s="43">
        <v>44453</v>
      </c>
      <c r="B11621" s="41">
        <v>44453</v>
      </c>
      <c r="C11621" s="41" t="s">
        <v>1105</v>
      </c>
      <c r="D11621" s="42">
        <f>VLOOKUP(Pag_Inicio_Corr_mas_casos[[#This Row],[Corregimiento]],Hoja3!$A$2:$D$676,4,0)</f>
        <v>80812</v>
      </c>
      <c r="E11621" s="41">
        <v>8</v>
      </c>
    </row>
    <row r="11622" spans="1:5" x14ac:dyDescent="0.2">
      <c r="A11622" s="43">
        <v>44453</v>
      </c>
      <c r="B11622" s="41">
        <v>44453</v>
      </c>
      <c r="C11622" s="41" t="s">
        <v>999</v>
      </c>
      <c r="D11622" s="42">
        <f>VLOOKUP(Pag_Inicio_Corr_mas_casos[[#This Row],[Corregimiento]],Hoja3!$A$2:$D$676,4,0)</f>
        <v>80806</v>
      </c>
      <c r="E11622" s="41">
        <v>7</v>
      </c>
    </row>
    <row r="11623" spans="1:5" x14ac:dyDescent="0.2">
      <c r="A11623" s="43">
        <v>44453</v>
      </c>
      <c r="B11623" s="41">
        <v>44453</v>
      </c>
      <c r="C11623" s="41" t="s">
        <v>1117</v>
      </c>
      <c r="D11623" s="42">
        <f>VLOOKUP(Pag_Inicio_Corr_mas_casos[[#This Row],[Corregimiento]],Hoja3!$A$2:$D$676,4,0)</f>
        <v>40501</v>
      </c>
      <c r="E11623" s="41">
        <v>7</v>
      </c>
    </row>
    <row r="11624" spans="1:5" x14ac:dyDescent="0.2">
      <c r="A11624" s="43">
        <v>44453</v>
      </c>
      <c r="B11624" s="41">
        <v>44453</v>
      </c>
      <c r="C11624" s="41" t="s">
        <v>1113</v>
      </c>
      <c r="D11624" s="42">
        <f>VLOOKUP(Pag_Inicio_Corr_mas_casos[[#This Row],[Corregimiento]],Hoja3!$A$2:$D$676,4,0)</f>
        <v>130102</v>
      </c>
      <c r="E11624" s="41">
        <v>6</v>
      </c>
    </row>
    <row r="11625" spans="1:5" x14ac:dyDescent="0.2">
      <c r="A11625" s="43">
        <v>44453</v>
      </c>
      <c r="B11625" s="41">
        <v>44453</v>
      </c>
      <c r="C11625" s="41" t="s">
        <v>1010</v>
      </c>
      <c r="D11625" s="42">
        <f>VLOOKUP(Pag_Inicio_Corr_mas_casos[[#This Row],[Corregimiento]],Hoja3!$A$2:$D$676,4,0)</f>
        <v>80813</v>
      </c>
      <c r="E11625" s="41">
        <v>6</v>
      </c>
    </row>
    <row r="11626" spans="1:5" x14ac:dyDescent="0.2">
      <c r="A11626" s="43">
        <v>44453</v>
      </c>
      <c r="B11626" s="41">
        <v>44453</v>
      </c>
      <c r="C11626" s="41" t="s">
        <v>1078</v>
      </c>
      <c r="D11626" s="42">
        <f>VLOOKUP(Pag_Inicio_Corr_mas_casos[[#This Row],[Corregimiento]],Hoja3!$A$2:$D$676,4,0)</f>
        <v>81001</v>
      </c>
      <c r="E11626" s="41">
        <v>6</v>
      </c>
    </row>
    <row r="11627" spans="1:5" x14ac:dyDescent="0.2">
      <c r="A11627" s="43">
        <v>44453</v>
      </c>
      <c r="B11627" s="41">
        <v>44453</v>
      </c>
      <c r="C11627" s="41" t="s">
        <v>1006</v>
      </c>
      <c r="D11627" s="42">
        <f>VLOOKUP(Pag_Inicio_Corr_mas_casos[[#This Row],[Corregimiento]],Hoja3!$A$2:$D$676,4,0)</f>
        <v>80826</v>
      </c>
      <c r="E11627" s="41">
        <v>6</v>
      </c>
    </row>
    <row r="11628" spans="1:5" x14ac:dyDescent="0.2">
      <c r="A11628" s="43">
        <v>44453</v>
      </c>
      <c r="B11628" s="41">
        <v>44453</v>
      </c>
      <c r="C11628" s="41" t="s">
        <v>1427</v>
      </c>
      <c r="D11628" s="42">
        <f>VLOOKUP(Pag_Inicio_Corr_mas_casos[[#This Row],[Corregimiento]],Hoja3!$A$2:$D$676,4,0)</f>
        <v>130705</v>
      </c>
      <c r="E11628" s="41">
        <v>6</v>
      </c>
    </row>
    <row r="11629" spans="1:5" x14ac:dyDescent="0.2">
      <c r="A11629" s="43">
        <v>44453</v>
      </c>
      <c r="B11629" s="41">
        <v>44453</v>
      </c>
      <c r="C11629" s="41" t="s">
        <v>831</v>
      </c>
      <c r="D11629" s="42">
        <f>VLOOKUP(Pag_Inicio_Corr_mas_casos[[#This Row],[Corregimiento]],Hoja3!$A$2:$D$676,4,0)</f>
        <v>80821</v>
      </c>
      <c r="E11629" s="41">
        <v>6</v>
      </c>
    </row>
    <row r="11630" spans="1:5" x14ac:dyDescent="0.2">
      <c r="A11630" s="43">
        <v>44453</v>
      </c>
      <c r="B11630" s="41">
        <v>44453</v>
      </c>
      <c r="C11630" s="41" t="s">
        <v>1051</v>
      </c>
      <c r="D11630" s="42">
        <f>VLOOKUP(Pag_Inicio_Corr_mas_casos[[#This Row],[Corregimiento]],Hoja3!$A$2:$D$676,4,0)</f>
        <v>80808</v>
      </c>
      <c r="E11630" s="41">
        <v>5</v>
      </c>
    </row>
    <row r="11631" spans="1:5" x14ac:dyDescent="0.2">
      <c r="A11631" s="43">
        <v>44453</v>
      </c>
      <c r="B11631" s="41">
        <v>44453</v>
      </c>
      <c r="C11631" s="41" t="s">
        <v>1091</v>
      </c>
      <c r="D11631" s="42">
        <f>VLOOKUP(Pag_Inicio_Corr_mas_casos[[#This Row],[Corregimiento]],Hoja3!$A$2:$D$676,4,0)</f>
        <v>30104</v>
      </c>
      <c r="E11631" s="41">
        <v>5</v>
      </c>
    </row>
    <row r="11632" spans="1:5" x14ac:dyDescent="0.2">
      <c r="A11632" s="43">
        <v>44453</v>
      </c>
      <c r="B11632" s="41">
        <v>44453</v>
      </c>
      <c r="C11632" s="41" t="s">
        <v>1111</v>
      </c>
      <c r="D11632" s="42">
        <f>VLOOKUP(Pag_Inicio_Corr_mas_casos[[#This Row],[Corregimiento]],Hoja3!$A$2:$D$676,4,0)</f>
        <v>40201</v>
      </c>
      <c r="E11632" s="41">
        <v>5</v>
      </c>
    </row>
    <row r="11633" spans="1:5" x14ac:dyDescent="0.2">
      <c r="A11633" s="43">
        <v>44453</v>
      </c>
      <c r="B11633" s="41">
        <v>44453</v>
      </c>
      <c r="C11633" s="41" t="s">
        <v>1077</v>
      </c>
      <c r="D11633" s="42">
        <f>VLOOKUP(Pag_Inicio_Corr_mas_casos[[#This Row],[Corregimiento]],Hoja3!$A$2:$D$676,4,0)</f>
        <v>81008</v>
      </c>
      <c r="E11633" s="41">
        <v>5</v>
      </c>
    </row>
    <row r="11634" spans="1:5" x14ac:dyDescent="0.2">
      <c r="A11634" s="43">
        <v>44453</v>
      </c>
      <c r="B11634" s="41">
        <v>44453</v>
      </c>
      <c r="C11634" s="41" t="s">
        <v>1125</v>
      </c>
      <c r="D11634" s="42">
        <f>VLOOKUP(Pag_Inicio_Corr_mas_casos[[#This Row],[Corregimiento]],Hoja3!$A$2:$D$676,4,0)</f>
        <v>40610</v>
      </c>
      <c r="E11634" s="41">
        <v>5</v>
      </c>
    </row>
    <row r="11635" spans="1:5" x14ac:dyDescent="0.2">
      <c r="A11635" s="43">
        <v>44453</v>
      </c>
      <c r="B11635" s="41">
        <v>44453</v>
      </c>
      <c r="C11635" s="41" t="s">
        <v>1029</v>
      </c>
      <c r="D11635" s="42">
        <f>VLOOKUP(Pag_Inicio_Corr_mas_casos[[#This Row],[Corregimiento]],Hoja3!$A$2:$D$676,4,0)</f>
        <v>40606</v>
      </c>
      <c r="E11635" s="41">
        <v>5</v>
      </c>
    </row>
    <row r="11636" spans="1:5" x14ac:dyDescent="0.2">
      <c r="A11636" s="32">
        <v>44454</v>
      </c>
      <c r="B11636" s="33">
        <v>44454</v>
      </c>
      <c r="C11636" s="33" t="s">
        <v>1113</v>
      </c>
      <c r="D11636" s="34">
        <f>VLOOKUP(Pag_Inicio_Corr_mas_casos[[#This Row],[Corregimiento]],Hoja3!$A$2:$D$676,4,0)</f>
        <v>130102</v>
      </c>
      <c r="E11636" s="33">
        <v>12</v>
      </c>
    </row>
    <row r="11637" spans="1:5" x14ac:dyDescent="0.2">
      <c r="A11637" s="32">
        <v>44454</v>
      </c>
      <c r="B11637" s="33">
        <v>44454</v>
      </c>
      <c r="C11637" s="33" t="s">
        <v>1105</v>
      </c>
      <c r="D11637" s="34">
        <f>VLOOKUP(Pag_Inicio_Corr_mas_casos[[#This Row],[Corregimiento]],Hoja3!$A$2:$D$676,4,0)</f>
        <v>80812</v>
      </c>
      <c r="E11637" s="33">
        <v>11</v>
      </c>
    </row>
    <row r="11638" spans="1:5" x14ac:dyDescent="0.2">
      <c r="A11638" s="32">
        <v>44454</v>
      </c>
      <c r="B11638" s="33">
        <v>44454</v>
      </c>
      <c r="C11638" s="33" t="s">
        <v>1082</v>
      </c>
      <c r="D11638" s="34">
        <f>VLOOKUP(Pag_Inicio_Corr_mas_casos[[#This Row],[Corregimiento]],Hoja3!$A$2:$D$676,4,0)</f>
        <v>30111</v>
      </c>
      <c r="E11638" s="33">
        <v>10</v>
      </c>
    </row>
    <row r="11639" spans="1:5" x14ac:dyDescent="0.2">
      <c r="A11639" s="32">
        <v>44454</v>
      </c>
      <c r="B11639" s="33">
        <v>44454</v>
      </c>
      <c r="C11639" s="33" t="s">
        <v>1111</v>
      </c>
      <c r="D11639" s="34">
        <f>VLOOKUP(Pag_Inicio_Corr_mas_casos[[#This Row],[Corregimiento]],Hoja3!$A$2:$D$676,4,0)</f>
        <v>40201</v>
      </c>
      <c r="E11639" s="33">
        <v>9</v>
      </c>
    </row>
    <row r="11640" spans="1:5" x14ac:dyDescent="0.2">
      <c r="A11640" s="32">
        <v>44454</v>
      </c>
      <c r="B11640" s="33">
        <v>44454</v>
      </c>
      <c r="C11640" s="33" t="s">
        <v>1091</v>
      </c>
      <c r="D11640" s="34">
        <f>VLOOKUP(Pag_Inicio_Corr_mas_casos[[#This Row],[Corregimiento]],Hoja3!$A$2:$D$676,4,0)</f>
        <v>30104</v>
      </c>
      <c r="E11640" s="33">
        <v>9</v>
      </c>
    </row>
    <row r="11641" spans="1:5" x14ac:dyDescent="0.2">
      <c r="A11641" s="32">
        <v>44454</v>
      </c>
      <c r="B11641" s="33">
        <v>44454</v>
      </c>
      <c r="C11641" s="33" t="s">
        <v>1026</v>
      </c>
      <c r="D11641" s="34">
        <f>VLOOKUP(Pag_Inicio_Corr_mas_casos[[#This Row],[Corregimiento]],Hoja3!$A$2:$D$676,4,0)</f>
        <v>30107</v>
      </c>
      <c r="E11641" s="33">
        <v>9</v>
      </c>
    </row>
    <row r="11642" spans="1:5" x14ac:dyDescent="0.2">
      <c r="A11642" s="32">
        <v>44454</v>
      </c>
      <c r="B11642" s="33">
        <v>44454</v>
      </c>
      <c r="C11642" s="33" t="s">
        <v>1092</v>
      </c>
      <c r="D11642" s="34">
        <f>VLOOKUP(Pag_Inicio_Corr_mas_casos[[#This Row],[Corregimiento]],Hoja3!$A$2:$D$676,4,0)</f>
        <v>91008</v>
      </c>
      <c r="E11642" s="33">
        <v>7</v>
      </c>
    </row>
    <row r="11643" spans="1:5" x14ac:dyDescent="0.2">
      <c r="A11643" s="32">
        <v>44454</v>
      </c>
      <c r="B11643" s="33">
        <v>44454</v>
      </c>
      <c r="C11643" s="33" t="s">
        <v>998</v>
      </c>
      <c r="D11643" s="34">
        <f>VLOOKUP(Pag_Inicio_Corr_mas_casos[[#This Row],[Corregimiento]],Hoja3!$A$2:$D$676,4,0)</f>
        <v>81009</v>
      </c>
      <c r="E11643" s="33">
        <v>7</v>
      </c>
    </row>
    <row r="11644" spans="1:5" x14ac:dyDescent="0.2">
      <c r="A11644" s="32">
        <v>44454</v>
      </c>
      <c r="B11644" s="33">
        <v>44454</v>
      </c>
      <c r="C11644" s="33" t="s">
        <v>999</v>
      </c>
      <c r="D11644" s="34">
        <f>VLOOKUP(Pag_Inicio_Corr_mas_casos[[#This Row],[Corregimiento]],Hoja3!$A$2:$D$676,4,0)</f>
        <v>80806</v>
      </c>
      <c r="E11644" s="33">
        <v>6</v>
      </c>
    </row>
    <row r="11645" spans="1:5" x14ac:dyDescent="0.2">
      <c r="A11645" s="32">
        <v>44454</v>
      </c>
      <c r="B11645" s="33">
        <v>44454</v>
      </c>
      <c r="C11645" s="33" t="s">
        <v>1051</v>
      </c>
      <c r="D11645" s="34">
        <f>VLOOKUP(Pag_Inicio_Corr_mas_casos[[#This Row],[Corregimiento]],Hoja3!$A$2:$D$676,4,0)</f>
        <v>80808</v>
      </c>
      <c r="E11645" s="33">
        <v>6</v>
      </c>
    </row>
    <row r="11646" spans="1:5" x14ac:dyDescent="0.2">
      <c r="A11646" s="32">
        <v>44454</v>
      </c>
      <c r="B11646" s="33">
        <v>44454</v>
      </c>
      <c r="C11646" s="33" t="s">
        <v>1001</v>
      </c>
      <c r="D11646" s="34">
        <f>VLOOKUP(Pag_Inicio_Corr_mas_casos[[#This Row],[Corregimiento]],Hoja3!$A$2:$D$676,4,0)</f>
        <v>80807</v>
      </c>
      <c r="E11646" s="33">
        <v>6</v>
      </c>
    </row>
    <row r="11647" spans="1:5" x14ac:dyDescent="0.2">
      <c r="A11647" s="32">
        <v>44454</v>
      </c>
      <c r="B11647" s="33">
        <v>44454</v>
      </c>
      <c r="C11647" s="33" t="s">
        <v>1119</v>
      </c>
      <c r="D11647" s="34">
        <f>VLOOKUP(Pag_Inicio_Corr_mas_casos[[#This Row],[Corregimiento]],Hoja3!$A$2:$D$676,4,0)</f>
        <v>40601</v>
      </c>
      <c r="E11647" s="33">
        <v>6</v>
      </c>
    </row>
    <row r="11648" spans="1:5" x14ac:dyDescent="0.2">
      <c r="A11648" s="32">
        <v>44454</v>
      </c>
      <c r="B11648" s="33">
        <v>44454</v>
      </c>
      <c r="C11648" s="33" t="s">
        <v>1428</v>
      </c>
      <c r="D11648" s="34">
        <f>VLOOKUP(Pag_Inicio_Corr_mas_casos[[#This Row],[Corregimiento]],Hoja3!$A$2:$D$676,4,0)</f>
        <v>60206</v>
      </c>
      <c r="E11648" s="33">
        <v>6</v>
      </c>
    </row>
    <row r="11649" spans="1:5" x14ac:dyDescent="0.2">
      <c r="A11649" s="32">
        <v>44454</v>
      </c>
      <c r="B11649" s="33">
        <v>44454</v>
      </c>
      <c r="C11649" s="33" t="s">
        <v>1071</v>
      </c>
      <c r="D11649" s="34">
        <f>VLOOKUP(Pag_Inicio_Corr_mas_casos[[#This Row],[Corregimiento]],Hoja3!$A$2:$D$676,4,0)</f>
        <v>80819</v>
      </c>
      <c r="E11649" s="33">
        <v>6</v>
      </c>
    </row>
    <row r="11650" spans="1:5" x14ac:dyDescent="0.2">
      <c r="A11650" s="32">
        <v>44454</v>
      </c>
      <c r="B11650" s="33">
        <v>44454</v>
      </c>
      <c r="C11650" s="33" t="s">
        <v>1005</v>
      </c>
      <c r="D11650" s="34">
        <f>VLOOKUP(Pag_Inicio_Corr_mas_casos[[#This Row],[Corregimiento]],Hoja3!$A$2:$D$676,4,0)</f>
        <v>80814</v>
      </c>
      <c r="E11650" s="33">
        <v>5</v>
      </c>
    </row>
    <row r="11651" spans="1:5" x14ac:dyDescent="0.2">
      <c r="A11651" s="32">
        <v>44454</v>
      </c>
      <c r="B11651" s="33">
        <v>44454</v>
      </c>
      <c r="C11651" s="33" t="s">
        <v>1033</v>
      </c>
      <c r="D11651" s="34">
        <f>VLOOKUP(Pag_Inicio_Corr_mas_casos[[#This Row],[Corregimiento]],Hoja3!$A$2:$D$676,4,0)</f>
        <v>40203</v>
      </c>
      <c r="E11651" s="33">
        <v>5</v>
      </c>
    </row>
    <row r="11652" spans="1:5" x14ac:dyDescent="0.2">
      <c r="A11652" s="32">
        <v>44454</v>
      </c>
      <c r="B11652" s="33">
        <v>44454</v>
      </c>
      <c r="C11652" s="33" t="s">
        <v>996</v>
      </c>
      <c r="D11652" s="34">
        <f>VLOOKUP(Pag_Inicio_Corr_mas_casos[[#This Row],[Corregimiento]],Hoja3!$A$2:$D$676,4,0)</f>
        <v>80810</v>
      </c>
      <c r="E11652" s="33">
        <v>5</v>
      </c>
    </row>
    <row r="11653" spans="1:5" x14ac:dyDescent="0.2">
      <c r="A11653" s="32">
        <v>44454</v>
      </c>
      <c r="B11653" s="33">
        <v>44454</v>
      </c>
      <c r="C11653" s="33" t="s">
        <v>1010</v>
      </c>
      <c r="D11653" s="34">
        <f>VLOOKUP(Pag_Inicio_Corr_mas_casos[[#This Row],[Corregimiento]],Hoja3!$A$2:$D$676,4,0)</f>
        <v>80813</v>
      </c>
      <c r="E11653" s="33">
        <v>5</v>
      </c>
    </row>
    <row r="11654" spans="1:5" x14ac:dyDescent="0.2">
      <c r="A11654" s="32">
        <v>44454</v>
      </c>
      <c r="B11654" s="33">
        <v>44454</v>
      </c>
      <c r="C11654" s="33" t="s">
        <v>1137</v>
      </c>
      <c r="D11654" s="34">
        <f>VLOOKUP(Pag_Inicio_Corr_mas_casos[[#This Row],[Corregimiento]],Hoja3!$A$2:$D$676,4,0)</f>
        <v>40503</v>
      </c>
      <c r="E11654" s="33">
        <v>5</v>
      </c>
    </row>
    <row r="11655" spans="1:5" x14ac:dyDescent="0.2">
      <c r="A11655" s="32">
        <v>44454</v>
      </c>
      <c r="B11655" s="33">
        <v>44454</v>
      </c>
      <c r="C11655" s="33" t="s">
        <v>1171</v>
      </c>
      <c r="D11655" s="34">
        <f>VLOOKUP(Pag_Inicio_Corr_mas_casos[[#This Row],[Corregimiento]],Hoja3!$A$2:$D$676,4,0)</f>
        <v>40801</v>
      </c>
      <c r="E11655" s="33">
        <v>5</v>
      </c>
    </row>
    <row r="11656" spans="1:5" x14ac:dyDescent="0.2">
      <c r="A11656" s="38">
        <v>44455</v>
      </c>
      <c r="B11656" s="39">
        <v>44455</v>
      </c>
      <c r="C11656" s="39" t="s">
        <v>1026</v>
      </c>
      <c r="D11656" s="40">
        <f>VLOOKUP(Pag_Inicio_Corr_mas_casos[[#This Row],[Corregimiento]],Hoja3!$A$2:$D$676,4,0)</f>
        <v>30107</v>
      </c>
      <c r="E11656" s="39">
        <v>20</v>
      </c>
    </row>
    <row r="11657" spans="1:5" x14ac:dyDescent="0.2">
      <c r="A11657" s="38">
        <v>44455</v>
      </c>
      <c r="B11657" s="39">
        <v>44455</v>
      </c>
      <c r="C11657" s="39" t="s">
        <v>1091</v>
      </c>
      <c r="D11657" s="40">
        <f>VLOOKUP(Pag_Inicio_Corr_mas_casos[[#This Row],[Corregimiento]],Hoja3!$A$2:$D$676,4,0)</f>
        <v>30104</v>
      </c>
      <c r="E11657" s="39">
        <v>12</v>
      </c>
    </row>
    <row r="11658" spans="1:5" x14ac:dyDescent="0.2">
      <c r="A11658" s="38">
        <v>44455</v>
      </c>
      <c r="B11658" s="39">
        <v>44455</v>
      </c>
      <c r="C11658" s="39" t="s">
        <v>1012</v>
      </c>
      <c r="D11658" s="40">
        <f>VLOOKUP(Pag_Inicio_Corr_mas_casos[[#This Row],[Corregimiento]],Hoja3!$A$2:$D$676,4,0)</f>
        <v>80817</v>
      </c>
      <c r="E11658" s="39">
        <v>11</v>
      </c>
    </row>
    <row r="11659" spans="1:5" x14ac:dyDescent="0.2">
      <c r="A11659" s="38">
        <v>44455</v>
      </c>
      <c r="B11659" s="39">
        <v>44455</v>
      </c>
      <c r="C11659" s="39" t="s">
        <v>1148</v>
      </c>
      <c r="D11659" s="40">
        <f>VLOOKUP(Pag_Inicio_Corr_mas_casos[[#This Row],[Corregimiento]],Hoja3!$A$2:$D$676,4,0)</f>
        <v>80505</v>
      </c>
      <c r="E11659" s="39">
        <v>11</v>
      </c>
    </row>
    <row r="11660" spans="1:5" x14ac:dyDescent="0.2">
      <c r="A11660" s="38">
        <v>44455</v>
      </c>
      <c r="B11660" s="39">
        <v>44455</v>
      </c>
      <c r="C11660" s="39" t="s">
        <v>1070</v>
      </c>
      <c r="D11660" s="40">
        <f>VLOOKUP(Pag_Inicio_Corr_mas_casos[[#This Row],[Corregimiento]],Hoja3!$A$2:$D$676,4,0)</f>
        <v>80809</v>
      </c>
      <c r="E11660" s="39">
        <v>11</v>
      </c>
    </row>
    <row r="11661" spans="1:5" x14ac:dyDescent="0.2">
      <c r="A11661" s="38">
        <v>44455</v>
      </c>
      <c r="B11661" s="39">
        <v>44455</v>
      </c>
      <c r="C11661" s="39" t="s">
        <v>999</v>
      </c>
      <c r="D11661" s="40">
        <f>VLOOKUP(Pag_Inicio_Corr_mas_casos[[#This Row],[Corregimiento]],Hoja3!$A$2:$D$676,4,0)</f>
        <v>80806</v>
      </c>
      <c r="E11661" s="39">
        <v>11</v>
      </c>
    </row>
    <row r="11662" spans="1:5" x14ac:dyDescent="0.2">
      <c r="A11662" s="38">
        <v>44455</v>
      </c>
      <c r="B11662" s="39">
        <v>44455</v>
      </c>
      <c r="C11662" s="39" t="s">
        <v>1086</v>
      </c>
      <c r="D11662" s="40">
        <f>VLOOKUP(Pag_Inicio_Corr_mas_casos[[#This Row],[Corregimiento]],Hoja3!$A$2:$D$676,4,0)</f>
        <v>30103</v>
      </c>
      <c r="E11662" s="39">
        <v>10</v>
      </c>
    </row>
    <row r="11663" spans="1:5" x14ac:dyDescent="0.2">
      <c r="A11663" s="38">
        <v>44455</v>
      </c>
      <c r="B11663" s="39">
        <v>44455</v>
      </c>
      <c r="C11663" s="39" t="s">
        <v>1105</v>
      </c>
      <c r="D11663" s="40">
        <f>VLOOKUP(Pag_Inicio_Corr_mas_casos[[#This Row],[Corregimiento]],Hoja3!$A$2:$D$676,4,0)</f>
        <v>80812</v>
      </c>
      <c r="E11663" s="39">
        <v>10</v>
      </c>
    </row>
    <row r="11664" spans="1:5" x14ac:dyDescent="0.2">
      <c r="A11664" s="38">
        <v>44455</v>
      </c>
      <c r="B11664" s="39">
        <v>44455</v>
      </c>
      <c r="C11664" s="39" t="s">
        <v>1111</v>
      </c>
      <c r="D11664" s="40">
        <f>VLOOKUP(Pag_Inicio_Corr_mas_casos[[#This Row],[Corregimiento]],Hoja3!$A$2:$D$676,4,0)</f>
        <v>40201</v>
      </c>
      <c r="E11664" s="39">
        <v>8</v>
      </c>
    </row>
    <row r="11665" spans="1:5" x14ac:dyDescent="0.2">
      <c r="A11665" s="38">
        <v>44455</v>
      </c>
      <c r="B11665" s="39">
        <v>44455</v>
      </c>
      <c r="C11665" s="39" t="s">
        <v>1426</v>
      </c>
      <c r="D11665" s="40">
        <f>VLOOKUP(Pag_Inicio_Corr_mas_casos[[#This Row],[Corregimiento]],Hoja3!$A$2:$D$676,4,0)</f>
        <v>130714</v>
      </c>
      <c r="E11665" s="39">
        <v>8</v>
      </c>
    </row>
    <row r="11666" spans="1:5" x14ac:dyDescent="0.2">
      <c r="A11666" s="38">
        <v>44455</v>
      </c>
      <c r="B11666" s="39">
        <v>44455</v>
      </c>
      <c r="C11666" s="39" t="s">
        <v>1078</v>
      </c>
      <c r="D11666" s="40">
        <f>VLOOKUP(Pag_Inicio_Corr_mas_casos[[#This Row],[Corregimiento]],Hoja3!$A$2:$D$676,4,0)</f>
        <v>81001</v>
      </c>
      <c r="E11666" s="39">
        <v>8</v>
      </c>
    </row>
    <row r="11667" spans="1:5" x14ac:dyDescent="0.2">
      <c r="A11667" s="38">
        <v>44455</v>
      </c>
      <c r="B11667" s="39">
        <v>44455</v>
      </c>
      <c r="C11667" s="39" t="s">
        <v>1425</v>
      </c>
      <c r="D11667" s="40">
        <f>VLOOKUP(Pag_Inicio_Corr_mas_casos[[#This Row],[Corregimiento]],Hoja3!$A$2:$D$676,4,0)</f>
        <v>130712</v>
      </c>
      <c r="E11667" s="39">
        <v>8</v>
      </c>
    </row>
    <row r="11668" spans="1:5" x14ac:dyDescent="0.2">
      <c r="A11668" s="38">
        <v>44455</v>
      </c>
      <c r="B11668" s="39">
        <v>44455</v>
      </c>
      <c r="C11668" s="39" t="s">
        <v>1119</v>
      </c>
      <c r="D11668" s="40">
        <f>VLOOKUP(Pag_Inicio_Corr_mas_casos[[#This Row],[Corregimiento]],Hoja3!$A$2:$D$676,4,0)</f>
        <v>40601</v>
      </c>
      <c r="E11668" s="39">
        <v>7</v>
      </c>
    </row>
    <row r="11669" spans="1:5" x14ac:dyDescent="0.2">
      <c r="A11669" s="38">
        <v>44455</v>
      </c>
      <c r="B11669" s="39">
        <v>44455</v>
      </c>
      <c r="C11669" s="39" t="s">
        <v>831</v>
      </c>
      <c r="D11669" s="40">
        <f>VLOOKUP(Pag_Inicio_Corr_mas_casos[[#This Row],[Corregimiento]],Hoja3!$A$2:$D$676,4,0)</f>
        <v>80821</v>
      </c>
      <c r="E11669" s="39">
        <v>7</v>
      </c>
    </row>
    <row r="11670" spans="1:5" x14ac:dyDescent="0.2">
      <c r="A11670" s="38">
        <v>44455</v>
      </c>
      <c r="B11670" s="39">
        <v>44455</v>
      </c>
      <c r="C11670" s="39" t="s">
        <v>1077</v>
      </c>
      <c r="D11670" s="40">
        <f>VLOOKUP(Pag_Inicio_Corr_mas_casos[[#This Row],[Corregimiento]],Hoja3!$A$2:$D$676,4,0)</f>
        <v>81008</v>
      </c>
      <c r="E11670" s="39">
        <v>6</v>
      </c>
    </row>
    <row r="11671" spans="1:5" x14ac:dyDescent="0.2">
      <c r="A11671" s="38">
        <v>44455</v>
      </c>
      <c r="B11671" s="39">
        <v>44455</v>
      </c>
      <c r="C11671" s="39" t="s">
        <v>1080</v>
      </c>
      <c r="D11671" s="40">
        <f>VLOOKUP(Pag_Inicio_Corr_mas_casos[[#This Row],[Corregimiento]],Hoja3!$A$2:$D$676,4,0)</f>
        <v>81003</v>
      </c>
      <c r="E11671" s="39">
        <v>6</v>
      </c>
    </row>
    <row r="11672" spans="1:5" x14ac:dyDescent="0.2">
      <c r="A11672" s="38">
        <v>44455</v>
      </c>
      <c r="B11672" s="39">
        <v>44455</v>
      </c>
      <c r="C11672" s="39" t="s">
        <v>1015</v>
      </c>
      <c r="D11672" s="40">
        <f>VLOOKUP(Pag_Inicio_Corr_mas_casos[[#This Row],[Corregimiento]],Hoja3!$A$2:$D$676,4,0)</f>
        <v>80815</v>
      </c>
      <c r="E11672" s="39">
        <v>6</v>
      </c>
    </row>
    <row r="11673" spans="1:5" x14ac:dyDescent="0.2">
      <c r="A11673" s="38">
        <v>44455</v>
      </c>
      <c r="B11673" s="39">
        <v>44455</v>
      </c>
      <c r="C11673" s="39" t="s">
        <v>1071</v>
      </c>
      <c r="D11673" s="40">
        <f>VLOOKUP(Pag_Inicio_Corr_mas_casos[[#This Row],[Corregimiento]],Hoja3!$A$2:$D$676,4,0)</f>
        <v>80819</v>
      </c>
      <c r="E11673" s="39">
        <v>6</v>
      </c>
    </row>
    <row r="11674" spans="1:5" x14ac:dyDescent="0.2">
      <c r="A11674" s="38">
        <v>44455</v>
      </c>
      <c r="B11674" s="39">
        <v>44455</v>
      </c>
      <c r="C11674" s="39" t="s">
        <v>1007</v>
      </c>
      <c r="D11674" s="40">
        <f>VLOOKUP(Pag_Inicio_Corr_mas_casos[[#This Row],[Corregimiento]],Hoja3!$A$2:$D$676,4,0)</f>
        <v>80811</v>
      </c>
      <c r="E11674" s="39">
        <v>5</v>
      </c>
    </row>
    <row r="11675" spans="1:5" x14ac:dyDescent="0.2">
      <c r="A11675" s="38">
        <v>44455</v>
      </c>
      <c r="B11675" s="39">
        <v>44455</v>
      </c>
      <c r="C11675" s="39" t="s">
        <v>1124</v>
      </c>
      <c r="D11675" s="40">
        <f>VLOOKUP(Pag_Inicio_Corr_mas_casos[[#This Row],[Corregimiento]],Hoja3!$A$2:$D$676,4,0)</f>
        <v>30110</v>
      </c>
      <c r="E11675" s="39">
        <v>5</v>
      </c>
    </row>
    <row r="11676" spans="1:5" x14ac:dyDescent="0.2">
      <c r="A11676" s="159">
        <v>44456</v>
      </c>
      <c r="B11676" s="160">
        <v>44456</v>
      </c>
      <c r="C11676" s="160" t="s">
        <v>1105</v>
      </c>
      <c r="D11676" s="212">
        <f>VLOOKUP(Pag_Inicio_Corr_mas_casos[[#This Row],[Corregimiento]],Hoja3!$A$2:$D$676,4,0)</f>
        <v>80812</v>
      </c>
      <c r="E11676" s="160">
        <v>12</v>
      </c>
    </row>
    <row r="11677" spans="1:5" x14ac:dyDescent="0.2">
      <c r="A11677" s="159">
        <v>44456</v>
      </c>
      <c r="B11677" s="160">
        <v>44456</v>
      </c>
      <c r="C11677" s="160" t="s">
        <v>1026</v>
      </c>
      <c r="D11677" s="212">
        <f>VLOOKUP(Pag_Inicio_Corr_mas_casos[[#This Row],[Corregimiento]],Hoja3!$A$2:$D$676,4,0)</f>
        <v>30107</v>
      </c>
      <c r="E11677" s="160">
        <v>11</v>
      </c>
    </row>
    <row r="11678" spans="1:5" x14ac:dyDescent="0.2">
      <c r="A11678" s="159">
        <v>44456</v>
      </c>
      <c r="B11678" s="160">
        <v>44456</v>
      </c>
      <c r="C11678" s="160" t="s">
        <v>999</v>
      </c>
      <c r="D11678" s="212">
        <f>VLOOKUP(Pag_Inicio_Corr_mas_casos[[#This Row],[Corregimiento]],Hoja3!$A$2:$D$676,4,0)</f>
        <v>80806</v>
      </c>
      <c r="E11678" s="160">
        <v>10</v>
      </c>
    </row>
    <row r="11679" spans="1:5" x14ac:dyDescent="0.2">
      <c r="A11679" s="159">
        <v>44456</v>
      </c>
      <c r="B11679" s="160">
        <v>44456</v>
      </c>
      <c r="C11679" s="160" t="s">
        <v>1071</v>
      </c>
      <c r="D11679" s="212">
        <f>VLOOKUP(Pag_Inicio_Corr_mas_casos[[#This Row],[Corregimiento]],Hoja3!$A$2:$D$676,4,0)</f>
        <v>80819</v>
      </c>
      <c r="E11679" s="160">
        <v>9</v>
      </c>
    </row>
    <row r="11680" spans="1:5" x14ac:dyDescent="0.2">
      <c r="A11680" s="159">
        <v>44456</v>
      </c>
      <c r="B11680" s="160">
        <v>44456</v>
      </c>
      <c r="C11680" s="160" t="s">
        <v>1293</v>
      </c>
      <c r="D11680" s="212">
        <f>VLOOKUP(Pag_Inicio_Corr_mas_casos[[#This Row],[Corregimiento]],Hoja3!$A$2:$D$676,4,0)</f>
        <v>60202</v>
      </c>
      <c r="E11680" s="160">
        <v>8</v>
      </c>
    </row>
    <row r="11681" spans="1:5" x14ac:dyDescent="0.2">
      <c r="A11681" s="159">
        <v>44456</v>
      </c>
      <c r="B11681" s="160">
        <v>44456</v>
      </c>
      <c r="C11681" s="160" t="s">
        <v>1033</v>
      </c>
      <c r="D11681" s="212">
        <f>VLOOKUP(Pag_Inicio_Corr_mas_casos[[#This Row],[Corregimiento]],Hoja3!$A$2:$D$676,4,0)</f>
        <v>40203</v>
      </c>
      <c r="E11681" s="160">
        <v>8</v>
      </c>
    </row>
    <row r="11682" spans="1:5" x14ac:dyDescent="0.2">
      <c r="A11682" s="159">
        <v>44456</v>
      </c>
      <c r="B11682" s="160">
        <v>44456</v>
      </c>
      <c r="C11682" s="160" t="s">
        <v>1111</v>
      </c>
      <c r="D11682" s="212">
        <f>VLOOKUP(Pag_Inicio_Corr_mas_casos[[#This Row],[Corregimiento]],Hoja3!$A$2:$D$676,4,0)</f>
        <v>40201</v>
      </c>
      <c r="E11682" s="160">
        <v>8</v>
      </c>
    </row>
    <row r="11683" spans="1:5" x14ac:dyDescent="0.2">
      <c r="A11683" s="159">
        <v>44456</v>
      </c>
      <c r="B11683" s="160">
        <v>44456</v>
      </c>
      <c r="C11683" s="160" t="s">
        <v>1070</v>
      </c>
      <c r="D11683" s="212">
        <f>VLOOKUP(Pag_Inicio_Corr_mas_casos[[#This Row],[Corregimiento]],Hoja3!$A$2:$D$676,4,0)</f>
        <v>80809</v>
      </c>
      <c r="E11683" s="160">
        <v>8</v>
      </c>
    </row>
    <row r="11684" spans="1:5" x14ac:dyDescent="0.2">
      <c r="A11684" s="159">
        <v>44456</v>
      </c>
      <c r="B11684" s="160">
        <v>44456</v>
      </c>
      <c r="C11684" s="160" t="s">
        <v>1029</v>
      </c>
      <c r="D11684" s="212">
        <f>VLOOKUP(Pag_Inicio_Corr_mas_casos[[#This Row],[Corregimiento]],Hoja3!$A$2:$D$676,4,0)</f>
        <v>40606</v>
      </c>
      <c r="E11684" s="160">
        <v>7</v>
      </c>
    </row>
    <row r="11685" spans="1:5" x14ac:dyDescent="0.2">
      <c r="A11685" s="159">
        <v>44456</v>
      </c>
      <c r="B11685" s="160">
        <v>44456</v>
      </c>
      <c r="C11685" s="160" t="s">
        <v>1407</v>
      </c>
      <c r="D11685" s="212">
        <f>VLOOKUP(Pag_Inicio_Corr_mas_casos[[#This Row],[Corregimiento]],Hoja3!$A$2:$D$676,4,0)</f>
        <v>91103</v>
      </c>
      <c r="E11685" s="160">
        <v>6</v>
      </c>
    </row>
    <row r="11686" spans="1:5" x14ac:dyDescent="0.2">
      <c r="A11686" s="159">
        <v>44456</v>
      </c>
      <c r="B11686" s="160">
        <v>44456</v>
      </c>
      <c r="C11686" s="160" t="s">
        <v>1092</v>
      </c>
      <c r="D11686" s="212">
        <f>VLOOKUP(Pag_Inicio_Corr_mas_casos[[#This Row],[Corregimiento]],Hoja3!$A$2:$D$676,4,0)</f>
        <v>91008</v>
      </c>
      <c r="E11686" s="160">
        <v>6</v>
      </c>
    </row>
    <row r="11687" spans="1:5" x14ac:dyDescent="0.2">
      <c r="A11687" s="159">
        <v>44456</v>
      </c>
      <c r="B11687" s="160">
        <v>44456</v>
      </c>
      <c r="C11687" s="160" t="s">
        <v>831</v>
      </c>
      <c r="D11687" s="212">
        <f>VLOOKUP(Pag_Inicio_Corr_mas_casos[[#This Row],[Corregimiento]],Hoja3!$A$2:$D$676,4,0)</f>
        <v>80821</v>
      </c>
      <c r="E11687" s="160">
        <v>6</v>
      </c>
    </row>
    <row r="11688" spans="1:5" x14ac:dyDescent="0.2">
      <c r="A11688" s="159">
        <v>44456</v>
      </c>
      <c r="B11688" s="160">
        <v>44456</v>
      </c>
      <c r="C11688" s="160" t="s">
        <v>1074</v>
      </c>
      <c r="D11688" s="212">
        <f>VLOOKUP(Pag_Inicio_Corr_mas_casos[[#This Row],[Corregimiento]],Hoja3!$A$2:$D$676,4,0)</f>
        <v>130702</v>
      </c>
      <c r="E11688" s="160">
        <v>6</v>
      </c>
    </row>
    <row r="11689" spans="1:5" x14ac:dyDescent="0.2">
      <c r="A11689" s="159">
        <v>44456</v>
      </c>
      <c r="B11689" s="160">
        <v>44456</v>
      </c>
      <c r="C11689" s="160" t="s">
        <v>1006</v>
      </c>
      <c r="D11689" s="212">
        <f>VLOOKUP(Pag_Inicio_Corr_mas_casos[[#This Row],[Corregimiento]],Hoja3!$A$2:$D$676,4,0)</f>
        <v>80826</v>
      </c>
      <c r="E11689" s="160">
        <v>6</v>
      </c>
    </row>
    <row r="11690" spans="1:5" x14ac:dyDescent="0.2">
      <c r="A11690" s="159">
        <v>44456</v>
      </c>
      <c r="B11690" s="160">
        <v>44456</v>
      </c>
      <c r="C11690" s="160" t="s">
        <v>1132</v>
      </c>
      <c r="D11690" s="212">
        <f>VLOOKUP(Pag_Inicio_Corr_mas_casos[[#This Row],[Corregimiento]],Hoja3!$A$2:$D$676,4,0)</f>
        <v>30101</v>
      </c>
      <c r="E11690" s="160">
        <v>5</v>
      </c>
    </row>
    <row r="11691" spans="1:5" x14ac:dyDescent="0.2">
      <c r="A11691" s="159">
        <v>44456</v>
      </c>
      <c r="B11691" s="160">
        <v>44456</v>
      </c>
      <c r="C11691" s="160" t="s">
        <v>996</v>
      </c>
      <c r="D11691" s="212">
        <f>VLOOKUP(Pag_Inicio_Corr_mas_casos[[#This Row],[Corregimiento]],Hoja3!$A$2:$D$676,4,0)</f>
        <v>80810</v>
      </c>
      <c r="E11691" s="160">
        <v>5</v>
      </c>
    </row>
    <row r="11692" spans="1:5" x14ac:dyDescent="0.2">
      <c r="A11692" s="159">
        <v>44456</v>
      </c>
      <c r="B11692" s="160">
        <v>44456</v>
      </c>
      <c r="C11692" s="160" t="s">
        <v>1012</v>
      </c>
      <c r="D11692" s="212">
        <f>VLOOKUP(Pag_Inicio_Corr_mas_casos[[#This Row],[Corregimiento]],Hoja3!$A$2:$D$676,4,0)</f>
        <v>80817</v>
      </c>
      <c r="E11692" s="160">
        <v>5</v>
      </c>
    </row>
    <row r="11693" spans="1:5" x14ac:dyDescent="0.2">
      <c r="A11693" s="159">
        <v>44456</v>
      </c>
      <c r="B11693" s="160">
        <v>44456</v>
      </c>
      <c r="C11693" s="160" t="s">
        <v>1091</v>
      </c>
      <c r="D11693" s="212">
        <f>VLOOKUP(Pag_Inicio_Corr_mas_casos[[#This Row],[Corregimiento]],Hoja3!$A$2:$D$676,4,0)</f>
        <v>30104</v>
      </c>
      <c r="E11693" s="160">
        <v>5</v>
      </c>
    </row>
    <row r="11694" spans="1:5" x14ac:dyDescent="0.2">
      <c r="A11694" s="159">
        <v>44456</v>
      </c>
      <c r="B11694" s="160">
        <v>44456</v>
      </c>
      <c r="C11694" s="160" t="s">
        <v>1009</v>
      </c>
      <c r="D11694" s="212">
        <f>VLOOKUP(Pag_Inicio_Corr_mas_casos[[#This Row],[Corregimiento]],Hoja3!$A$2:$D$676,4,0)</f>
        <v>130107</v>
      </c>
      <c r="E11694" s="160">
        <v>5</v>
      </c>
    </row>
    <row r="11695" spans="1:5" x14ac:dyDescent="0.2">
      <c r="A11695" s="159">
        <v>44456</v>
      </c>
      <c r="B11695" s="160">
        <v>44456</v>
      </c>
      <c r="C11695" s="160" t="s">
        <v>1003</v>
      </c>
      <c r="D11695" s="212">
        <f>VLOOKUP(Pag_Inicio_Corr_mas_casos[[#This Row],[Corregimiento]],Hoja3!$A$2:$D$676,4,0)</f>
        <v>130708</v>
      </c>
      <c r="E11695" s="160">
        <v>5</v>
      </c>
    </row>
    <row r="11696" spans="1:5" x14ac:dyDescent="0.2">
      <c r="A11696" s="47">
        <v>44457</v>
      </c>
      <c r="B11696" s="48">
        <v>44457</v>
      </c>
      <c r="C11696" s="48" t="s">
        <v>1033</v>
      </c>
      <c r="D11696" s="49">
        <f>VLOOKUP(Pag_Inicio_Corr_mas_casos[[#This Row],[Corregimiento]],Hoja3!$A$2:$D$676,4,0)</f>
        <v>40203</v>
      </c>
      <c r="E11696" s="48">
        <v>10</v>
      </c>
    </row>
    <row r="11697" spans="1:5" x14ac:dyDescent="0.2">
      <c r="A11697" s="47">
        <v>44457</v>
      </c>
      <c r="B11697" s="48">
        <v>44457</v>
      </c>
      <c r="C11697" s="48" t="s">
        <v>997</v>
      </c>
      <c r="D11697" s="49">
        <f>VLOOKUP(Pag_Inicio_Corr_mas_casos[[#This Row],[Corregimiento]],Hoja3!$A$2:$D$676,4,0)</f>
        <v>130717</v>
      </c>
      <c r="E11697" s="48">
        <v>7</v>
      </c>
    </row>
    <row r="11698" spans="1:5" x14ac:dyDescent="0.2">
      <c r="A11698" s="47">
        <v>44457</v>
      </c>
      <c r="B11698" s="48">
        <v>44457</v>
      </c>
      <c r="C11698" s="48" t="s">
        <v>1005</v>
      </c>
      <c r="D11698" s="49">
        <f>VLOOKUP(Pag_Inicio_Corr_mas_casos[[#This Row],[Corregimiento]],Hoja3!$A$2:$D$676,4,0)</f>
        <v>80814</v>
      </c>
      <c r="E11698" s="48">
        <v>7</v>
      </c>
    </row>
    <row r="11699" spans="1:5" x14ac:dyDescent="0.2">
      <c r="A11699" s="47">
        <v>44457</v>
      </c>
      <c r="B11699" s="48">
        <v>44457</v>
      </c>
      <c r="C11699" s="48" t="s">
        <v>1001</v>
      </c>
      <c r="D11699" s="49">
        <f>VLOOKUP(Pag_Inicio_Corr_mas_casos[[#This Row],[Corregimiento]],Hoja3!$A$2:$D$676,4,0)</f>
        <v>80807</v>
      </c>
      <c r="E11699" s="48">
        <v>7</v>
      </c>
    </row>
    <row r="11700" spans="1:5" x14ac:dyDescent="0.2">
      <c r="A11700" s="47">
        <v>44457</v>
      </c>
      <c r="B11700" s="48">
        <v>44457</v>
      </c>
      <c r="C11700" s="48" t="s">
        <v>831</v>
      </c>
      <c r="D11700" s="49">
        <f>VLOOKUP(Pag_Inicio_Corr_mas_casos[[#This Row],[Corregimiento]],Hoja3!$A$2:$D$676,4,0)</f>
        <v>80821</v>
      </c>
      <c r="E11700" s="48">
        <v>6</v>
      </c>
    </row>
    <row r="11701" spans="1:5" x14ac:dyDescent="0.2">
      <c r="A11701" s="47">
        <v>44457</v>
      </c>
      <c r="B11701" s="48">
        <v>44457</v>
      </c>
      <c r="C11701" s="48" t="s">
        <v>1012</v>
      </c>
      <c r="D11701" s="49">
        <f>VLOOKUP(Pag_Inicio_Corr_mas_casos[[#This Row],[Corregimiento]],Hoja3!$A$2:$D$676,4,0)</f>
        <v>80817</v>
      </c>
      <c r="E11701" s="48">
        <v>6</v>
      </c>
    </row>
    <row r="11702" spans="1:5" x14ac:dyDescent="0.2">
      <c r="A11702" s="47">
        <v>44457</v>
      </c>
      <c r="B11702" s="48">
        <v>44457</v>
      </c>
      <c r="C11702" s="48" t="s">
        <v>1111</v>
      </c>
      <c r="D11702" s="49">
        <f>VLOOKUP(Pag_Inicio_Corr_mas_casos[[#This Row],[Corregimiento]],Hoja3!$A$2:$D$676,4,0)</f>
        <v>40201</v>
      </c>
      <c r="E11702" s="48">
        <v>6</v>
      </c>
    </row>
    <row r="11703" spans="1:5" x14ac:dyDescent="0.2">
      <c r="A11703" s="47">
        <v>44457</v>
      </c>
      <c r="B11703" s="48">
        <v>44457</v>
      </c>
      <c r="C11703" s="48" t="s">
        <v>1026</v>
      </c>
      <c r="D11703" s="49">
        <f>VLOOKUP(Pag_Inicio_Corr_mas_casos[[#This Row],[Corregimiento]],Hoja3!$A$2:$D$676,4,0)</f>
        <v>30107</v>
      </c>
      <c r="E11703" s="48">
        <v>6</v>
      </c>
    </row>
    <row r="11704" spans="1:5" x14ac:dyDescent="0.2">
      <c r="A11704" s="47">
        <v>44457</v>
      </c>
      <c r="B11704" s="48">
        <v>44457</v>
      </c>
      <c r="C11704" s="48" t="s">
        <v>1066</v>
      </c>
      <c r="D11704" s="49">
        <f>VLOOKUP(Pag_Inicio_Corr_mas_casos[[#This Row],[Corregimiento]],Hoja3!$A$2:$D$676,4,0)</f>
        <v>40612</v>
      </c>
      <c r="E11704" s="48">
        <v>6</v>
      </c>
    </row>
    <row r="11705" spans="1:5" x14ac:dyDescent="0.2">
      <c r="A11705" s="47">
        <v>44457</v>
      </c>
      <c r="B11705" s="48">
        <v>44457</v>
      </c>
      <c r="C11705" s="48" t="s">
        <v>1113</v>
      </c>
      <c r="D11705" s="49">
        <f>VLOOKUP(Pag_Inicio_Corr_mas_casos[[#This Row],[Corregimiento]],Hoja3!$A$2:$D$676,4,0)</f>
        <v>130102</v>
      </c>
      <c r="E11705" s="48">
        <v>6</v>
      </c>
    </row>
    <row r="11706" spans="1:5" x14ac:dyDescent="0.2">
      <c r="A11706" s="47">
        <v>44457</v>
      </c>
      <c r="B11706" s="48">
        <v>44457</v>
      </c>
      <c r="C11706" s="48" t="s">
        <v>1070</v>
      </c>
      <c r="D11706" s="49">
        <f>VLOOKUP(Pag_Inicio_Corr_mas_casos[[#This Row],[Corregimiento]],Hoja3!$A$2:$D$676,4,0)</f>
        <v>80809</v>
      </c>
      <c r="E11706" s="48">
        <v>5</v>
      </c>
    </row>
    <row r="11707" spans="1:5" x14ac:dyDescent="0.2">
      <c r="A11707" s="47">
        <v>44457</v>
      </c>
      <c r="B11707" s="48">
        <v>44457</v>
      </c>
      <c r="C11707" s="48" t="s">
        <v>1071</v>
      </c>
      <c r="D11707" s="49">
        <f>VLOOKUP(Pag_Inicio_Corr_mas_casos[[#This Row],[Corregimiento]],Hoja3!$A$2:$D$676,4,0)</f>
        <v>80819</v>
      </c>
      <c r="E11707" s="48">
        <v>5</v>
      </c>
    </row>
    <row r="11708" spans="1:5" x14ac:dyDescent="0.2">
      <c r="A11708" s="47">
        <v>44457</v>
      </c>
      <c r="B11708" s="48">
        <v>44457</v>
      </c>
      <c r="C11708" s="48" t="s">
        <v>1426</v>
      </c>
      <c r="D11708" s="49">
        <f>VLOOKUP(Pag_Inicio_Corr_mas_casos[[#This Row],[Corregimiento]],Hoja3!$A$2:$D$676,4,0)</f>
        <v>130714</v>
      </c>
      <c r="E11708" s="48">
        <v>5</v>
      </c>
    </row>
    <row r="11709" spans="1:5" x14ac:dyDescent="0.2">
      <c r="A11709" s="47">
        <v>44457</v>
      </c>
      <c r="B11709" s="48">
        <v>44457</v>
      </c>
      <c r="C11709" s="48" t="s">
        <v>1091</v>
      </c>
      <c r="D11709" s="49">
        <f>VLOOKUP(Pag_Inicio_Corr_mas_casos[[#This Row],[Corregimiento]],Hoja3!$A$2:$D$676,4,0)</f>
        <v>30104</v>
      </c>
      <c r="E11709" s="48">
        <v>5</v>
      </c>
    </row>
    <row r="11710" spans="1:5" x14ac:dyDescent="0.2">
      <c r="A11710" s="47">
        <v>44457</v>
      </c>
      <c r="B11710" s="48">
        <v>44457</v>
      </c>
      <c r="C11710" s="48" t="s">
        <v>1079</v>
      </c>
      <c r="D11710" s="49">
        <f>VLOOKUP(Pag_Inicio_Corr_mas_casos[[#This Row],[Corregimiento]],Hoja3!$A$2:$D$676,4,0)</f>
        <v>81002</v>
      </c>
      <c r="E11710" s="48">
        <v>5</v>
      </c>
    </row>
    <row r="11711" spans="1:5" x14ac:dyDescent="0.2">
      <c r="A11711" s="47">
        <v>44457</v>
      </c>
      <c r="B11711" s="48">
        <v>44457</v>
      </c>
      <c r="C11711" s="48" t="s">
        <v>1293</v>
      </c>
      <c r="D11711" s="49">
        <f>VLOOKUP(Pag_Inicio_Corr_mas_casos[[#This Row],[Corregimiento]],Hoja3!$A$2:$D$676,4,0)</f>
        <v>60202</v>
      </c>
      <c r="E11711" s="48">
        <v>5</v>
      </c>
    </row>
    <row r="11712" spans="1:5" x14ac:dyDescent="0.2">
      <c r="A11712" s="47">
        <v>44457</v>
      </c>
      <c r="B11712" s="48">
        <v>44457</v>
      </c>
      <c r="C11712" s="48" t="s">
        <v>1129</v>
      </c>
      <c r="D11712" s="49">
        <f>VLOOKUP(Pag_Inicio_Corr_mas_casos[[#This Row],[Corregimiento]],Hoja3!$A$2:$D$676,4,0)</f>
        <v>91011</v>
      </c>
      <c r="E11712" s="48">
        <v>5</v>
      </c>
    </row>
    <row r="11713" spans="1:5" x14ac:dyDescent="0.2">
      <c r="A11713" s="47">
        <v>44457</v>
      </c>
      <c r="B11713" s="48">
        <v>44457</v>
      </c>
      <c r="C11713" s="48" t="s">
        <v>1080</v>
      </c>
      <c r="D11713" s="49">
        <f>VLOOKUP(Pag_Inicio_Corr_mas_casos[[#This Row],[Corregimiento]],Hoja3!$A$2:$D$676,4,0)</f>
        <v>81003</v>
      </c>
      <c r="E11713" s="48">
        <v>5</v>
      </c>
    </row>
    <row r="11714" spans="1:5" x14ac:dyDescent="0.2">
      <c r="A11714" s="47">
        <v>44457</v>
      </c>
      <c r="B11714" s="48">
        <v>44457</v>
      </c>
      <c r="C11714" s="48" t="s">
        <v>1429</v>
      </c>
      <c r="D11714" s="49">
        <f>VLOOKUP(Pag_Inicio_Corr_mas_casos[[#This Row],[Corregimiento]],Hoja3!$A$2:$D$676,4,0)</f>
        <v>130408</v>
      </c>
      <c r="E11714" s="48">
        <v>5</v>
      </c>
    </row>
    <row r="11715" spans="1:5" x14ac:dyDescent="0.2">
      <c r="A11715" s="47">
        <v>44457</v>
      </c>
      <c r="B11715" s="48">
        <v>44457</v>
      </c>
      <c r="C11715" s="48" t="s">
        <v>1095</v>
      </c>
      <c r="D11715" s="49">
        <f>VLOOKUP(Pag_Inicio_Corr_mas_casos[[#This Row],[Corregimiento]],Hoja3!$A$2:$D$676,4,0)</f>
        <v>130106</v>
      </c>
      <c r="E11715" s="48">
        <v>4</v>
      </c>
    </row>
    <row r="11716" spans="1:5" x14ac:dyDescent="0.2">
      <c r="A11716" s="35">
        <v>44458</v>
      </c>
      <c r="B11716" s="36">
        <v>44458</v>
      </c>
      <c r="C11716" s="36" t="s">
        <v>1080</v>
      </c>
      <c r="D11716" s="37">
        <f>VLOOKUP(Pag_Inicio_Corr_mas_casos[[#This Row],[Corregimiento]],Hoja3!$A$2:$D$676,4,0)</f>
        <v>81003</v>
      </c>
      <c r="E11716" s="36">
        <v>12</v>
      </c>
    </row>
    <row r="11717" spans="1:5" x14ac:dyDescent="0.2">
      <c r="A11717" s="35">
        <v>44458</v>
      </c>
      <c r="B11717" s="36">
        <v>44458</v>
      </c>
      <c r="C11717" s="36" t="s">
        <v>1012</v>
      </c>
      <c r="D11717" s="37">
        <f>VLOOKUP(Pag_Inicio_Corr_mas_casos[[#This Row],[Corregimiento]],Hoja3!$A$2:$D$676,4,0)</f>
        <v>80817</v>
      </c>
      <c r="E11717" s="36">
        <v>15</v>
      </c>
    </row>
    <row r="11718" spans="1:5" x14ac:dyDescent="0.2">
      <c r="A11718" s="35">
        <v>44458</v>
      </c>
      <c r="B11718" s="36">
        <v>44458</v>
      </c>
      <c r="C11718" s="36" t="s">
        <v>831</v>
      </c>
      <c r="D11718" s="37">
        <f>VLOOKUP(Pag_Inicio_Corr_mas_casos[[#This Row],[Corregimiento]],Hoja3!$A$2:$D$676,4,0)</f>
        <v>80821</v>
      </c>
      <c r="E11718" s="36">
        <v>9</v>
      </c>
    </row>
    <row r="11719" spans="1:5" x14ac:dyDescent="0.2">
      <c r="A11719" s="35">
        <v>44458</v>
      </c>
      <c r="B11719" s="36">
        <v>44458</v>
      </c>
      <c r="C11719" s="36" t="s">
        <v>1119</v>
      </c>
      <c r="D11719" s="37">
        <f>VLOOKUP(Pag_Inicio_Corr_mas_casos[[#This Row],[Corregimiento]],Hoja3!$A$2:$D$676,4,0)</f>
        <v>40601</v>
      </c>
      <c r="E11719" s="36">
        <v>8</v>
      </c>
    </row>
    <row r="11720" spans="1:5" x14ac:dyDescent="0.2">
      <c r="A11720" s="35">
        <v>44458</v>
      </c>
      <c r="B11720" s="36">
        <v>44458</v>
      </c>
      <c r="C11720" s="36" t="s">
        <v>1006</v>
      </c>
      <c r="D11720" s="37">
        <f>VLOOKUP(Pag_Inicio_Corr_mas_casos[[#This Row],[Corregimiento]],Hoja3!$A$2:$D$676,4,0)</f>
        <v>80826</v>
      </c>
      <c r="E11720" s="36">
        <v>8</v>
      </c>
    </row>
    <row r="11721" spans="1:5" x14ac:dyDescent="0.2">
      <c r="A11721" s="35">
        <v>44458</v>
      </c>
      <c r="B11721" s="36">
        <v>44458</v>
      </c>
      <c r="C11721" s="36" t="s">
        <v>1105</v>
      </c>
      <c r="D11721" s="37">
        <f>VLOOKUP(Pag_Inicio_Corr_mas_casos[[#This Row],[Corregimiento]],Hoja3!$A$2:$D$676,4,0)</f>
        <v>80812</v>
      </c>
      <c r="E11721" s="36">
        <v>7</v>
      </c>
    </row>
    <row r="11722" spans="1:5" x14ac:dyDescent="0.2">
      <c r="A11722" s="35">
        <v>44458</v>
      </c>
      <c r="B11722" s="36">
        <v>44458</v>
      </c>
      <c r="C11722" s="36" t="s">
        <v>1007</v>
      </c>
      <c r="D11722" s="37">
        <f>VLOOKUP(Pag_Inicio_Corr_mas_casos[[#This Row],[Corregimiento]],Hoja3!$A$2:$D$676,4,0)</f>
        <v>80811</v>
      </c>
      <c r="E11722" s="36">
        <v>7</v>
      </c>
    </row>
    <row r="11723" spans="1:5" x14ac:dyDescent="0.2">
      <c r="A11723" s="35">
        <v>44458</v>
      </c>
      <c r="B11723" s="36">
        <v>44458</v>
      </c>
      <c r="C11723" s="36" t="s">
        <v>1078</v>
      </c>
      <c r="D11723" s="37">
        <f>VLOOKUP(Pag_Inicio_Corr_mas_casos[[#This Row],[Corregimiento]],Hoja3!$A$2:$D$676,4,0)</f>
        <v>81001</v>
      </c>
      <c r="E11723" s="36">
        <v>6</v>
      </c>
    </row>
    <row r="11724" spans="1:5" x14ac:dyDescent="0.2">
      <c r="A11724" s="35">
        <v>44458</v>
      </c>
      <c r="B11724" s="36">
        <v>44458</v>
      </c>
      <c r="C11724" s="36" t="s">
        <v>1124</v>
      </c>
      <c r="D11724" s="37">
        <f>VLOOKUP(Pag_Inicio_Corr_mas_casos[[#This Row],[Corregimiento]],Hoja3!$A$2:$D$676,4,0)</f>
        <v>30110</v>
      </c>
      <c r="E11724" s="36">
        <v>6</v>
      </c>
    </row>
    <row r="11725" spans="1:5" x14ac:dyDescent="0.2">
      <c r="A11725" s="35">
        <v>44458</v>
      </c>
      <c r="B11725" s="36">
        <v>44458</v>
      </c>
      <c r="C11725" s="36" t="s">
        <v>1191</v>
      </c>
      <c r="D11725" s="37">
        <f>VLOOKUP(Pag_Inicio_Corr_mas_casos[[#This Row],[Corregimiento]],Hoja3!$A$2:$D$676,4,0)</f>
        <v>40401</v>
      </c>
      <c r="E11725" s="36">
        <v>5</v>
      </c>
    </row>
    <row r="11726" spans="1:5" x14ac:dyDescent="0.2">
      <c r="A11726" s="35">
        <v>44458</v>
      </c>
      <c r="B11726" s="36">
        <v>44458</v>
      </c>
      <c r="C11726" s="36" t="s">
        <v>1029</v>
      </c>
      <c r="D11726" s="37">
        <f>VLOOKUP(Pag_Inicio_Corr_mas_casos[[#This Row],[Corregimiento]],Hoja3!$A$2:$D$676,4,0)</f>
        <v>40606</v>
      </c>
      <c r="E11726" s="36">
        <v>5</v>
      </c>
    </row>
    <row r="11727" spans="1:5" x14ac:dyDescent="0.2">
      <c r="A11727" s="35">
        <v>44458</v>
      </c>
      <c r="B11727" s="36">
        <v>44458</v>
      </c>
      <c r="C11727" s="36" t="s">
        <v>1074</v>
      </c>
      <c r="D11727" s="37">
        <f>VLOOKUP(Pag_Inicio_Corr_mas_casos[[#This Row],[Corregimiento]],Hoja3!$A$2:$D$676,4,0)</f>
        <v>130702</v>
      </c>
      <c r="E11727" s="36">
        <v>5</v>
      </c>
    </row>
    <row r="11728" spans="1:5" x14ac:dyDescent="0.2">
      <c r="A11728" s="35">
        <v>44458</v>
      </c>
      <c r="B11728" s="36">
        <v>44458</v>
      </c>
      <c r="C11728" s="36" t="s">
        <v>999</v>
      </c>
      <c r="D11728" s="37">
        <f>VLOOKUP(Pag_Inicio_Corr_mas_casos[[#This Row],[Corregimiento]],Hoja3!$A$2:$D$676,4,0)</f>
        <v>80806</v>
      </c>
      <c r="E11728" s="36">
        <v>5</v>
      </c>
    </row>
    <row r="11729" spans="1:5" x14ac:dyDescent="0.2">
      <c r="A11729" s="35">
        <v>44458</v>
      </c>
      <c r="B11729" s="36">
        <v>44458</v>
      </c>
      <c r="C11729" s="36" t="s">
        <v>1070</v>
      </c>
      <c r="D11729" s="37">
        <f>VLOOKUP(Pag_Inicio_Corr_mas_casos[[#This Row],[Corregimiento]],Hoja3!$A$2:$D$676,4,0)</f>
        <v>80809</v>
      </c>
      <c r="E11729" s="36">
        <v>5</v>
      </c>
    </row>
    <row r="11730" spans="1:5" x14ac:dyDescent="0.2">
      <c r="A11730" s="35">
        <v>44458</v>
      </c>
      <c r="B11730" s="36">
        <v>44458</v>
      </c>
      <c r="C11730" s="36" t="s">
        <v>1091</v>
      </c>
      <c r="D11730" s="37">
        <f>VLOOKUP(Pag_Inicio_Corr_mas_casos[[#This Row],[Corregimiento]],Hoja3!$A$2:$D$676,4,0)</f>
        <v>30104</v>
      </c>
      <c r="E11730" s="36">
        <v>4</v>
      </c>
    </row>
    <row r="11731" spans="1:5" x14ac:dyDescent="0.2">
      <c r="A11731" s="35">
        <v>44458</v>
      </c>
      <c r="B11731" s="36">
        <v>44458</v>
      </c>
      <c r="C11731" s="36" t="s">
        <v>1148</v>
      </c>
      <c r="D11731" s="37">
        <f>VLOOKUP(Pag_Inicio_Corr_mas_casos[[#This Row],[Corregimiento]],Hoja3!$A$2:$D$676,4,0)</f>
        <v>80505</v>
      </c>
      <c r="E11731" s="36">
        <v>4</v>
      </c>
    </row>
    <row r="11732" spans="1:5" x14ac:dyDescent="0.2">
      <c r="A11732" s="35">
        <v>44458</v>
      </c>
      <c r="B11732" s="36">
        <v>44458</v>
      </c>
      <c r="C11732" s="36" t="s">
        <v>1011</v>
      </c>
      <c r="D11732" s="37">
        <f>VLOOKUP(Pag_Inicio_Corr_mas_casos[[#This Row],[Corregimiento]],Hoja3!$A$2:$D$676,4,0)</f>
        <v>80820</v>
      </c>
      <c r="E11732" s="36">
        <v>4</v>
      </c>
    </row>
    <row r="11733" spans="1:5" x14ac:dyDescent="0.2">
      <c r="A11733" s="35">
        <v>44458</v>
      </c>
      <c r="B11733" s="36">
        <v>44458</v>
      </c>
      <c r="C11733" s="36" t="s">
        <v>1117</v>
      </c>
      <c r="D11733" s="37">
        <f>VLOOKUP(Pag_Inicio_Corr_mas_casos[[#This Row],[Corregimiento]],Hoja3!$A$2:$D$676,4,0)</f>
        <v>40501</v>
      </c>
      <c r="E11733" s="36">
        <v>4</v>
      </c>
    </row>
    <row r="11734" spans="1:5" x14ac:dyDescent="0.2">
      <c r="A11734" s="35">
        <v>44458</v>
      </c>
      <c r="B11734" s="36">
        <v>44458</v>
      </c>
      <c r="C11734" s="36" t="s">
        <v>996</v>
      </c>
      <c r="D11734" s="37">
        <f>VLOOKUP(Pag_Inicio_Corr_mas_casos[[#This Row],[Corregimiento]],Hoja3!$A$2:$D$676,4,0)</f>
        <v>80810</v>
      </c>
      <c r="E11734" s="36">
        <v>4</v>
      </c>
    </row>
    <row r="11735" spans="1:5" x14ac:dyDescent="0.2">
      <c r="A11735" s="47">
        <v>44459</v>
      </c>
      <c r="B11735" s="48">
        <v>44459</v>
      </c>
      <c r="C11735" s="48" t="s">
        <v>1029</v>
      </c>
      <c r="D11735" s="49">
        <f>VLOOKUP(Pag_Inicio_Corr_mas_casos[[#This Row],[Corregimiento]],Hoja3!$A$2:$D$676,4,0)</f>
        <v>40606</v>
      </c>
      <c r="E11735" s="48">
        <v>8</v>
      </c>
    </row>
    <row r="11736" spans="1:5" x14ac:dyDescent="0.2">
      <c r="A11736" s="47">
        <v>44459</v>
      </c>
      <c r="B11736" s="48">
        <v>44459</v>
      </c>
      <c r="C11736" s="48" t="s">
        <v>1172</v>
      </c>
      <c r="D11736" s="49">
        <f>VLOOKUP(Pag_Inicio_Corr_mas_casos[[#This Row],[Corregimiento]],Hoja3!$A$2:$D$676,4,0)</f>
        <v>20307</v>
      </c>
      <c r="E11736" s="48">
        <v>6</v>
      </c>
    </row>
    <row r="11737" spans="1:5" x14ac:dyDescent="0.2">
      <c r="A11737" s="47">
        <v>44459</v>
      </c>
      <c r="B11737" s="48">
        <v>44459</v>
      </c>
      <c r="C11737" s="48" t="s">
        <v>1081</v>
      </c>
      <c r="D11737" s="49">
        <f>VLOOKUP(Pag_Inicio_Corr_mas_casos[[#This Row],[Corregimiento]],Hoja3!$A$2:$D$676,4,0)</f>
        <v>91001</v>
      </c>
      <c r="E11737" s="48">
        <v>6</v>
      </c>
    </row>
    <row r="11738" spans="1:5" x14ac:dyDescent="0.2">
      <c r="A11738" s="47">
        <v>44459</v>
      </c>
      <c r="B11738" s="48">
        <v>44459</v>
      </c>
      <c r="C11738" s="48" t="s">
        <v>1033</v>
      </c>
      <c r="D11738" s="49">
        <f>VLOOKUP(Pag_Inicio_Corr_mas_casos[[#This Row],[Corregimiento]],Hoja3!$A$2:$D$676,4,0)</f>
        <v>40203</v>
      </c>
      <c r="E11738" s="48">
        <v>5</v>
      </c>
    </row>
    <row r="11739" spans="1:5" x14ac:dyDescent="0.2">
      <c r="A11739" s="47">
        <v>44459</v>
      </c>
      <c r="B11739" s="48">
        <v>44459</v>
      </c>
      <c r="C11739" s="48" t="s">
        <v>1005</v>
      </c>
      <c r="D11739" s="49">
        <f>VLOOKUP(Pag_Inicio_Corr_mas_casos[[#This Row],[Corregimiento]],Hoja3!$A$2:$D$676,4,0)</f>
        <v>80814</v>
      </c>
      <c r="E11739" s="48">
        <v>4</v>
      </c>
    </row>
    <row r="11740" spans="1:5" x14ac:dyDescent="0.2">
      <c r="A11740" s="47">
        <v>44459</v>
      </c>
      <c r="B11740" s="48">
        <v>44459</v>
      </c>
      <c r="C11740" s="48" t="s">
        <v>1188</v>
      </c>
      <c r="D11740" s="49">
        <f>VLOOKUP(Pag_Inicio_Corr_mas_casos[[#This Row],[Corregimiento]],Hoja3!$A$2:$D$676,4,0)</f>
        <v>40204</v>
      </c>
      <c r="E11740" s="48">
        <v>4</v>
      </c>
    </row>
    <row r="11741" spans="1:5" x14ac:dyDescent="0.2">
      <c r="A11741" s="47">
        <v>44459</v>
      </c>
      <c r="B11741" s="48">
        <v>44459</v>
      </c>
      <c r="C11741" s="48" t="s">
        <v>1082</v>
      </c>
      <c r="D11741" s="49">
        <f>VLOOKUP(Pag_Inicio_Corr_mas_casos[[#This Row],[Corregimiento]],Hoja3!$A$2:$D$676,4,0)</f>
        <v>30111</v>
      </c>
      <c r="E11741" s="48">
        <v>4</v>
      </c>
    </row>
    <row r="11742" spans="1:5" x14ac:dyDescent="0.2">
      <c r="A11742" s="47">
        <v>44459</v>
      </c>
      <c r="B11742" s="48">
        <v>44459</v>
      </c>
      <c r="C11742" s="48" t="s">
        <v>999</v>
      </c>
      <c r="D11742" s="49">
        <f>VLOOKUP(Pag_Inicio_Corr_mas_casos[[#This Row],[Corregimiento]],Hoja3!$A$2:$D$676,4,0)</f>
        <v>80806</v>
      </c>
      <c r="E11742" s="48">
        <v>4</v>
      </c>
    </row>
    <row r="11743" spans="1:5" x14ac:dyDescent="0.2">
      <c r="A11743" s="47">
        <v>44459</v>
      </c>
      <c r="B11743" s="48">
        <v>44459</v>
      </c>
      <c r="C11743" s="48" t="s">
        <v>1062</v>
      </c>
      <c r="D11743" s="49">
        <f>VLOOKUP(Pag_Inicio_Corr_mas_casos[[#This Row],[Corregimiento]],Hoja3!$A$2:$D$676,4,0)</f>
        <v>40611</v>
      </c>
      <c r="E11743" s="48">
        <v>4</v>
      </c>
    </row>
    <row r="11744" spans="1:5" x14ac:dyDescent="0.2">
      <c r="A11744" s="47">
        <v>44459</v>
      </c>
      <c r="B11744" s="48">
        <v>44459</v>
      </c>
      <c r="C11744" s="48" t="s">
        <v>1026</v>
      </c>
      <c r="D11744" s="49">
        <f>VLOOKUP(Pag_Inicio_Corr_mas_casos[[#This Row],[Corregimiento]],Hoja3!$A$2:$D$676,4,0)</f>
        <v>30107</v>
      </c>
      <c r="E11744" s="48">
        <v>4</v>
      </c>
    </row>
    <row r="11745" spans="1:5" x14ac:dyDescent="0.2">
      <c r="A11745" s="47">
        <v>44459</v>
      </c>
      <c r="B11745" s="48">
        <v>44459</v>
      </c>
      <c r="C11745" s="48" t="s">
        <v>1113</v>
      </c>
      <c r="D11745" s="49">
        <f>VLOOKUP(Pag_Inicio_Corr_mas_casos[[#This Row],[Corregimiento]],Hoja3!$A$2:$D$676,4,0)</f>
        <v>130102</v>
      </c>
      <c r="E11745" s="48">
        <v>4</v>
      </c>
    </row>
    <row r="11746" spans="1:5" x14ac:dyDescent="0.2">
      <c r="A11746" s="47">
        <v>44459</v>
      </c>
      <c r="B11746" s="48">
        <v>44459</v>
      </c>
      <c r="C11746" s="48" t="s">
        <v>1016</v>
      </c>
      <c r="D11746" s="49">
        <f>VLOOKUP(Pag_Inicio_Corr_mas_casos[[#This Row],[Corregimiento]],Hoja3!$A$2:$D$676,4,0)</f>
        <v>130716</v>
      </c>
      <c r="E11746" s="48">
        <v>3</v>
      </c>
    </row>
    <row r="11747" spans="1:5" x14ac:dyDescent="0.2">
      <c r="A11747" s="47">
        <v>44459</v>
      </c>
      <c r="B11747" s="48">
        <v>44459</v>
      </c>
      <c r="C11747" s="48" t="s">
        <v>1095</v>
      </c>
      <c r="D11747" s="49">
        <f>VLOOKUP(Pag_Inicio_Corr_mas_casos[[#This Row],[Corregimiento]],Hoja3!$A$2:$D$676,4,0)</f>
        <v>130106</v>
      </c>
      <c r="E11747" s="48">
        <v>3</v>
      </c>
    </row>
    <row r="11748" spans="1:5" x14ac:dyDescent="0.2">
      <c r="A11748" s="47">
        <v>44459</v>
      </c>
      <c r="B11748" s="48">
        <v>44459</v>
      </c>
      <c r="C11748" s="48" t="s">
        <v>1066</v>
      </c>
      <c r="D11748" s="49">
        <f>VLOOKUP(Pag_Inicio_Corr_mas_casos[[#This Row],[Corregimiento]],Hoja3!$A$2:$D$676,4,0)</f>
        <v>40612</v>
      </c>
      <c r="E11748" s="48">
        <v>3</v>
      </c>
    </row>
    <row r="11749" spans="1:5" x14ac:dyDescent="0.2">
      <c r="A11749" s="47">
        <v>44459</v>
      </c>
      <c r="B11749" s="48">
        <v>44459</v>
      </c>
      <c r="C11749" s="48" t="s">
        <v>1001</v>
      </c>
      <c r="D11749" s="49">
        <f>VLOOKUP(Pag_Inicio_Corr_mas_casos[[#This Row],[Corregimiento]],Hoja3!$A$2:$D$676,4,0)</f>
        <v>80807</v>
      </c>
      <c r="E11749" s="48">
        <v>3</v>
      </c>
    </row>
    <row r="11750" spans="1:5" x14ac:dyDescent="0.2">
      <c r="A11750" s="47">
        <v>44459</v>
      </c>
      <c r="B11750" s="48">
        <v>44459</v>
      </c>
      <c r="C11750" s="48" t="s">
        <v>1429</v>
      </c>
      <c r="D11750" s="49">
        <f>VLOOKUP(Pag_Inicio_Corr_mas_casos[[#This Row],[Corregimiento]],Hoja3!$A$2:$D$676,4,0)</f>
        <v>130408</v>
      </c>
      <c r="E11750" s="48">
        <v>3</v>
      </c>
    </row>
    <row r="11751" spans="1:5" x14ac:dyDescent="0.2">
      <c r="A11751" s="47">
        <v>44459</v>
      </c>
      <c r="B11751" s="48">
        <v>44459</v>
      </c>
      <c r="C11751" s="48" t="s">
        <v>1387</v>
      </c>
      <c r="D11751" s="49">
        <f>VLOOKUP(Pag_Inicio_Corr_mas_casos[[#This Row],[Corregimiento]],Hoja3!$A$2:$D$676,4,0)</f>
        <v>80502</v>
      </c>
      <c r="E11751" s="48">
        <v>3</v>
      </c>
    </row>
    <row r="11752" spans="1:5" x14ac:dyDescent="0.2">
      <c r="A11752" s="47">
        <v>44459</v>
      </c>
      <c r="B11752" s="48">
        <v>44459</v>
      </c>
      <c r="C11752" s="48" t="s">
        <v>1074</v>
      </c>
      <c r="D11752" s="49">
        <f>VLOOKUP(Pag_Inicio_Corr_mas_casos[[#This Row],[Corregimiento]],Hoja3!$A$2:$D$676,4,0)</f>
        <v>130702</v>
      </c>
      <c r="E11752" s="48">
        <v>3</v>
      </c>
    </row>
    <row r="11753" spans="1:5" x14ac:dyDescent="0.2">
      <c r="A11753" s="159">
        <v>44460</v>
      </c>
      <c r="B11753" s="160">
        <v>44460</v>
      </c>
      <c r="C11753" s="160" t="s">
        <v>1007</v>
      </c>
      <c r="D11753" s="212">
        <f>VLOOKUP(Pag_Inicio_Corr_mas_casos[[#This Row],[Corregimiento]],Hoja3!$A$2:$D$676,4,0)</f>
        <v>80811</v>
      </c>
      <c r="E11753" s="160">
        <v>22</v>
      </c>
    </row>
    <row r="11754" spans="1:5" x14ac:dyDescent="0.2">
      <c r="A11754" s="159">
        <v>44460</v>
      </c>
      <c r="B11754" s="160">
        <v>44460</v>
      </c>
      <c r="C11754" s="160" t="s">
        <v>1105</v>
      </c>
      <c r="D11754" s="212">
        <f>VLOOKUP(Pag_Inicio_Corr_mas_casos[[#This Row],[Corregimiento]],Hoja3!$A$2:$D$676,4,0)</f>
        <v>80812</v>
      </c>
      <c r="E11754" s="160">
        <v>14</v>
      </c>
    </row>
    <row r="11755" spans="1:5" x14ac:dyDescent="0.2">
      <c r="A11755" s="159">
        <v>44460</v>
      </c>
      <c r="B11755" s="160">
        <v>44460</v>
      </c>
      <c r="C11755" s="160" t="s">
        <v>999</v>
      </c>
      <c r="D11755" s="212">
        <f>VLOOKUP(Pag_Inicio_Corr_mas_casos[[#This Row],[Corregimiento]],Hoja3!$A$2:$D$676,4,0)</f>
        <v>80806</v>
      </c>
      <c r="E11755" s="160">
        <v>11</v>
      </c>
    </row>
    <row r="11756" spans="1:5" x14ac:dyDescent="0.2">
      <c r="A11756" s="159">
        <v>44460</v>
      </c>
      <c r="B11756" s="160">
        <v>44460</v>
      </c>
      <c r="C11756" s="160" t="s">
        <v>1026</v>
      </c>
      <c r="D11756" s="212">
        <f>VLOOKUP(Pag_Inicio_Corr_mas_casos[[#This Row],[Corregimiento]],Hoja3!$A$2:$D$676,4,0)</f>
        <v>30107</v>
      </c>
      <c r="E11756" s="160">
        <v>11</v>
      </c>
    </row>
    <row r="11757" spans="1:5" x14ac:dyDescent="0.2">
      <c r="A11757" s="159">
        <v>44460</v>
      </c>
      <c r="B11757" s="160">
        <v>44460</v>
      </c>
      <c r="C11757" s="160" t="s">
        <v>1066</v>
      </c>
      <c r="D11757" s="212">
        <f>VLOOKUP(Pag_Inicio_Corr_mas_casos[[#This Row],[Corregimiento]],Hoja3!$A$2:$D$676,4,0)</f>
        <v>40612</v>
      </c>
      <c r="E11757" s="160">
        <v>10</v>
      </c>
    </row>
    <row r="11758" spans="1:5" x14ac:dyDescent="0.2">
      <c r="A11758" s="159">
        <v>44460</v>
      </c>
      <c r="B11758" s="160">
        <v>44460</v>
      </c>
      <c r="C11758" s="160" t="s">
        <v>1071</v>
      </c>
      <c r="D11758" s="212">
        <f>VLOOKUP(Pag_Inicio_Corr_mas_casos[[#This Row],[Corregimiento]],Hoja3!$A$2:$D$676,4,0)</f>
        <v>80819</v>
      </c>
      <c r="E11758" s="160">
        <v>10</v>
      </c>
    </row>
    <row r="11759" spans="1:5" x14ac:dyDescent="0.2">
      <c r="A11759" s="159">
        <v>44460</v>
      </c>
      <c r="B11759" s="160">
        <v>44460</v>
      </c>
      <c r="C11759" s="160" t="s">
        <v>1001</v>
      </c>
      <c r="D11759" s="212">
        <f>VLOOKUP(Pag_Inicio_Corr_mas_casos[[#This Row],[Corregimiento]],Hoja3!$A$2:$D$676,4,0)</f>
        <v>80807</v>
      </c>
      <c r="E11759" s="160">
        <v>8</v>
      </c>
    </row>
    <row r="11760" spans="1:5" x14ac:dyDescent="0.2">
      <c r="A11760" s="159">
        <v>44460</v>
      </c>
      <c r="B11760" s="160">
        <v>44460</v>
      </c>
      <c r="C11760" s="160" t="s">
        <v>1068</v>
      </c>
      <c r="D11760" s="212">
        <f>VLOOKUP(Pag_Inicio_Corr_mas_casos[[#This Row],[Corregimiento]],Hoja3!$A$2:$D$676,4,0)</f>
        <v>40608</v>
      </c>
      <c r="E11760" s="160">
        <v>8</v>
      </c>
    </row>
    <row r="11761" spans="1:5" x14ac:dyDescent="0.2">
      <c r="A11761" s="159">
        <v>44460</v>
      </c>
      <c r="B11761" s="160">
        <v>44460</v>
      </c>
      <c r="C11761" s="160" t="s">
        <v>1070</v>
      </c>
      <c r="D11761" s="212">
        <f>VLOOKUP(Pag_Inicio_Corr_mas_casos[[#This Row],[Corregimiento]],Hoja3!$A$2:$D$676,4,0)</f>
        <v>80809</v>
      </c>
      <c r="E11761" s="160">
        <v>8</v>
      </c>
    </row>
    <row r="11762" spans="1:5" x14ac:dyDescent="0.2">
      <c r="A11762" s="159">
        <v>44460</v>
      </c>
      <c r="B11762" s="160">
        <v>44460</v>
      </c>
      <c r="C11762" s="160" t="s">
        <v>1119</v>
      </c>
      <c r="D11762" s="212">
        <f>VLOOKUP(Pag_Inicio_Corr_mas_casos[[#This Row],[Corregimiento]],Hoja3!$A$2:$D$676,4,0)</f>
        <v>40601</v>
      </c>
      <c r="E11762" s="160">
        <v>8</v>
      </c>
    </row>
    <row r="11763" spans="1:5" x14ac:dyDescent="0.2">
      <c r="A11763" s="159">
        <v>44460</v>
      </c>
      <c r="B11763" s="160">
        <v>44460</v>
      </c>
      <c r="C11763" s="160" t="s">
        <v>1082</v>
      </c>
      <c r="D11763" s="212">
        <f>VLOOKUP(Pag_Inicio_Corr_mas_casos[[#This Row],[Corregimiento]],Hoja3!$A$2:$D$676,4,0)</f>
        <v>30111</v>
      </c>
      <c r="E11763" s="160">
        <v>7</v>
      </c>
    </row>
    <row r="11764" spans="1:5" x14ac:dyDescent="0.2">
      <c r="A11764" s="159">
        <v>44460</v>
      </c>
      <c r="B11764" s="160">
        <v>44460</v>
      </c>
      <c r="C11764" s="160" t="s">
        <v>998</v>
      </c>
      <c r="D11764" s="212">
        <f>VLOOKUP(Pag_Inicio_Corr_mas_casos[[#This Row],[Corregimiento]],Hoja3!$A$2:$D$676,4,0)</f>
        <v>81009</v>
      </c>
      <c r="E11764" s="160">
        <v>7</v>
      </c>
    </row>
    <row r="11765" spans="1:5" x14ac:dyDescent="0.2">
      <c r="A11765" s="159">
        <v>44460</v>
      </c>
      <c r="B11765" s="160">
        <v>44460</v>
      </c>
      <c r="C11765" s="160" t="s">
        <v>1153</v>
      </c>
      <c r="D11765" s="212">
        <f>VLOOKUP(Pag_Inicio_Corr_mas_casos[[#This Row],[Corregimiento]],Hoja3!$A$2:$D$676,4,0)</f>
        <v>30109</v>
      </c>
      <c r="E11765" s="160">
        <v>7</v>
      </c>
    </row>
    <row r="11766" spans="1:5" x14ac:dyDescent="0.2">
      <c r="A11766" s="159">
        <v>44460</v>
      </c>
      <c r="B11766" s="160">
        <v>44460</v>
      </c>
      <c r="C11766" s="160" t="s">
        <v>1074</v>
      </c>
      <c r="D11766" s="212">
        <f>VLOOKUP(Pag_Inicio_Corr_mas_casos[[#This Row],[Corregimiento]],Hoja3!$A$2:$D$676,4,0)</f>
        <v>130702</v>
      </c>
      <c r="E11766" s="160">
        <v>6</v>
      </c>
    </row>
    <row r="11767" spans="1:5" x14ac:dyDescent="0.2">
      <c r="A11767" s="159">
        <v>44460</v>
      </c>
      <c r="B11767" s="160">
        <v>44460</v>
      </c>
      <c r="C11767" s="160" t="s">
        <v>1010</v>
      </c>
      <c r="D11767" s="212">
        <f>VLOOKUP(Pag_Inicio_Corr_mas_casos[[#This Row],[Corregimiento]],Hoja3!$A$2:$D$676,4,0)</f>
        <v>80813</v>
      </c>
      <c r="E11767" s="160">
        <v>6</v>
      </c>
    </row>
    <row r="11768" spans="1:5" x14ac:dyDescent="0.2">
      <c r="A11768" s="159">
        <v>44460</v>
      </c>
      <c r="B11768" s="160">
        <v>44460</v>
      </c>
      <c r="C11768" s="160" t="s">
        <v>1080</v>
      </c>
      <c r="D11768" s="212">
        <f>VLOOKUP(Pag_Inicio_Corr_mas_casos[[#This Row],[Corregimiento]],Hoja3!$A$2:$D$676,4,0)</f>
        <v>81003</v>
      </c>
      <c r="E11768" s="160">
        <v>6</v>
      </c>
    </row>
    <row r="11769" spans="1:5" x14ac:dyDescent="0.2">
      <c r="A11769" s="159">
        <v>44460</v>
      </c>
      <c r="B11769" s="160">
        <v>44460</v>
      </c>
      <c r="C11769" s="160" t="s">
        <v>1016</v>
      </c>
      <c r="D11769" s="212">
        <f>VLOOKUP(Pag_Inicio_Corr_mas_casos[[#This Row],[Corregimiento]],Hoja3!$A$2:$D$676,4,0)</f>
        <v>130716</v>
      </c>
      <c r="E11769" s="160">
        <v>5</v>
      </c>
    </row>
    <row r="11770" spans="1:5" x14ac:dyDescent="0.2">
      <c r="A11770" s="159">
        <v>44460</v>
      </c>
      <c r="B11770" s="160">
        <v>44460</v>
      </c>
      <c r="C11770" s="160" t="s">
        <v>1095</v>
      </c>
      <c r="D11770" s="212">
        <f>VLOOKUP(Pag_Inicio_Corr_mas_casos[[#This Row],[Corregimiento]],Hoja3!$A$2:$D$676,4,0)</f>
        <v>130106</v>
      </c>
      <c r="E11770" s="160">
        <v>5</v>
      </c>
    </row>
    <row r="11771" spans="1:5" x14ac:dyDescent="0.2">
      <c r="A11771" s="159">
        <v>44460</v>
      </c>
      <c r="B11771" s="160">
        <v>44460</v>
      </c>
      <c r="C11771" s="160" t="s">
        <v>1124</v>
      </c>
      <c r="D11771" s="212">
        <f>VLOOKUP(Pag_Inicio_Corr_mas_casos[[#This Row],[Corregimiento]],Hoja3!$A$2:$D$676,4,0)</f>
        <v>30110</v>
      </c>
      <c r="E11771" s="160">
        <v>5</v>
      </c>
    </row>
    <row r="11772" spans="1:5" x14ac:dyDescent="0.2">
      <c r="A11772" s="159">
        <v>44460</v>
      </c>
      <c r="B11772" s="160">
        <v>44460</v>
      </c>
      <c r="C11772" s="160" t="s">
        <v>1430</v>
      </c>
      <c r="D11772" s="212">
        <f>VLOOKUP(Pag_Inicio_Corr_mas_casos[[#This Row],[Corregimiento]],Hoja3!$A$2:$D$676,4,0)</f>
        <v>30501</v>
      </c>
      <c r="E11772" s="160">
        <v>5</v>
      </c>
    </row>
    <row r="11773" spans="1:5" x14ac:dyDescent="0.2">
      <c r="A11773" s="47">
        <v>44461</v>
      </c>
      <c r="B11773" s="48">
        <v>44461</v>
      </c>
      <c r="C11773" s="48" t="s">
        <v>1070</v>
      </c>
      <c r="D11773" s="49">
        <f>VLOOKUP(Pag_Inicio_Corr_mas_casos[[#This Row],[Corregimiento]],Hoja3!$A$2:$D$676,4,0)</f>
        <v>80809</v>
      </c>
      <c r="E11773" s="48">
        <v>25</v>
      </c>
    </row>
    <row r="11774" spans="1:5" x14ac:dyDescent="0.2">
      <c r="A11774" s="47">
        <v>44461</v>
      </c>
      <c r="B11774" s="48">
        <v>44461</v>
      </c>
      <c r="C11774" s="48" t="s">
        <v>1026</v>
      </c>
      <c r="D11774" s="49">
        <f>VLOOKUP(Pag_Inicio_Corr_mas_casos[[#This Row],[Corregimiento]],Hoja3!$A$2:$D$676,4,0)</f>
        <v>30107</v>
      </c>
      <c r="E11774" s="48">
        <v>18</v>
      </c>
    </row>
    <row r="11775" spans="1:5" x14ac:dyDescent="0.2">
      <c r="A11775" s="47">
        <v>44461</v>
      </c>
      <c r="B11775" s="48">
        <v>44461</v>
      </c>
      <c r="C11775" s="48" t="s">
        <v>1036</v>
      </c>
      <c r="D11775" s="49">
        <f>VLOOKUP(Pag_Inicio_Corr_mas_casos[[#This Row],[Corregimiento]],Hoja3!$A$2:$D$676,4,0)</f>
        <v>80803</v>
      </c>
      <c r="E11775" s="48">
        <v>17</v>
      </c>
    </row>
    <row r="11776" spans="1:5" x14ac:dyDescent="0.2">
      <c r="A11776" s="47">
        <v>44461</v>
      </c>
      <c r="B11776" s="48">
        <v>44461</v>
      </c>
      <c r="C11776" s="48" t="s">
        <v>996</v>
      </c>
      <c r="D11776" s="49">
        <f>VLOOKUP(Pag_Inicio_Corr_mas_casos[[#This Row],[Corregimiento]],Hoja3!$A$2:$D$676,4,0)</f>
        <v>80810</v>
      </c>
      <c r="E11776" s="48">
        <v>13</v>
      </c>
    </row>
    <row r="11777" spans="1:5" x14ac:dyDescent="0.2">
      <c r="A11777" s="47">
        <v>44461</v>
      </c>
      <c r="B11777" s="48">
        <v>44461</v>
      </c>
      <c r="C11777" s="48" t="s">
        <v>1059</v>
      </c>
      <c r="D11777" s="49">
        <f>VLOOKUP(Pag_Inicio_Corr_mas_casos[[#This Row],[Corregimiento]],Hoja3!$A$2:$D$676,4,0)</f>
        <v>80805</v>
      </c>
      <c r="E11777" s="48">
        <v>10</v>
      </c>
    </row>
    <row r="11778" spans="1:5" x14ac:dyDescent="0.2">
      <c r="A11778" s="47">
        <v>44461</v>
      </c>
      <c r="B11778" s="48">
        <v>44461</v>
      </c>
      <c r="C11778" s="48" t="s">
        <v>1068</v>
      </c>
      <c r="D11778" s="49">
        <f>VLOOKUP(Pag_Inicio_Corr_mas_casos[[#This Row],[Corregimiento]],Hoja3!$A$2:$D$676,4,0)</f>
        <v>40608</v>
      </c>
      <c r="E11778" s="48">
        <v>8</v>
      </c>
    </row>
    <row r="11779" spans="1:5" x14ac:dyDescent="0.2">
      <c r="A11779" s="47">
        <v>44461</v>
      </c>
      <c r="B11779" s="48">
        <v>44461</v>
      </c>
      <c r="C11779" s="48" t="s">
        <v>831</v>
      </c>
      <c r="D11779" s="49">
        <f>VLOOKUP(Pag_Inicio_Corr_mas_casos[[#This Row],[Corregimiento]],Hoja3!$A$2:$D$676,4,0)</f>
        <v>80821</v>
      </c>
      <c r="E11779" s="48">
        <v>8</v>
      </c>
    </row>
    <row r="11780" spans="1:5" x14ac:dyDescent="0.2">
      <c r="A11780" s="47">
        <v>44461</v>
      </c>
      <c r="B11780" s="48">
        <v>44461</v>
      </c>
      <c r="C11780" s="48" t="s">
        <v>1001</v>
      </c>
      <c r="D11780" s="49">
        <f>VLOOKUP(Pag_Inicio_Corr_mas_casos[[#This Row],[Corregimiento]],Hoja3!$A$2:$D$676,4,0)</f>
        <v>80807</v>
      </c>
      <c r="E11780" s="48">
        <v>8</v>
      </c>
    </row>
    <row r="11781" spans="1:5" x14ac:dyDescent="0.2">
      <c r="A11781" s="47">
        <v>44461</v>
      </c>
      <c r="B11781" s="48">
        <v>44461</v>
      </c>
      <c r="C11781" s="48" t="s">
        <v>1023</v>
      </c>
      <c r="D11781" s="49">
        <f>VLOOKUP(Pag_Inicio_Corr_mas_casos[[#This Row],[Corregimiento]],Hoja3!$A$2:$D$676,4,0)</f>
        <v>30113</v>
      </c>
      <c r="E11781" s="48">
        <v>7</v>
      </c>
    </row>
    <row r="11782" spans="1:5" x14ac:dyDescent="0.2">
      <c r="A11782" s="47">
        <v>44461</v>
      </c>
      <c r="B11782" s="48">
        <v>44461</v>
      </c>
      <c r="C11782" s="48" t="s">
        <v>1086</v>
      </c>
      <c r="D11782" s="49">
        <f>VLOOKUP(Pag_Inicio_Corr_mas_casos[[#This Row],[Corregimiento]],Hoja3!$A$2:$D$676,4,0)</f>
        <v>30103</v>
      </c>
      <c r="E11782" s="48">
        <v>7</v>
      </c>
    </row>
    <row r="11783" spans="1:5" x14ac:dyDescent="0.2">
      <c r="A11783" s="47">
        <v>44461</v>
      </c>
      <c r="B11783" s="48">
        <v>44461</v>
      </c>
      <c r="C11783" s="48" t="s">
        <v>1081</v>
      </c>
      <c r="D11783" s="49">
        <f>VLOOKUP(Pag_Inicio_Corr_mas_casos[[#This Row],[Corregimiento]],Hoja3!$A$2:$D$676,4,0)</f>
        <v>91001</v>
      </c>
      <c r="E11783" s="48">
        <v>7</v>
      </c>
    </row>
    <row r="11784" spans="1:5" x14ac:dyDescent="0.2">
      <c r="A11784" s="47">
        <v>44461</v>
      </c>
      <c r="B11784" s="48">
        <v>44461</v>
      </c>
      <c r="C11784" s="48" t="s">
        <v>1119</v>
      </c>
      <c r="D11784" s="49">
        <f>VLOOKUP(Pag_Inicio_Corr_mas_casos[[#This Row],[Corregimiento]],Hoja3!$A$2:$D$676,4,0)</f>
        <v>40601</v>
      </c>
      <c r="E11784" s="48">
        <v>7</v>
      </c>
    </row>
    <row r="11785" spans="1:5" x14ac:dyDescent="0.2">
      <c r="A11785" s="47">
        <v>44461</v>
      </c>
      <c r="B11785" s="48">
        <v>44461</v>
      </c>
      <c r="C11785" s="48" t="s">
        <v>1088</v>
      </c>
      <c r="D11785" s="49">
        <f>VLOOKUP(Pag_Inicio_Corr_mas_casos[[#This Row],[Corregimiento]],Hoja3!$A$2:$D$676,4,0)</f>
        <v>20609</v>
      </c>
      <c r="E11785" s="48">
        <v>7</v>
      </c>
    </row>
    <row r="11786" spans="1:5" x14ac:dyDescent="0.2">
      <c r="A11786" s="47">
        <v>44461</v>
      </c>
      <c r="B11786" s="48">
        <v>44461</v>
      </c>
      <c r="C11786" s="48" t="s">
        <v>1091</v>
      </c>
      <c r="D11786" s="49">
        <f>VLOOKUP(Pag_Inicio_Corr_mas_casos[[#This Row],[Corregimiento]],Hoja3!$A$2:$D$676,4,0)</f>
        <v>30104</v>
      </c>
      <c r="E11786" s="48">
        <v>6</v>
      </c>
    </row>
    <row r="11787" spans="1:5" x14ac:dyDescent="0.2">
      <c r="A11787" s="47">
        <v>44461</v>
      </c>
      <c r="B11787" s="48">
        <v>44461</v>
      </c>
      <c r="C11787" s="48" t="s">
        <v>1113</v>
      </c>
      <c r="D11787" s="49">
        <f>VLOOKUP(Pag_Inicio_Corr_mas_casos[[#This Row],[Corregimiento]],Hoja3!$A$2:$D$676,4,0)</f>
        <v>130102</v>
      </c>
      <c r="E11787" s="48">
        <v>6</v>
      </c>
    </row>
    <row r="11788" spans="1:5" x14ac:dyDescent="0.2">
      <c r="A11788" s="47">
        <v>44461</v>
      </c>
      <c r="B11788" s="48">
        <v>44461</v>
      </c>
      <c r="C11788" s="48" t="s">
        <v>1137</v>
      </c>
      <c r="D11788" s="49">
        <f>VLOOKUP(Pag_Inicio_Corr_mas_casos[[#This Row],[Corregimiento]],Hoja3!$A$2:$D$676,4,0)</f>
        <v>40503</v>
      </c>
      <c r="E11788" s="48">
        <v>6</v>
      </c>
    </row>
    <row r="11789" spans="1:5" x14ac:dyDescent="0.2">
      <c r="A11789" s="47">
        <v>44461</v>
      </c>
      <c r="B11789" s="48">
        <v>44461</v>
      </c>
      <c r="C11789" s="48" t="s">
        <v>999</v>
      </c>
      <c r="D11789" s="49">
        <f>VLOOKUP(Pag_Inicio_Corr_mas_casos[[#This Row],[Corregimiento]],Hoja3!$A$2:$D$676,4,0)</f>
        <v>80806</v>
      </c>
      <c r="E11789" s="48">
        <v>5</v>
      </c>
    </row>
    <row r="11790" spans="1:5" x14ac:dyDescent="0.2">
      <c r="A11790" s="47">
        <v>44461</v>
      </c>
      <c r="B11790" s="48">
        <v>44461</v>
      </c>
      <c r="C11790" s="48" t="s">
        <v>998</v>
      </c>
      <c r="D11790" s="49">
        <f>VLOOKUP(Pag_Inicio_Corr_mas_casos[[#This Row],[Corregimiento]],Hoja3!$A$2:$D$676,4,0)</f>
        <v>81009</v>
      </c>
      <c r="E11790" s="48">
        <v>5</v>
      </c>
    </row>
    <row r="11791" spans="1:5" x14ac:dyDescent="0.2">
      <c r="A11791" s="47">
        <v>44461</v>
      </c>
      <c r="B11791" s="48">
        <v>44461</v>
      </c>
      <c r="C11791" s="48" t="s">
        <v>1132</v>
      </c>
      <c r="D11791" s="49">
        <f>VLOOKUP(Pag_Inicio_Corr_mas_casos[[#This Row],[Corregimiento]],Hoja3!$A$2:$D$676,4,0)</f>
        <v>30101</v>
      </c>
      <c r="E11791" s="48">
        <v>5</v>
      </c>
    </row>
    <row r="11792" spans="1:5" x14ac:dyDescent="0.2">
      <c r="A11792" s="47">
        <v>44461</v>
      </c>
      <c r="B11792" s="48">
        <v>44461</v>
      </c>
      <c r="C11792" s="48" t="s">
        <v>1012</v>
      </c>
      <c r="D11792" s="49">
        <f>VLOOKUP(Pag_Inicio_Corr_mas_casos[[#This Row],[Corregimiento]],Hoja3!$A$2:$D$676,4,0)</f>
        <v>80817</v>
      </c>
      <c r="E11792" s="48">
        <v>5</v>
      </c>
    </row>
    <row r="11793" spans="1:5" x14ac:dyDescent="0.2">
      <c r="A11793" s="35">
        <v>44462</v>
      </c>
      <c r="B11793" s="36">
        <v>44462</v>
      </c>
      <c r="C11793" s="36" t="s">
        <v>1007</v>
      </c>
      <c r="D11793" s="37">
        <f>VLOOKUP(Pag_Inicio_Corr_mas_casos[[#This Row],[Corregimiento]],Hoja3!$A$2:$D$676,4,0)</f>
        <v>80811</v>
      </c>
      <c r="E11793" s="36">
        <v>17</v>
      </c>
    </row>
    <row r="11794" spans="1:5" x14ac:dyDescent="0.2">
      <c r="A11794" s="35">
        <v>44462</v>
      </c>
      <c r="B11794" s="36">
        <v>44462</v>
      </c>
      <c r="C11794" s="36" t="s">
        <v>1105</v>
      </c>
      <c r="D11794" s="37">
        <f>VLOOKUP(Pag_Inicio_Corr_mas_casos[[#This Row],[Corregimiento]],Hoja3!$A$2:$D$676,4,0)</f>
        <v>80812</v>
      </c>
      <c r="E11794" s="36">
        <v>13</v>
      </c>
    </row>
    <row r="11795" spans="1:5" x14ac:dyDescent="0.2">
      <c r="A11795" s="35">
        <v>44462</v>
      </c>
      <c r="B11795" s="36">
        <v>44462</v>
      </c>
      <c r="C11795" s="36" t="s">
        <v>1071</v>
      </c>
      <c r="D11795" s="37">
        <f>VLOOKUP(Pag_Inicio_Corr_mas_casos[[#This Row],[Corregimiento]],Hoja3!$A$2:$D$676,4,0)</f>
        <v>80819</v>
      </c>
      <c r="E11795" s="36">
        <v>11</v>
      </c>
    </row>
    <row r="11796" spans="1:5" x14ac:dyDescent="0.2">
      <c r="A11796" s="35">
        <v>44462</v>
      </c>
      <c r="B11796" s="36">
        <v>44462</v>
      </c>
      <c r="C11796" s="36" t="s">
        <v>1119</v>
      </c>
      <c r="D11796" s="37">
        <f>VLOOKUP(Pag_Inicio_Corr_mas_casos[[#This Row],[Corregimiento]],Hoja3!$A$2:$D$676,4,0)</f>
        <v>40601</v>
      </c>
      <c r="E11796" s="36">
        <v>11</v>
      </c>
    </row>
    <row r="11797" spans="1:5" x14ac:dyDescent="0.2">
      <c r="A11797" s="35">
        <v>44462</v>
      </c>
      <c r="B11797" s="36">
        <v>44462</v>
      </c>
      <c r="C11797" s="36" t="s">
        <v>1026</v>
      </c>
      <c r="D11797" s="37">
        <f>VLOOKUP(Pag_Inicio_Corr_mas_casos[[#This Row],[Corregimiento]],Hoja3!$A$2:$D$676,4,0)</f>
        <v>30107</v>
      </c>
      <c r="E11797" s="36">
        <v>10</v>
      </c>
    </row>
    <row r="11798" spans="1:5" x14ac:dyDescent="0.2">
      <c r="A11798" s="35">
        <v>44462</v>
      </c>
      <c r="B11798" s="36">
        <v>44462</v>
      </c>
      <c r="C11798" s="36" t="s">
        <v>1070</v>
      </c>
      <c r="D11798" s="37">
        <f>VLOOKUP(Pag_Inicio_Corr_mas_casos[[#This Row],[Corregimiento]],Hoja3!$A$2:$D$676,4,0)</f>
        <v>80809</v>
      </c>
      <c r="E11798" s="36">
        <v>9</v>
      </c>
    </row>
    <row r="11799" spans="1:5" x14ac:dyDescent="0.2">
      <c r="A11799" s="35">
        <v>44462</v>
      </c>
      <c r="B11799" s="36">
        <v>44462</v>
      </c>
      <c r="C11799" s="36" t="s">
        <v>1091</v>
      </c>
      <c r="D11799" s="37">
        <f>VLOOKUP(Pag_Inicio_Corr_mas_casos[[#This Row],[Corregimiento]],Hoja3!$A$2:$D$676,4,0)</f>
        <v>30104</v>
      </c>
      <c r="E11799" s="36">
        <v>9</v>
      </c>
    </row>
    <row r="11800" spans="1:5" x14ac:dyDescent="0.2">
      <c r="A11800" s="35">
        <v>44462</v>
      </c>
      <c r="B11800" s="36">
        <v>44462</v>
      </c>
      <c r="C11800" s="36" t="s">
        <v>1033</v>
      </c>
      <c r="D11800" s="37">
        <f>VLOOKUP(Pag_Inicio_Corr_mas_casos[[#This Row],[Corregimiento]],Hoja3!$A$2:$D$676,4,0)</f>
        <v>40203</v>
      </c>
      <c r="E11800" s="36">
        <v>8</v>
      </c>
    </row>
    <row r="11801" spans="1:5" x14ac:dyDescent="0.2">
      <c r="A11801" s="35">
        <v>44462</v>
      </c>
      <c r="B11801" s="36">
        <v>44462</v>
      </c>
      <c r="C11801" s="36" t="s">
        <v>1086</v>
      </c>
      <c r="D11801" s="37">
        <f>VLOOKUP(Pag_Inicio_Corr_mas_casos[[#This Row],[Corregimiento]],Hoja3!$A$2:$D$676,4,0)</f>
        <v>30103</v>
      </c>
      <c r="E11801" s="36">
        <v>8</v>
      </c>
    </row>
    <row r="11802" spans="1:5" x14ac:dyDescent="0.2">
      <c r="A11802" s="35">
        <v>44462</v>
      </c>
      <c r="B11802" s="36">
        <v>44462</v>
      </c>
      <c r="C11802" s="36" t="s">
        <v>1320</v>
      </c>
      <c r="D11802" s="37">
        <f>VLOOKUP(Pag_Inicio_Corr_mas_casos[[#This Row],[Corregimiento]],Hoja3!$A$2:$D$676,4,0)</f>
        <v>90305</v>
      </c>
      <c r="E11802" s="36">
        <v>7</v>
      </c>
    </row>
    <row r="11803" spans="1:5" x14ac:dyDescent="0.2">
      <c r="A11803" s="35">
        <v>44462</v>
      </c>
      <c r="B11803" s="36">
        <v>44462</v>
      </c>
      <c r="C11803" s="36" t="s">
        <v>1082</v>
      </c>
      <c r="D11803" s="37">
        <f>VLOOKUP(Pag_Inicio_Corr_mas_casos[[#This Row],[Corregimiento]],Hoja3!$A$2:$D$676,4,0)</f>
        <v>30111</v>
      </c>
      <c r="E11803" s="36">
        <v>7</v>
      </c>
    </row>
    <row r="11804" spans="1:5" x14ac:dyDescent="0.2">
      <c r="A11804" s="35">
        <v>44462</v>
      </c>
      <c r="B11804" s="36">
        <v>44462</v>
      </c>
      <c r="C11804" s="36" t="s">
        <v>1081</v>
      </c>
      <c r="D11804" s="37">
        <f>VLOOKUP(Pag_Inicio_Corr_mas_casos[[#This Row],[Corregimiento]],Hoja3!$A$2:$D$676,4,0)</f>
        <v>91001</v>
      </c>
      <c r="E11804" s="36">
        <v>6</v>
      </c>
    </row>
    <row r="11805" spans="1:5" x14ac:dyDescent="0.2">
      <c r="A11805" s="35">
        <v>44462</v>
      </c>
      <c r="B11805" s="36">
        <v>44462</v>
      </c>
      <c r="C11805" s="36" t="s">
        <v>1001</v>
      </c>
      <c r="D11805" s="37">
        <f>VLOOKUP(Pag_Inicio_Corr_mas_casos[[#This Row],[Corregimiento]],Hoja3!$A$2:$D$676,4,0)</f>
        <v>80807</v>
      </c>
      <c r="E11805" s="36">
        <v>6</v>
      </c>
    </row>
    <row r="11806" spans="1:5" x14ac:dyDescent="0.2">
      <c r="A11806" s="35">
        <v>44462</v>
      </c>
      <c r="B11806" s="36">
        <v>44462</v>
      </c>
      <c r="C11806" s="36" t="s">
        <v>1023</v>
      </c>
      <c r="D11806" s="37">
        <f>VLOOKUP(Pag_Inicio_Corr_mas_casos[[#This Row],[Corregimiento]],Hoja3!$A$2:$D$676,4,0)</f>
        <v>30113</v>
      </c>
      <c r="E11806" s="36">
        <v>5</v>
      </c>
    </row>
    <row r="11807" spans="1:5" x14ac:dyDescent="0.2">
      <c r="A11807" s="35">
        <v>44462</v>
      </c>
      <c r="B11807" s="36">
        <v>44462</v>
      </c>
      <c r="C11807" s="36" t="s">
        <v>1074</v>
      </c>
      <c r="D11807" s="37">
        <f>VLOOKUP(Pag_Inicio_Corr_mas_casos[[#This Row],[Corregimiento]],Hoja3!$A$2:$D$676,4,0)</f>
        <v>130702</v>
      </c>
      <c r="E11807" s="36">
        <v>5</v>
      </c>
    </row>
    <row r="11808" spans="1:5" x14ac:dyDescent="0.2">
      <c r="A11808" s="35">
        <v>44462</v>
      </c>
      <c r="B11808" s="36">
        <v>44462</v>
      </c>
      <c r="C11808" s="36" t="s">
        <v>1293</v>
      </c>
      <c r="D11808" s="37">
        <f>VLOOKUP(Pag_Inicio_Corr_mas_casos[[#This Row],[Corregimiento]],Hoja3!$A$2:$D$676,4,0)</f>
        <v>60202</v>
      </c>
      <c r="E11808" s="36">
        <v>5</v>
      </c>
    </row>
    <row r="11809" spans="1:5" x14ac:dyDescent="0.2">
      <c r="A11809" s="35">
        <v>44462</v>
      </c>
      <c r="B11809" s="36">
        <v>44462</v>
      </c>
      <c r="C11809" s="36" t="s">
        <v>1111</v>
      </c>
      <c r="D11809" s="37">
        <f>VLOOKUP(Pag_Inicio_Corr_mas_casos[[#This Row],[Corregimiento]],Hoja3!$A$2:$D$676,4,0)</f>
        <v>40201</v>
      </c>
      <c r="E11809" s="36">
        <v>5</v>
      </c>
    </row>
    <row r="11810" spans="1:5" x14ac:dyDescent="0.2">
      <c r="A11810" s="35">
        <v>44462</v>
      </c>
      <c r="B11810" s="36">
        <v>44462</v>
      </c>
      <c r="C11810" s="36" t="s">
        <v>1095</v>
      </c>
      <c r="D11810" s="37">
        <f>VLOOKUP(Pag_Inicio_Corr_mas_casos[[#This Row],[Corregimiento]],Hoja3!$A$2:$D$676,4,0)</f>
        <v>130106</v>
      </c>
      <c r="E11810" s="36">
        <v>5</v>
      </c>
    </row>
    <row r="11811" spans="1:5" x14ac:dyDescent="0.2">
      <c r="A11811" s="35">
        <v>44462</v>
      </c>
      <c r="B11811" s="36">
        <v>44462</v>
      </c>
      <c r="C11811" s="36" t="s">
        <v>1010</v>
      </c>
      <c r="D11811" s="37">
        <f>VLOOKUP(Pag_Inicio_Corr_mas_casos[[#This Row],[Corregimiento]],Hoja3!$A$2:$D$676,4,0)</f>
        <v>80813</v>
      </c>
      <c r="E11811" s="36">
        <v>5</v>
      </c>
    </row>
    <row r="11812" spans="1:5" x14ac:dyDescent="0.2">
      <c r="A11812" s="35">
        <v>44462</v>
      </c>
      <c r="B11812" s="36">
        <v>44462</v>
      </c>
      <c r="C11812" s="36" t="s">
        <v>1113</v>
      </c>
      <c r="D11812" s="37">
        <f>VLOOKUP(Pag_Inicio_Corr_mas_casos[[#This Row],[Corregimiento]],Hoja3!$A$2:$D$676,4,0)</f>
        <v>130102</v>
      </c>
      <c r="E11812" s="36">
        <v>5</v>
      </c>
    </row>
    <row r="11813" spans="1:5" x14ac:dyDescent="0.2">
      <c r="A11813" s="159">
        <v>44463</v>
      </c>
      <c r="B11813" s="160">
        <v>44463</v>
      </c>
      <c r="C11813" s="160" t="s">
        <v>1026</v>
      </c>
      <c r="D11813" s="212">
        <f>VLOOKUP(Pag_Inicio_Corr_mas_casos[[#This Row],[Corregimiento]],Hoja3!$A$2:$D$676,4,0)</f>
        <v>30107</v>
      </c>
      <c r="E11813" s="160">
        <v>12</v>
      </c>
    </row>
    <row r="11814" spans="1:5" x14ac:dyDescent="0.2">
      <c r="A11814" s="159">
        <v>44463</v>
      </c>
      <c r="B11814" s="160">
        <v>44463</v>
      </c>
      <c r="C11814" s="160" t="s">
        <v>1188</v>
      </c>
      <c r="D11814" s="212">
        <f>VLOOKUP(Pag_Inicio_Corr_mas_casos[[#This Row],[Corregimiento]],Hoja3!$A$2:$D$676,4,0)</f>
        <v>40204</v>
      </c>
      <c r="E11814" s="160">
        <v>10</v>
      </c>
    </row>
    <row r="11815" spans="1:5" x14ac:dyDescent="0.2">
      <c r="A11815" s="159">
        <v>44463</v>
      </c>
      <c r="B11815" s="160">
        <v>44463</v>
      </c>
      <c r="C11815" s="160" t="s">
        <v>1070</v>
      </c>
      <c r="D11815" s="212">
        <f>VLOOKUP(Pag_Inicio_Corr_mas_casos[[#This Row],[Corregimiento]],Hoja3!$A$2:$D$676,4,0)</f>
        <v>80809</v>
      </c>
      <c r="E11815" s="160">
        <v>10</v>
      </c>
    </row>
    <row r="11816" spans="1:5" x14ac:dyDescent="0.2">
      <c r="A11816" s="159">
        <v>44463</v>
      </c>
      <c r="B11816" s="160">
        <v>44463</v>
      </c>
      <c r="C11816" s="160" t="s">
        <v>1071</v>
      </c>
      <c r="D11816" s="212">
        <f>VLOOKUP(Pag_Inicio_Corr_mas_casos[[#This Row],[Corregimiento]],Hoja3!$A$2:$D$676,4,0)</f>
        <v>80819</v>
      </c>
      <c r="E11816" s="160">
        <v>7</v>
      </c>
    </row>
    <row r="11817" spans="1:5" x14ac:dyDescent="0.2">
      <c r="A11817" s="159">
        <v>44463</v>
      </c>
      <c r="B11817" s="160">
        <v>44463</v>
      </c>
      <c r="C11817" s="160" t="s">
        <v>1111</v>
      </c>
      <c r="D11817" s="212">
        <f>VLOOKUP(Pag_Inicio_Corr_mas_casos[[#This Row],[Corregimiento]],Hoja3!$A$2:$D$676,4,0)</f>
        <v>40201</v>
      </c>
      <c r="E11817" s="160">
        <v>7</v>
      </c>
    </row>
    <row r="11818" spans="1:5" x14ac:dyDescent="0.2">
      <c r="A11818" s="159">
        <v>44463</v>
      </c>
      <c r="B11818" s="160">
        <v>44463</v>
      </c>
      <c r="C11818" s="160" t="s">
        <v>1033</v>
      </c>
      <c r="D11818" s="212">
        <f>VLOOKUP(Pag_Inicio_Corr_mas_casos[[#This Row],[Corregimiento]],Hoja3!$A$2:$D$676,4,0)</f>
        <v>40203</v>
      </c>
      <c r="E11818" s="160">
        <v>7</v>
      </c>
    </row>
    <row r="11819" spans="1:5" x14ac:dyDescent="0.2">
      <c r="A11819" s="159">
        <v>44463</v>
      </c>
      <c r="B11819" s="160">
        <v>44463</v>
      </c>
      <c r="C11819" s="160" t="s">
        <v>1086</v>
      </c>
      <c r="D11819" s="212">
        <f>VLOOKUP(Pag_Inicio_Corr_mas_casos[[#This Row],[Corregimiento]],Hoja3!$A$2:$D$676,4,0)</f>
        <v>30103</v>
      </c>
      <c r="E11819" s="160">
        <v>7</v>
      </c>
    </row>
    <row r="11820" spans="1:5" x14ac:dyDescent="0.2">
      <c r="A11820" s="159">
        <v>44463</v>
      </c>
      <c r="B11820" s="160">
        <v>44463</v>
      </c>
      <c r="C11820" s="160" t="s">
        <v>1091</v>
      </c>
      <c r="D11820" s="212">
        <f>VLOOKUP(Pag_Inicio_Corr_mas_casos[[#This Row],[Corregimiento]],Hoja3!$A$2:$D$676,4,0)</f>
        <v>30104</v>
      </c>
      <c r="E11820" s="160">
        <v>7</v>
      </c>
    </row>
    <row r="11821" spans="1:5" x14ac:dyDescent="0.2">
      <c r="A11821" s="159">
        <v>44463</v>
      </c>
      <c r="B11821" s="160">
        <v>44463</v>
      </c>
      <c r="C11821" s="160" t="s">
        <v>1005</v>
      </c>
      <c r="D11821" s="212">
        <f>VLOOKUP(Pag_Inicio_Corr_mas_casos[[#This Row],[Corregimiento]],Hoja3!$A$2:$D$676,4,0)</f>
        <v>80814</v>
      </c>
      <c r="E11821" s="160">
        <v>7</v>
      </c>
    </row>
    <row r="11822" spans="1:5" x14ac:dyDescent="0.2">
      <c r="A11822" s="159">
        <v>44463</v>
      </c>
      <c r="B11822" s="160">
        <v>44463</v>
      </c>
      <c r="C11822" s="160" t="s">
        <v>1105</v>
      </c>
      <c r="D11822" s="212">
        <f>VLOOKUP(Pag_Inicio_Corr_mas_casos[[#This Row],[Corregimiento]],Hoja3!$A$2:$D$676,4,0)</f>
        <v>80812</v>
      </c>
      <c r="E11822" s="160">
        <v>6</v>
      </c>
    </row>
    <row r="11823" spans="1:5" x14ac:dyDescent="0.2">
      <c r="A11823" s="159">
        <v>44463</v>
      </c>
      <c r="B11823" s="160">
        <v>44463</v>
      </c>
      <c r="C11823" s="160" t="s">
        <v>1012</v>
      </c>
      <c r="D11823" s="212">
        <f>VLOOKUP(Pag_Inicio_Corr_mas_casos[[#This Row],[Corregimiento]],Hoja3!$A$2:$D$676,4,0)</f>
        <v>80817</v>
      </c>
      <c r="E11823" s="160">
        <v>5</v>
      </c>
    </row>
    <row r="11824" spans="1:5" x14ac:dyDescent="0.2">
      <c r="A11824" s="159">
        <v>44463</v>
      </c>
      <c r="B11824" s="160">
        <v>44463</v>
      </c>
      <c r="C11824" s="160" t="s">
        <v>1153</v>
      </c>
      <c r="D11824" s="212">
        <f>VLOOKUP(Pag_Inicio_Corr_mas_casos[[#This Row],[Corregimiento]],Hoja3!$A$2:$D$676,4,0)</f>
        <v>30109</v>
      </c>
      <c r="E11824" s="160">
        <v>5</v>
      </c>
    </row>
    <row r="11825" spans="1:5" x14ac:dyDescent="0.2">
      <c r="A11825" s="159">
        <v>44463</v>
      </c>
      <c r="B11825" s="160">
        <v>44463</v>
      </c>
      <c r="C11825" s="160" t="s">
        <v>1001</v>
      </c>
      <c r="D11825" s="212">
        <f>VLOOKUP(Pag_Inicio_Corr_mas_casos[[#This Row],[Corregimiento]],Hoja3!$A$2:$D$676,4,0)</f>
        <v>80807</v>
      </c>
      <c r="E11825" s="160">
        <v>5</v>
      </c>
    </row>
    <row r="11826" spans="1:5" x14ac:dyDescent="0.2">
      <c r="A11826" s="159">
        <v>44463</v>
      </c>
      <c r="B11826" s="160">
        <v>44463</v>
      </c>
      <c r="C11826" s="160" t="s">
        <v>1162</v>
      </c>
      <c r="D11826" s="212">
        <f>VLOOKUP(Pag_Inicio_Corr_mas_casos[[#This Row],[Corregimiento]],Hoja3!$A$2:$D$676,4,0)</f>
        <v>130301</v>
      </c>
      <c r="E11826" s="160">
        <v>5</v>
      </c>
    </row>
    <row r="11827" spans="1:5" x14ac:dyDescent="0.2">
      <c r="A11827" s="159">
        <v>44463</v>
      </c>
      <c r="B11827" s="160">
        <v>44463</v>
      </c>
      <c r="C11827" s="160" t="s">
        <v>1384</v>
      </c>
      <c r="D11827" s="212">
        <f>VLOOKUP(Pag_Inicio_Corr_mas_casos[[#This Row],[Corregimiento]],Hoja3!$A$2:$D$676,4,0)</f>
        <v>130907</v>
      </c>
      <c r="E11827" s="160">
        <v>5</v>
      </c>
    </row>
    <row r="11828" spans="1:5" x14ac:dyDescent="0.2">
      <c r="A11828" s="159">
        <v>44463</v>
      </c>
      <c r="B11828" s="160">
        <v>44463</v>
      </c>
      <c r="C11828" s="160" t="s">
        <v>1226</v>
      </c>
      <c r="D11828" s="212">
        <f>VLOOKUP(Pag_Inicio_Corr_mas_casos[[#This Row],[Corregimiento]],Hoja3!$A$2:$D$676,4,0)</f>
        <v>10201</v>
      </c>
      <c r="E11828" s="160">
        <v>4</v>
      </c>
    </row>
    <row r="11829" spans="1:5" x14ac:dyDescent="0.2">
      <c r="A11829" s="159">
        <v>44463</v>
      </c>
      <c r="B11829" s="160">
        <v>44463</v>
      </c>
      <c r="C11829" s="160" t="s">
        <v>1021</v>
      </c>
      <c r="D11829" s="212">
        <f>VLOOKUP(Pag_Inicio_Corr_mas_casos[[#This Row],[Corregimiento]],Hoja3!$A$2:$D$676,4,0)</f>
        <v>81006</v>
      </c>
      <c r="E11829" s="160">
        <v>4</v>
      </c>
    </row>
    <row r="11830" spans="1:5" x14ac:dyDescent="0.2">
      <c r="A11830" s="159">
        <v>44463</v>
      </c>
      <c r="B11830" s="160">
        <v>44463</v>
      </c>
      <c r="C11830" s="160" t="s">
        <v>1080</v>
      </c>
      <c r="D11830" s="212">
        <f>VLOOKUP(Pag_Inicio_Corr_mas_casos[[#This Row],[Corregimiento]],Hoja3!$A$2:$D$676,4,0)</f>
        <v>81003</v>
      </c>
      <c r="E11830" s="160">
        <v>4</v>
      </c>
    </row>
    <row r="11831" spans="1:5" x14ac:dyDescent="0.2">
      <c r="A11831" s="159">
        <v>44463</v>
      </c>
      <c r="B11831" s="160">
        <v>44463</v>
      </c>
      <c r="C11831" s="160" t="s">
        <v>998</v>
      </c>
      <c r="D11831" s="212">
        <f>VLOOKUP(Pag_Inicio_Corr_mas_casos[[#This Row],[Corregimiento]],Hoja3!$A$2:$D$676,4,0)</f>
        <v>81009</v>
      </c>
      <c r="E11831" s="160">
        <v>4</v>
      </c>
    </row>
    <row r="11832" spans="1:5" x14ac:dyDescent="0.2">
      <c r="A11832" s="159">
        <v>44463</v>
      </c>
      <c r="B11832" s="160">
        <v>44463</v>
      </c>
      <c r="C11832" s="160" t="s">
        <v>1062</v>
      </c>
      <c r="D11832" s="212">
        <f>VLOOKUP(Pag_Inicio_Corr_mas_casos[[#This Row],[Corregimiento]],Hoja3!$A$2:$D$676,4,0)</f>
        <v>40611</v>
      </c>
      <c r="E11832" s="160">
        <v>4</v>
      </c>
    </row>
    <row r="11833" spans="1:5" x14ac:dyDescent="0.2">
      <c r="A11833" s="32">
        <v>44464</v>
      </c>
      <c r="B11833" s="33">
        <v>44464</v>
      </c>
      <c r="C11833" s="33" t="s">
        <v>1026</v>
      </c>
      <c r="D11833" s="34">
        <f>VLOOKUP(Pag_Inicio_Corr_mas_casos[[#This Row],[Corregimiento]],Hoja3!$A$2:$D$676,4,0)</f>
        <v>30107</v>
      </c>
      <c r="E11833" s="33">
        <v>16</v>
      </c>
    </row>
    <row r="11834" spans="1:5" x14ac:dyDescent="0.2">
      <c r="A11834" s="32">
        <v>44464</v>
      </c>
      <c r="B11834" s="33">
        <v>44464</v>
      </c>
      <c r="C11834" s="33" t="s">
        <v>1111</v>
      </c>
      <c r="D11834" s="34">
        <f>VLOOKUP(Pag_Inicio_Corr_mas_casos[[#This Row],[Corregimiento]],Hoja3!$A$2:$D$676,4,0)</f>
        <v>40201</v>
      </c>
      <c r="E11834" s="33">
        <v>13</v>
      </c>
    </row>
    <row r="11835" spans="1:5" x14ac:dyDescent="0.2">
      <c r="A11835" s="32">
        <v>44464</v>
      </c>
      <c r="B11835" s="33">
        <v>44464</v>
      </c>
      <c r="C11835" s="33" t="s">
        <v>1071</v>
      </c>
      <c r="D11835" s="34">
        <f>VLOOKUP(Pag_Inicio_Corr_mas_casos[[#This Row],[Corregimiento]],Hoja3!$A$2:$D$676,4,0)</f>
        <v>80819</v>
      </c>
      <c r="E11835" s="33">
        <v>13</v>
      </c>
    </row>
    <row r="11836" spans="1:5" x14ac:dyDescent="0.2">
      <c r="A11836" s="32">
        <v>44464</v>
      </c>
      <c r="B11836" s="33">
        <v>44464</v>
      </c>
      <c r="C11836" s="33" t="s">
        <v>1070</v>
      </c>
      <c r="D11836" s="34">
        <f>VLOOKUP(Pag_Inicio_Corr_mas_casos[[#This Row],[Corregimiento]],Hoja3!$A$2:$D$676,4,0)</f>
        <v>80809</v>
      </c>
      <c r="E11836" s="33">
        <v>8</v>
      </c>
    </row>
    <row r="11837" spans="1:5" x14ac:dyDescent="0.2">
      <c r="A11837" s="32">
        <v>44464</v>
      </c>
      <c r="B11837" s="33">
        <v>44464</v>
      </c>
      <c r="C11837" s="33" t="s">
        <v>1322</v>
      </c>
      <c r="D11837" s="34">
        <f>VLOOKUP(Pag_Inicio_Corr_mas_casos[[#This Row],[Corregimiento]],Hoja3!$A$2:$D$676,4,0)</f>
        <v>40406</v>
      </c>
      <c r="E11837" s="33">
        <v>6</v>
      </c>
    </row>
    <row r="11838" spans="1:5" x14ac:dyDescent="0.2">
      <c r="A11838" s="32">
        <v>44464</v>
      </c>
      <c r="B11838" s="33">
        <v>44464</v>
      </c>
      <c r="C11838" s="33" t="s">
        <v>1095</v>
      </c>
      <c r="D11838" s="34">
        <f>VLOOKUP(Pag_Inicio_Corr_mas_casos[[#This Row],[Corregimiento]],Hoja3!$A$2:$D$676,4,0)</f>
        <v>130106</v>
      </c>
      <c r="E11838" s="33">
        <v>6</v>
      </c>
    </row>
    <row r="11839" spans="1:5" x14ac:dyDescent="0.2">
      <c r="A11839" s="32">
        <v>44464</v>
      </c>
      <c r="B11839" s="33">
        <v>44464</v>
      </c>
      <c r="C11839" s="33" t="s">
        <v>1091</v>
      </c>
      <c r="D11839" s="34">
        <f>VLOOKUP(Pag_Inicio_Corr_mas_casos[[#This Row],[Corregimiento]],Hoja3!$A$2:$D$676,4,0)</f>
        <v>30104</v>
      </c>
      <c r="E11839" s="33">
        <v>6</v>
      </c>
    </row>
    <row r="11840" spans="1:5" x14ac:dyDescent="0.2">
      <c r="A11840" s="32">
        <v>44464</v>
      </c>
      <c r="B11840" s="33">
        <v>44464</v>
      </c>
      <c r="C11840" s="33" t="s">
        <v>1431</v>
      </c>
      <c r="D11840" s="34">
        <f>VLOOKUP(Pag_Inicio_Corr_mas_casos[[#This Row],[Corregimiento]],Hoja3!$A$2:$D$676,4,0)</f>
        <v>30102</v>
      </c>
      <c r="E11840" s="33">
        <v>5</v>
      </c>
    </row>
    <row r="11841" spans="1:5" x14ac:dyDescent="0.2">
      <c r="A11841" s="32">
        <v>44464</v>
      </c>
      <c r="B11841" s="33">
        <v>44464</v>
      </c>
      <c r="C11841" s="33" t="s">
        <v>999</v>
      </c>
      <c r="D11841" s="34">
        <f>VLOOKUP(Pag_Inicio_Corr_mas_casos[[#This Row],[Corregimiento]],Hoja3!$A$2:$D$676,4,0)</f>
        <v>80806</v>
      </c>
      <c r="E11841" s="33">
        <v>5</v>
      </c>
    </row>
    <row r="11842" spans="1:5" x14ac:dyDescent="0.2">
      <c r="A11842" s="32">
        <v>44464</v>
      </c>
      <c r="B11842" s="33">
        <v>44464</v>
      </c>
      <c r="C11842" s="33" t="s">
        <v>1001</v>
      </c>
      <c r="D11842" s="34">
        <f>VLOOKUP(Pag_Inicio_Corr_mas_casos[[#This Row],[Corregimiento]],Hoja3!$A$2:$D$676,4,0)</f>
        <v>80807</v>
      </c>
      <c r="E11842" s="33">
        <v>5</v>
      </c>
    </row>
    <row r="11843" spans="1:5" x14ac:dyDescent="0.2">
      <c r="A11843" s="32">
        <v>44464</v>
      </c>
      <c r="B11843" s="33">
        <v>44464</v>
      </c>
      <c r="C11843" s="33" t="s">
        <v>1015</v>
      </c>
      <c r="D11843" s="34">
        <f>VLOOKUP(Pag_Inicio_Corr_mas_casos[[#This Row],[Corregimiento]],Hoja3!$A$2:$D$676,4,0)</f>
        <v>80815</v>
      </c>
      <c r="E11843" s="33">
        <v>5</v>
      </c>
    </row>
    <row r="11844" spans="1:5" x14ac:dyDescent="0.2">
      <c r="A11844" s="32">
        <v>44464</v>
      </c>
      <c r="B11844" s="33">
        <v>44464</v>
      </c>
      <c r="C11844" s="33" t="s">
        <v>1105</v>
      </c>
      <c r="D11844" s="34">
        <f>VLOOKUP(Pag_Inicio_Corr_mas_casos[[#This Row],[Corregimiento]],Hoja3!$A$2:$D$676,4,0)</f>
        <v>80812</v>
      </c>
      <c r="E11844" s="33">
        <v>5</v>
      </c>
    </row>
    <row r="11845" spans="1:5" x14ac:dyDescent="0.2">
      <c r="A11845" s="32">
        <v>44464</v>
      </c>
      <c r="B11845" s="33">
        <v>44464</v>
      </c>
      <c r="C11845" s="33" t="s">
        <v>1082</v>
      </c>
      <c r="D11845" s="34">
        <f>VLOOKUP(Pag_Inicio_Corr_mas_casos[[#This Row],[Corregimiento]],Hoja3!$A$2:$D$676,4,0)</f>
        <v>30111</v>
      </c>
      <c r="E11845" s="33">
        <v>4</v>
      </c>
    </row>
    <row r="11846" spans="1:5" x14ac:dyDescent="0.2">
      <c r="A11846" s="32">
        <v>44464</v>
      </c>
      <c r="B11846" s="33">
        <v>44464</v>
      </c>
      <c r="C11846" s="33" t="s">
        <v>831</v>
      </c>
      <c r="D11846" s="34">
        <f>VLOOKUP(Pag_Inicio_Corr_mas_casos[[#This Row],[Corregimiento]],Hoja3!$A$2:$D$676,4,0)</f>
        <v>80821</v>
      </c>
      <c r="E11846" s="33">
        <v>4</v>
      </c>
    </row>
    <row r="11847" spans="1:5" x14ac:dyDescent="0.2">
      <c r="A11847" s="32">
        <v>44464</v>
      </c>
      <c r="B11847" s="33">
        <v>44464</v>
      </c>
      <c r="C11847" s="33" t="s">
        <v>1113</v>
      </c>
      <c r="D11847" s="34">
        <f>VLOOKUP(Pag_Inicio_Corr_mas_casos[[#This Row],[Corregimiento]],Hoja3!$A$2:$D$676,4,0)</f>
        <v>130102</v>
      </c>
      <c r="E11847" s="33">
        <v>4</v>
      </c>
    </row>
    <row r="11848" spans="1:5" x14ac:dyDescent="0.2">
      <c r="A11848" s="32">
        <v>44464</v>
      </c>
      <c r="B11848" s="33">
        <v>44464</v>
      </c>
      <c r="C11848" s="33" t="s">
        <v>1164</v>
      </c>
      <c r="D11848" s="34">
        <f>VLOOKUP(Pag_Inicio_Corr_mas_casos[[#This Row],[Corregimiento]],Hoja3!$A$2:$D$676,4,0)</f>
        <v>40404</v>
      </c>
      <c r="E11848" s="33">
        <v>4</v>
      </c>
    </row>
    <row r="11849" spans="1:5" x14ac:dyDescent="0.2">
      <c r="A11849" s="32">
        <v>44464</v>
      </c>
      <c r="B11849" s="33">
        <v>44464</v>
      </c>
      <c r="C11849" s="33" t="s">
        <v>1033</v>
      </c>
      <c r="D11849" s="34">
        <f>VLOOKUP(Pag_Inicio_Corr_mas_casos[[#This Row],[Corregimiento]],Hoja3!$A$2:$D$676,4,0)</f>
        <v>40203</v>
      </c>
      <c r="E11849" s="33">
        <v>4</v>
      </c>
    </row>
    <row r="11850" spans="1:5" x14ac:dyDescent="0.2">
      <c r="A11850" s="32">
        <v>44464</v>
      </c>
      <c r="B11850" s="33">
        <v>44464</v>
      </c>
      <c r="C11850" s="33" t="s">
        <v>1066</v>
      </c>
      <c r="D11850" s="34">
        <f>VLOOKUP(Pag_Inicio_Corr_mas_casos[[#This Row],[Corregimiento]],Hoja3!$A$2:$D$676,4,0)</f>
        <v>40612</v>
      </c>
      <c r="E11850" s="33">
        <v>4</v>
      </c>
    </row>
    <row r="11851" spans="1:5" x14ac:dyDescent="0.2">
      <c r="A11851" s="32">
        <v>44464</v>
      </c>
      <c r="B11851" s="33">
        <v>44464</v>
      </c>
      <c r="C11851" s="33" t="s">
        <v>1006</v>
      </c>
      <c r="D11851" s="34">
        <f>VLOOKUP(Pag_Inicio_Corr_mas_casos[[#This Row],[Corregimiento]],Hoja3!$A$2:$D$676,4,0)</f>
        <v>80826</v>
      </c>
      <c r="E11851" s="33">
        <v>4</v>
      </c>
    </row>
    <row r="11852" spans="1:5" x14ac:dyDescent="0.2">
      <c r="A11852" s="32">
        <v>44464</v>
      </c>
      <c r="B11852" s="33">
        <v>44464</v>
      </c>
      <c r="C11852" s="33" t="s">
        <v>1080</v>
      </c>
      <c r="D11852" s="34">
        <f>VLOOKUP(Pag_Inicio_Corr_mas_casos[[#This Row],[Corregimiento]],Hoja3!$A$2:$D$676,4,0)</f>
        <v>81003</v>
      </c>
      <c r="E11852" s="33">
        <v>4</v>
      </c>
    </row>
    <row r="11853" spans="1:5" x14ac:dyDescent="0.2">
      <c r="A11853" s="47">
        <v>44465</v>
      </c>
      <c r="B11853" s="48">
        <v>44465</v>
      </c>
      <c r="C11853" s="48" t="s">
        <v>1071</v>
      </c>
      <c r="D11853" s="49">
        <f>VLOOKUP(Pag_Inicio_Corr_mas_casos[[#This Row],[Corregimiento]],Hoja3!$A$2:$D$676,4,0)</f>
        <v>80819</v>
      </c>
      <c r="E11853" s="48">
        <v>12</v>
      </c>
    </row>
    <row r="11854" spans="1:5" x14ac:dyDescent="0.2">
      <c r="A11854" s="47">
        <v>44465</v>
      </c>
      <c r="B11854" s="48">
        <v>44465</v>
      </c>
      <c r="C11854" s="48" t="s">
        <v>1432</v>
      </c>
      <c r="D11854" s="49">
        <f>VLOOKUP(Pag_Inicio_Corr_mas_casos[[#This Row],[Corregimiento]],Hoja3!$A$2:$D$676,4,0)</f>
        <v>30108</v>
      </c>
      <c r="E11854" s="48">
        <v>7</v>
      </c>
    </row>
    <row r="11855" spans="1:5" x14ac:dyDescent="0.2">
      <c r="A11855" s="47">
        <v>44465</v>
      </c>
      <c r="B11855" s="48">
        <v>44465</v>
      </c>
      <c r="C11855" s="48" t="s">
        <v>1091</v>
      </c>
      <c r="D11855" s="49">
        <f>VLOOKUP(Pag_Inicio_Corr_mas_casos[[#This Row],[Corregimiento]],Hoja3!$A$2:$D$676,4,0)</f>
        <v>30104</v>
      </c>
      <c r="E11855" s="48">
        <v>7</v>
      </c>
    </row>
    <row r="11856" spans="1:5" x14ac:dyDescent="0.2">
      <c r="A11856" s="47">
        <v>44465</v>
      </c>
      <c r="B11856" s="48">
        <v>44465</v>
      </c>
      <c r="C11856" s="48" t="s">
        <v>1026</v>
      </c>
      <c r="D11856" s="49">
        <f>VLOOKUP(Pag_Inicio_Corr_mas_casos[[#This Row],[Corregimiento]],Hoja3!$A$2:$D$676,4,0)</f>
        <v>30107</v>
      </c>
      <c r="E11856" s="48">
        <v>7</v>
      </c>
    </row>
    <row r="11857" spans="1:5" x14ac:dyDescent="0.2">
      <c r="A11857" s="47">
        <v>44465</v>
      </c>
      <c r="B11857" s="48">
        <v>44465</v>
      </c>
      <c r="C11857" s="48" t="s">
        <v>1070</v>
      </c>
      <c r="D11857" s="49">
        <f>VLOOKUP(Pag_Inicio_Corr_mas_casos[[#This Row],[Corregimiento]],Hoja3!$A$2:$D$676,4,0)</f>
        <v>80809</v>
      </c>
      <c r="E11857" s="48">
        <v>6</v>
      </c>
    </row>
    <row r="11858" spans="1:5" x14ac:dyDescent="0.2">
      <c r="A11858" s="47">
        <v>44465</v>
      </c>
      <c r="B11858" s="48">
        <v>44465</v>
      </c>
      <c r="C11858" s="48" t="s">
        <v>1007</v>
      </c>
      <c r="D11858" s="49">
        <f>VLOOKUP(Pag_Inicio_Corr_mas_casos[[#This Row],[Corregimiento]],Hoja3!$A$2:$D$676,4,0)</f>
        <v>80811</v>
      </c>
      <c r="E11858" s="48">
        <v>5</v>
      </c>
    </row>
    <row r="11859" spans="1:5" x14ac:dyDescent="0.2">
      <c r="A11859" s="47">
        <v>44465</v>
      </c>
      <c r="B11859" s="48">
        <v>44465</v>
      </c>
      <c r="C11859" s="48" t="s">
        <v>1293</v>
      </c>
      <c r="D11859" s="49">
        <f>VLOOKUP(Pag_Inicio_Corr_mas_casos[[#This Row],[Corregimiento]],Hoja3!$A$2:$D$676,4,0)</f>
        <v>60202</v>
      </c>
      <c r="E11859" s="48">
        <v>4</v>
      </c>
    </row>
    <row r="11860" spans="1:5" x14ac:dyDescent="0.2">
      <c r="A11860" s="47">
        <v>44465</v>
      </c>
      <c r="B11860" s="48">
        <v>44465</v>
      </c>
      <c r="C11860" s="48" t="s">
        <v>1105</v>
      </c>
      <c r="D11860" s="49">
        <f>VLOOKUP(Pag_Inicio_Corr_mas_casos[[#This Row],[Corregimiento]],Hoja3!$A$2:$D$676,4,0)</f>
        <v>80812</v>
      </c>
      <c r="E11860" s="48">
        <v>4</v>
      </c>
    </row>
    <row r="11861" spans="1:5" x14ac:dyDescent="0.2">
      <c r="A11861" s="47">
        <v>44465</v>
      </c>
      <c r="B11861" s="48">
        <v>44465</v>
      </c>
      <c r="C11861" s="48" t="s">
        <v>1025</v>
      </c>
      <c r="D11861" s="49">
        <f>VLOOKUP(Pag_Inicio_Corr_mas_casos[[#This Row],[Corregimiento]],Hoja3!$A$2:$D$676,4,0)</f>
        <v>20406</v>
      </c>
      <c r="E11861" s="48">
        <v>4</v>
      </c>
    </row>
    <row r="11862" spans="1:5" x14ac:dyDescent="0.2">
      <c r="A11862" s="47">
        <v>44465</v>
      </c>
      <c r="B11862" s="48">
        <v>44465</v>
      </c>
      <c r="C11862" s="48" t="s">
        <v>1006</v>
      </c>
      <c r="D11862" s="49">
        <f>VLOOKUP(Pag_Inicio_Corr_mas_casos[[#This Row],[Corregimiento]],Hoja3!$A$2:$D$676,4,0)</f>
        <v>80826</v>
      </c>
      <c r="E11862" s="48">
        <v>4</v>
      </c>
    </row>
    <row r="11863" spans="1:5" x14ac:dyDescent="0.2">
      <c r="A11863" s="47">
        <v>44465</v>
      </c>
      <c r="B11863" s="48">
        <v>44465</v>
      </c>
      <c r="C11863" s="48" t="s">
        <v>1002</v>
      </c>
      <c r="D11863" s="49">
        <f>VLOOKUP(Pag_Inicio_Corr_mas_casos[[#This Row],[Corregimiento]],Hoja3!$A$2:$D$676,4,0)</f>
        <v>80816</v>
      </c>
      <c r="E11863" s="48">
        <v>4</v>
      </c>
    </row>
    <row r="11864" spans="1:5" x14ac:dyDescent="0.2">
      <c r="A11864" s="47">
        <v>44465</v>
      </c>
      <c r="B11864" s="48">
        <v>44465</v>
      </c>
      <c r="C11864" s="48" t="s">
        <v>1139</v>
      </c>
      <c r="D11864" s="49">
        <f>VLOOKUP(Pag_Inicio_Corr_mas_casos[[#This Row],[Corregimiento]],Hoja3!$A$2:$D$676,4,0)</f>
        <v>130401</v>
      </c>
      <c r="E11864" s="48">
        <v>3</v>
      </c>
    </row>
    <row r="11865" spans="1:5" x14ac:dyDescent="0.2">
      <c r="A11865" s="47">
        <v>44465</v>
      </c>
      <c r="B11865" s="48">
        <v>44465</v>
      </c>
      <c r="C11865" s="48" t="s">
        <v>1009</v>
      </c>
      <c r="D11865" s="49">
        <f>VLOOKUP(Pag_Inicio_Corr_mas_casos[[#This Row],[Corregimiento]],Hoja3!$A$2:$D$676,4,0)</f>
        <v>130107</v>
      </c>
      <c r="E11865" s="48">
        <v>3</v>
      </c>
    </row>
    <row r="11866" spans="1:5" x14ac:dyDescent="0.2">
      <c r="A11866" s="47">
        <v>44465</v>
      </c>
      <c r="B11866" s="48">
        <v>44465</v>
      </c>
      <c r="C11866" s="48" t="s">
        <v>1157</v>
      </c>
      <c r="D11866" s="49">
        <f>VLOOKUP(Pag_Inicio_Corr_mas_casos[[#This Row],[Corregimiento]],Hoja3!$A$2:$D$676,4,0)</f>
        <v>40205</v>
      </c>
      <c r="E11866" s="48">
        <v>3</v>
      </c>
    </row>
    <row r="11867" spans="1:5" x14ac:dyDescent="0.2">
      <c r="A11867" s="47">
        <v>44465</v>
      </c>
      <c r="B11867" s="48">
        <v>44465</v>
      </c>
      <c r="C11867" s="48" t="s">
        <v>1433</v>
      </c>
      <c r="D11867" s="49">
        <f>VLOOKUP(Pag_Inicio_Corr_mas_casos[[#This Row],[Corregimiento]],Hoja3!$A$2:$D$676,4,0)</f>
        <v>130405</v>
      </c>
      <c r="E11867" s="48">
        <v>3</v>
      </c>
    </row>
    <row r="11868" spans="1:5" x14ac:dyDescent="0.2">
      <c r="A11868" s="47">
        <v>44465</v>
      </c>
      <c r="B11868" s="48">
        <v>44465</v>
      </c>
      <c r="C11868" s="48" t="s">
        <v>1023</v>
      </c>
      <c r="D11868" s="49">
        <f>VLOOKUP(Pag_Inicio_Corr_mas_casos[[#This Row],[Corregimiento]],Hoja3!$A$2:$D$676,4,0)</f>
        <v>30113</v>
      </c>
      <c r="E11868" s="48">
        <v>3</v>
      </c>
    </row>
    <row r="11869" spans="1:5" x14ac:dyDescent="0.2">
      <c r="A11869" s="47">
        <v>44465</v>
      </c>
      <c r="B11869" s="48">
        <v>44465</v>
      </c>
      <c r="C11869" s="48" t="s">
        <v>1015</v>
      </c>
      <c r="D11869" s="49">
        <f>VLOOKUP(Pag_Inicio_Corr_mas_casos[[#This Row],[Corregimiento]],Hoja3!$A$2:$D$676,4,0)</f>
        <v>80815</v>
      </c>
      <c r="E11869" s="48">
        <v>3</v>
      </c>
    </row>
    <row r="11870" spans="1:5" x14ac:dyDescent="0.2">
      <c r="A11870" s="47">
        <v>44465</v>
      </c>
      <c r="B11870" s="48">
        <v>44465</v>
      </c>
      <c r="C11870" s="48" t="s">
        <v>1012</v>
      </c>
      <c r="D11870" s="49">
        <f>VLOOKUP(Pag_Inicio_Corr_mas_casos[[#This Row],[Corregimiento]],Hoja3!$A$2:$D$676,4,0)</f>
        <v>80817</v>
      </c>
      <c r="E11870" s="48">
        <v>3</v>
      </c>
    </row>
    <row r="11871" spans="1:5" x14ac:dyDescent="0.2">
      <c r="A11871" s="47">
        <v>44465</v>
      </c>
      <c r="B11871" s="48">
        <v>44465</v>
      </c>
      <c r="C11871" s="48" t="s">
        <v>1188</v>
      </c>
      <c r="D11871" s="49">
        <f>VLOOKUP(Pag_Inicio_Corr_mas_casos[[#This Row],[Corregimiento]],Hoja3!$A$2:$D$676,4,0)</f>
        <v>40204</v>
      </c>
      <c r="E11871" s="48">
        <v>3</v>
      </c>
    </row>
    <row r="11872" spans="1:5" x14ac:dyDescent="0.2">
      <c r="A11872" s="47">
        <v>44465</v>
      </c>
      <c r="B11872" s="48">
        <v>44465</v>
      </c>
      <c r="C11872" s="48" t="s">
        <v>998</v>
      </c>
      <c r="D11872" s="49">
        <f>VLOOKUP(Pag_Inicio_Corr_mas_casos[[#This Row],[Corregimiento]],Hoja3!$A$2:$D$676,4,0)</f>
        <v>81009</v>
      </c>
      <c r="E11872" s="48">
        <v>3</v>
      </c>
    </row>
    <row r="11873" spans="1:5" x14ac:dyDescent="0.2">
      <c r="A11873" s="35">
        <v>44466</v>
      </c>
      <c r="B11873" s="36">
        <v>44466</v>
      </c>
      <c r="C11873" s="36" t="s">
        <v>1070</v>
      </c>
      <c r="D11873" s="37">
        <f>VLOOKUP(Pag_Inicio_Corr_mas_casos[[#This Row],[Corregimiento]],Hoja3!$A$2:$D$676,4,0)</f>
        <v>80809</v>
      </c>
      <c r="E11873" s="36">
        <v>12</v>
      </c>
    </row>
    <row r="11874" spans="1:5" x14ac:dyDescent="0.2">
      <c r="A11874" s="35">
        <v>44466</v>
      </c>
      <c r="B11874" s="36">
        <v>44466</v>
      </c>
      <c r="C11874" s="36" t="s">
        <v>1033</v>
      </c>
      <c r="D11874" s="37">
        <f>VLOOKUP(Pag_Inicio_Corr_mas_casos[[#This Row],[Corregimiento]],Hoja3!$A$2:$D$676,4,0)</f>
        <v>40203</v>
      </c>
      <c r="E11874" s="36">
        <v>12</v>
      </c>
    </row>
    <row r="11875" spans="1:5" x14ac:dyDescent="0.2">
      <c r="A11875" s="35">
        <v>44466</v>
      </c>
      <c r="B11875" s="36">
        <v>44466</v>
      </c>
      <c r="C11875" s="36" t="s">
        <v>1026</v>
      </c>
      <c r="D11875" s="37">
        <f>VLOOKUP(Pag_Inicio_Corr_mas_casos[[#This Row],[Corregimiento]],Hoja3!$A$2:$D$676,4,0)</f>
        <v>30107</v>
      </c>
      <c r="E11875" s="36">
        <v>9</v>
      </c>
    </row>
    <row r="11876" spans="1:5" x14ac:dyDescent="0.2">
      <c r="A11876" s="35">
        <v>44466</v>
      </c>
      <c r="B11876" s="36">
        <v>44466</v>
      </c>
      <c r="C11876" s="36" t="s">
        <v>1091</v>
      </c>
      <c r="D11876" s="37">
        <f>VLOOKUP(Pag_Inicio_Corr_mas_casos[[#This Row],[Corregimiento]],Hoja3!$A$2:$D$676,4,0)</f>
        <v>30104</v>
      </c>
      <c r="E11876" s="36">
        <v>8</v>
      </c>
    </row>
    <row r="11877" spans="1:5" x14ac:dyDescent="0.2">
      <c r="A11877" s="35">
        <v>44466</v>
      </c>
      <c r="B11877" s="36">
        <v>44466</v>
      </c>
      <c r="C11877" s="36" t="s">
        <v>1429</v>
      </c>
      <c r="D11877" s="37">
        <f>VLOOKUP(Pag_Inicio_Corr_mas_casos[[#This Row],[Corregimiento]],Hoja3!$A$2:$D$676,4,0)</f>
        <v>130408</v>
      </c>
      <c r="E11877" s="36">
        <v>7</v>
      </c>
    </row>
    <row r="11878" spans="1:5" x14ac:dyDescent="0.2">
      <c r="A11878" s="35">
        <v>44466</v>
      </c>
      <c r="B11878" s="36">
        <v>44466</v>
      </c>
      <c r="C11878" s="36" t="s">
        <v>1363</v>
      </c>
      <c r="D11878" s="37">
        <f>VLOOKUP(Pag_Inicio_Corr_mas_casos[[#This Row],[Corregimiento]],Hoja3!$A$2:$D$676,4,0)</f>
        <v>40105</v>
      </c>
      <c r="E11878" s="36">
        <v>7</v>
      </c>
    </row>
    <row r="11879" spans="1:5" x14ac:dyDescent="0.2">
      <c r="A11879" s="35">
        <v>44466</v>
      </c>
      <c r="B11879" s="36">
        <v>44466</v>
      </c>
      <c r="C11879" s="36" t="s">
        <v>1119</v>
      </c>
      <c r="D11879" s="37">
        <f>VLOOKUP(Pag_Inicio_Corr_mas_casos[[#This Row],[Corregimiento]],Hoja3!$A$2:$D$676,4,0)</f>
        <v>40601</v>
      </c>
      <c r="E11879" s="36">
        <v>5</v>
      </c>
    </row>
    <row r="11880" spans="1:5" x14ac:dyDescent="0.2">
      <c r="A11880" s="35">
        <v>44466</v>
      </c>
      <c r="B11880" s="36">
        <v>44466</v>
      </c>
      <c r="C11880" s="36" t="s">
        <v>1132</v>
      </c>
      <c r="D11880" s="37">
        <f>VLOOKUP(Pag_Inicio_Corr_mas_casos[[#This Row],[Corregimiento]],Hoja3!$A$2:$D$676,4,0)</f>
        <v>30101</v>
      </c>
      <c r="E11880" s="36">
        <v>4</v>
      </c>
    </row>
    <row r="11881" spans="1:5" x14ac:dyDescent="0.2">
      <c r="A11881" s="35">
        <v>44466</v>
      </c>
      <c r="B11881" s="36">
        <v>44466</v>
      </c>
      <c r="C11881" s="36" t="s">
        <v>1012</v>
      </c>
      <c r="D11881" s="37">
        <f>VLOOKUP(Pag_Inicio_Corr_mas_casos[[#This Row],[Corregimiento]],Hoja3!$A$2:$D$676,4,0)</f>
        <v>80817</v>
      </c>
      <c r="E11881" s="36">
        <v>3</v>
      </c>
    </row>
    <row r="11882" spans="1:5" x14ac:dyDescent="0.2">
      <c r="A11882" s="35">
        <v>44466</v>
      </c>
      <c r="B11882" s="36">
        <v>44466</v>
      </c>
      <c r="C11882" s="36" t="s">
        <v>1226</v>
      </c>
      <c r="D11882" s="37">
        <f>VLOOKUP(Pag_Inicio_Corr_mas_casos[[#This Row],[Corregimiento]],Hoja3!$A$2:$D$676,4,0)</f>
        <v>10201</v>
      </c>
      <c r="E11882" s="36">
        <v>3</v>
      </c>
    </row>
    <row r="11883" spans="1:5" x14ac:dyDescent="0.2">
      <c r="A11883" s="35">
        <v>44466</v>
      </c>
      <c r="B11883" s="36">
        <v>44466</v>
      </c>
      <c r="C11883" s="36" t="s">
        <v>1001</v>
      </c>
      <c r="D11883" s="37">
        <f>VLOOKUP(Pag_Inicio_Corr_mas_casos[[#This Row],[Corregimiento]],Hoja3!$A$2:$D$676,4,0)</f>
        <v>80807</v>
      </c>
      <c r="E11883" s="36">
        <v>3</v>
      </c>
    </row>
    <row r="11884" spans="1:5" x14ac:dyDescent="0.2">
      <c r="A11884" s="35">
        <v>44466</v>
      </c>
      <c r="B11884" s="36">
        <v>44466</v>
      </c>
      <c r="C11884" s="36" t="s">
        <v>1342</v>
      </c>
      <c r="D11884" s="37">
        <f>VLOOKUP(Pag_Inicio_Corr_mas_casos[[#This Row],[Corregimiento]],Hoja3!$A$2:$D$676,4,0)</f>
        <v>130410</v>
      </c>
      <c r="E11884" s="36">
        <v>3</v>
      </c>
    </row>
    <row r="11885" spans="1:5" x14ac:dyDescent="0.2">
      <c r="A11885" s="35">
        <v>44466</v>
      </c>
      <c r="B11885" s="36">
        <v>44466</v>
      </c>
      <c r="C11885" s="36" t="s">
        <v>1320</v>
      </c>
      <c r="D11885" s="37">
        <f>VLOOKUP(Pag_Inicio_Corr_mas_casos[[#This Row],[Corregimiento]],Hoja3!$A$2:$D$676,4,0)</f>
        <v>90305</v>
      </c>
      <c r="E11885" s="36">
        <v>3</v>
      </c>
    </row>
    <row r="11886" spans="1:5" x14ac:dyDescent="0.2">
      <c r="A11886" s="35">
        <v>44466</v>
      </c>
      <c r="B11886" s="36">
        <v>44466</v>
      </c>
      <c r="C11886" s="36" t="s">
        <v>1074</v>
      </c>
      <c r="D11886" s="37">
        <f>VLOOKUP(Pag_Inicio_Corr_mas_casos[[#This Row],[Corregimiento]],Hoja3!$A$2:$D$676,4,0)</f>
        <v>130702</v>
      </c>
      <c r="E11886" s="36">
        <v>3</v>
      </c>
    </row>
    <row r="11887" spans="1:5" x14ac:dyDescent="0.2">
      <c r="A11887" s="35">
        <v>44466</v>
      </c>
      <c r="B11887" s="36">
        <v>44466</v>
      </c>
      <c r="C11887" s="36" t="s">
        <v>1434</v>
      </c>
      <c r="D11887" s="37">
        <f>VLOOKUP(Pag_Inicio_Corr_mas_casos[[#This Row],[Corregimiento]],Hoja3!$A$2:$D$676,4,0)</f>
        <v>20403</v>
      </c>
      <c r="E11887" s="36">
        <v>3</v>
      </c>
    </row>
    <row r="11888" spans="1:5" x14ac:dyDescent="0.2">
      <c r="A11888" s="35">
        <v>44466</v>
      </c>
      <c r="B11888" s="36">
        <v>44466</v>
      </c>
      <c r="C11888" s="36" t="s">
        <v>1164</v>
      </c>
      <c r="D11888" s="37">
        <f>VLOOKUP(Pag_Inicio_Corr_mas_casos[[#This Row],[Corregimiento]],Hoja3!$A$2:$D$676,4,0)</f>
        <v>40404</v>
      </c>
      <c r="E11888" s="36">
        <v>2</v>
      </c>
    </row>
    <row r="11889" spans="1:5" x14ac:dyDescent="0.2">
      <c r="A11889" s="35">
        <v>44466</v>
      </c>
      <c r="B11889" s="36">
        <v>44466</v>
      </c>
      <c r="C11889" s="36" t="s">
        <v>1013</v>
      </c>
      <c r="D11889" s="37">
        <f>VLOOKUP(Pag_Inicio_Corr_mas_casos[[#This Row],[Corregimiento]],Hoja3!$A$2:$D$676,4,0)</f>
        <v>80822</v>
      </c>
      <c r="E11889" s="36">
        <v>2</v>
      </c>
    </row>
    <row r="11890" spans="1:5" x14ac:dyDescent="0.2">
      <c r="A11890" s="35">
        <v>44466</v>
      </c>
      <c r="B11890" s="36">
        <v>44466</v>
      </c>
      <c r="C11890" s="36" t="s">
        <v>998</v>
      </c>
      <c r="D11890" s="37">
        <f>VLOOKUP(Pag_Inicio_Corr_mas_casos[[#This Row],[Corregimiento]],Hoja3!$A$2:$D$676,4,0)</f>
        <v>81009</v>
      </c>
      <c r="E11890" s="36">
        <v>2</v>
      </c>
    </row>
    <row r="11891" spans="1:5" x14ac:dyDescent="0.2">
      <c r="A11891" s="35">
        <v>44466</v>
      </c>
      <c r="B11891" s="36">
        <v>44466</v>
      </c>
      <c r="C11891" s="36" t="s">
        <v>1079</v>
      </c>
      <c r="D11891" s="37">
        <f>VLOOKUP(Pag_Inicio_Corr_mas_casos[[#This Row],[Corregimiento]],Hoja3!$A$2:$D$676,4,0)</f>
        <v>81002</v>
      </c>
      <c r="E11891" s="36">
        <v>2</v>
      </c>
    </row>
    <row r="11892" spans="1:5" x14ac:dyDescent="0.2">
      <c r="A11892" s="35">
        <v>44466</v>
      </c>
      <c r="B11892" s="36">
        <v>44466</v>
      </c>
      <c r="C11892" s="36" t="s">
        <v>1010</v>
      </c>
      <c r="D11892" s="37">
        <f>VLOOKUP(Pag_Inicio_Corr_mas_casos[[#This Row],[Corregimiento]],Hoja3!$A$2:$D$676,4,0)</f>
        <v>80813</v>
      </c>
      <c r="E11892" s="36">
        <v>2</v>
      </c>
    </row>
    <row r="11893" spans="1:5" x14ac:dyDescent="0.2">
      <c r="A11893" s="43">
        <v>44467</v>
      </c>
      <c r="B11893" s="41">
        <v>44467</v>
      </c>
      <c r="C11893" s="41" t="s">
        <v>1007</v>
      </c>
      <c r="D11893" s="42">
        <f>VLOOKUP(Pag_Inicio_Corr_mas_casos[[#This Row],[Corregimiento]],Hoja3!$A$2:$D$676,4,0)</f>
        <v>80811</v>
      </c>
      <c r="E11893" s="41">
        <v>19</v>
      </c>
    </row>
    <row r="11894" spans="1:5" x14ac:dyDescent="0.2">
      <c r="A11894" s="43">
        <v>44467</v>
      </c>
      <c r="B11894" s="41">
        <v>44467</v>
      </c>
      <c r="C11894" s="41" t="s">
        <v>1026</v>
      </c>
      <c r="D11894" s="42">
        <f>VLOOKUP(Pag_Inicio_Corr_mas_casos[[#This Row],[Corregimiento]],Hoja3!$A$2:$D$676,4,0)</f>
        <v>30107</v>
      </c>
      <c r="E11894" s="41">
        <v>10</v>
      </c>
    </row>
    <row r="11895" spans="1:5" x14ac:dyDescent="0.2">
      <c r="A11895" s="43">
        <v>44467</v>
      </c>
      <c r="B11895" s="41">
        <v>44467</v>
      </c>
      <c r="C11895" s="41" t="s">
        <v>1111</v>
      </c>
      <c r="D11895" s="42">
        <f>VLOOKUP(Pag_Inicio_Corr_mas_casos[[#This Row],[Corregimiento]],Hoja3!$A$2:$D$676,4,0)</f>
        <v>40201</v>
      </c>
      <c r="E11895" s="41">
        <v>10</v>
      </c>
    </row>
    <row r="11896" spans="1:5" x14ac:dyDescent="0.2">
      <c r="A11896" s="43">
        <v>44467</v>
      </c>
      <c r="B11896" s="41">
        <v>44467</v>
      </c>
      <c r="C11896" s="41" t="s">
        <v>1127</v>
      </c>
      <c r="D11896" s="42">
        <f>VLOOKUP(Pag_Inicio_Corr_mas_casos[[#This Row],[Corregimiento]],Hoja3!$A$2:$D$676,4,0)</f>
        <v>130101</v>
      </c>
      <c r="E11896" s="41">
        <v>8</v>
      </c>
    </row>
    <row r="11897" spans="1:5" x14ac:dyDescent="0.2">
      <c r="A11897" s="43">
        <v>44467</v>
      </c>
      <c r="B11897" s="41">
        <v>44467</v>
      </c>
      <c r="C11897" s="41" t="s">
        <v>1091</v>
      </c>
      <c r="D11897" s="42">
        <f>VLOOKUP(Pag_Inicio_Corr_mas_casos[[#This Row],[Corregimiento]],Hoja3!$A$2:$D$676,4,0)</f>
        <v>30104</v>
      </c>
      <c r="E11897" s="41">
        <v>8</v>
      </c>
    </row>
    <row r="11898" spans="1:5" x14ac:dyDescent="0.2">
      <c r="A11898" s="43">
        <v>44467</v>
      </c>
      <c r="B11898" s="41">
        <v>44467</v>
      </c>
      <c r="C11898" s="41" t="s">
        <v>999</v>
      </c>
      <c r="D11898" s="42">
        <f>VLOOKUP(Pag_Inicio_Corr_mas_casos[[#This Row],[Corregimiento]],Hoja3!$A$2:$D$676,4,0)</f>
        <v>80806</v>
      </c>
      <c r="E11898" s="41">
        <v>7</v>
      </c>
    </row>
    <row r="11899" spans="1:5" x14ac:dyDescent="0.2">
      <c r="A11899" s="43">
        <v>44467</v>
      </c>
      <c r="B11899" s="41">
        <v>44467</v>
      </c>
      <c r="C11899" s="41" t="s">
        <v>1153</v>
      </c>
      <c r="D11899" s="42">
        <f>VLOOKUP(Pag_Inicio_Corr_mas_casos[[#This Row],[Corregimiento]],Hoja3!$A$2:$D$676,4,0)</f>
        <v>30109</v>
      </c>
      <c r="E11899" s="41">
        <v>7</v>
      </c>
    </row>
    <row r="11900" spans="1:5" x14ac:dyDescent="0.2">
      <c r="A11900" s="43">
        <v>44467</v>
      </c>
      <c r="B11900" s="41">
        <v>44467</v>
      </c>
      <c r="C11900" s="41" t="s">
        <v>1071</v>
      </c>
      <c r="D11900" s="42">
        <f>VLOOKUP(Pag_Inicio_Corr_mas_casos[[#This Row],[Corregimiento]],Hoja3!$A$2:$D$676,4,0)</f>
        <v>80819</v>
      </c>
      <c r="E11900" s="41">
        <v>6</v>
      </c>
    </row>
    <row r="11901" spans="1:5" x14ac:dyDescent="0.2">
      <c r="A11901" s="43">
        <v>44467</v>
      </c>
      <c r="B11901" s="41">
        <v>44467</v>
      </c>
      <c r="C11901" s="41" t="s">
        <v>1000</v>
      </c>
      <c r="D11901" s="42">
        <f>VLOOKUP(Pag_Inicio_Corr_mas_casos[[#This Row],[Corregimiento]],Hoja3!$A$2:$D$676,4,0)</f>
        <v>80823</v>
      </c>
      <c r="E11901" s="41">
        <v>5</v>
      </c>
    </row>
    <row r="11902" spans="1:5" x14ac:dyDescent="0.2">
      <c r="A11902" s="43">
        <v>44467</v>
      </c>
      <c r="B11902" s="41">
        <v>44467</v>
      </c>
      <c r="C11902" s="41" t="s">
        <v>1081</v>
      </c>
      <c r="D11902" s="42">
        <f>VLOOKUP(Pag_Inicio_Corr_mas_casos[[#This Row],[Corregimiento]],Hoja3!$A$2:$D$676,4,0)</f>
        <v>91001</v>
      </c>
      <c r="E11902" s="41">
        <v>5</v>
      </c>
    </row>
    <row r="11903" spans="1:5" x14ac:dyDescent="0.2">
      <c r="A11903" s="43">
        <v>44467</v>
      </c>
      <c r="B11903" s="41">
        <v>44467</v>
      </c>
      <c r="C11903" s="41" t="s">
        <v>1105</v>
      </c>
      <c r="D11903" s="42">
        <f>VLOOKUP(Pag_Inicio_Corr_mas_casos[[#This Row],[Corregimiento]],Hoja3!$A$2:$D$676,4,0)</f>
        <v>80812</v>
      </c>
      <c r="E11903" s="41">
        <v>4</v>
      </c>
    </row>
    <row r="11904" spans="1:5" x14ac:dyDescent="0.2">
      <c r="A11904" s="43">
        <v>44467</v>
      </c>
      <c r="B11904" s="41">
        <v>44467</v>
      </c>
      <c r="C11904" s="41" t="s">
        <v>1051</v>
      </c>
      <c r="D11904" s="42">
        <f>VLOOKUP(Pag_Inicio_Corr_mas_casos[[#This Row],[Corregimiento]],Hoja3!$A$2:$D$676,4,0)</f>
        <v>80808</v>
      </c>
      <c r="E11904" s="41">
        <v>4</v>
      </c>
    </row>
    <row r="11905" spans="1:5" x14ac:dyDescent="0.2">
      <c r="A11905" s="43">
        <v>44467</v>
      </c>
      <c r="B11905" s="41">
        <v>44467</v>
      </c>
      <c r="C11905" s="41" t="s">
        <v>1033</v>
      </c>
      <c r="D11905" s="42">
        <f>VLOOKUP(Pag_Inicio_Corr_mas_casos[[#This Row],[Corregimiento]],Hoja3!$A$2:$D$676,4,0)</f>
        <v>40203</v>
      </c>
      <c r="E11905" s="41">
        <v>4</v>
      </c>
    </row>
    <row r="11906" spans="1:5" x14ac:dyDescent="0.2">
      <c r="A11906" s="43">
        <v>44467</v>
      </c>
      <c r="B11906" s="41">
        <v>44467</v>
      </c>
      <c r="C11906" s="41" t="s">
        <v>997</v>
      </c>
      <c r="D11906" s="42">
        <f>VLOOKUP(Pag_Inicio_Corr_mas_casos[[#This Row],[Corregimiento]],Hoja3!$A$2:$D$676,4,0)</f>
        <v>130717</v>
      </c>
      <c r="E11906" s="41">
        <v>4</v>
      </c>
    </row>
    <row r="11907" spans="1:5" x14ac:dyDescent="0.2">
      <c r="A11907" s="43">
        <v>44467</v>
      </c>
      <c r="B11907" s="41">
        <v>44467</v>
      </c>
      <c r="C11907" s="41" t="s">
        <v>1074</v>
      </c>
      <c r="D11907" s="42">
        <f>VLOOKUP(Pag_Inicio_Corr_mas_casos[[#This Row],[Corregimiento]],Hoja3!$A$2:$D$676,4,0)</f>
        <v>130702</v>
      </c>
      <c r="E11907" s="41">
        <v>4</v>
      </c>
    </row>
    <row r="11908" spans="1:5" x14ac:dyDescent="0.2">
      <c r="A11908" s="43">
        <v>44467</v>
      </c>
      <c r="B11908" s="41">
        <v>44467</v>
      </c>
      <c r="C11908" s="41" t="s">
        <v>1132</v>
      </c>
      <c r="D11908" s="42">
        <f>VLOOKUP(Pag_Inicio_Corr_mas_casos[[#This Row],[Corregimiento]],Hoja3!$A$2:$D$676,4,0)</f>
        <v>30101</v>
      </c>
      <c r="E11908" s="41">
        <v>4</v>
      </c>
    </row>
    <row r="11909" spans="1:5" x14ac:dyDescent="0.2">
      <c r="A11909" s="43">
        <v>44467</v>
      </c>
      <c r="B11909" s="41">
        <v>44467</v>
      </c>
      <c r="C11909" s="41" t="s">
        <v>1070</v>
      </c>
      <c r="D11909" s="42">
        <f>VLOOKUP(Pag_Inicio_Corr_mas_casos[[#This Row],[Corregimiento]],Hoja3!$A$2:$D$676,4,0)</f>
        <v>80809</v>
      </c>
      <c r="E11909" s="41">
        <v>4</v>
      </c>
    </row>
    <row r="11910" spans="1:5" x14ac:dyDescent="0.2">
      <c r="A11910" s="43">
        <v>44467</v>
      </c>
      <c r="B11910" s="41">
        <v>44467</v>
      </c>
      <c r="C11910" s="41" t="s">
        <v>1082</v>
      </c>
      <c r="D11910" s="42">
        <f>VLOOKUP(Pag_Inicio_Corr_mas_casos[[#This Row],[Corregimiento]],Hoja3!$A$2:$D$676,4,0)</f>
        <v>30111</v>
      </c>
      <c r="E11910" s="41">
        <v>4</v>
      </c>
    </row>
    <row r="11911" spans="1:5" x14ac:dyDescent="0.2">
      <c r="A11911" s="209">
        <v>44468</v>
      </c>
      <c r="B11911" s="210">
        <v>44468</v>
      </c>
      <c r="C11911" s="210" t="s">
        <v>1070</v>
      </c>
      <c r="D11911" s="211">
        <f>VLOOKUP(Pag_Inicio_Corr_mas_casos[[#This Row],[Corregimiento]],Hoja3!$A$2:$D$676,4,0)</f>
        <v>80809</v>
      </c>
      <c r="E11911" s="210">
        <v>10</v>
      </c>
    </row>
    <row r="11912" spans="1:5" x14ac:dyDescent="0.2">
      <c r="A11912" s="209">
        <v>44468</v>
      </c>
      <c r="B11912" s="210">
        <v>44468</v>
      </c>
      <c r="C11912" s="210" t="s">
        <v>1105</v>
      </c>
      <c r="D11912" s="211">
        <f>VLOOKUP(Pag_Inicio_Corr_mas_casos[[#This Row],[Corregimiento]],Hoja3!$A$2:$D$676,4,0)</f>
        <v>80812</v>
      </c>
      <c r="E11912" s="210">
        <v>8</v>
      </c>
    </row>
    <row r="11913" spans="1:5" x14ac:dyDescent="0.2">
      <c r="A11913" s="209">
        <v>44468</v>
      </c>
      <c r="B11913" s="210">
        <v>44468</v>
      </c>
      <c r="C11913" s="210" t="s">
        <v>1214</v>
      </c>
      <c r="D11913" s="211">
        <f>VLOOKUP(Pag_Inicio_Corr_mas_casos[[#This Row],[Corregimiento]],Hoja3!$A$2:$D$676,4,0)</f>
        <v>30103</v>
      </c>
      <c r="E11913" s="210">
        <v>8</v>
      </c>
    </row>
    <row r="11914" spans="1:5" x14ac:dyDescent="0.2">
      <c r="A11914" s="209">
        <v>44468</v>
      </c>
      <c r="B11914" s="210">
        <v>44468</v>
      </c>
      <c r="C11914" s="210" t="s">
        <v>1153</v>
      </c>
      <c r="D11914" s="211">
        <f>VLOOKUP(Pag_Inicio_Corr_mas_casos[[#This Row],[Corregimiento]],Hoja3!$A$2:$D$676,4,0)</f>
        <v>30109</v>
      </c>
      <c r="E11914" s="210">
        <v>7</v>
      </c>
    </row>
    <row r="11915" spans="1:5" x14ac:dyDescent="0.2">
      <c r="A11915" s="209">
        <v>44468</v>
      </c>
      <c r="B11915" s="210">
        <v>44468</v>
      </c>
      <c r="C11915" s="210" t="s">
        <v>1002</v>
      </c>
      <c r="D11915" s="211">
        <f>VLOOKUP(Pag_Inicio_Corr_mas_casos[[#This Row],[Corregimiento]],Hoja3!$A$2:$D$676,4,0)</f>
        <v>80816</v>
      </c>
      <c r="E11915" s="210">
        <v>7</v>
      </c>
    </row>
    <row r="11916" spans="1:5" x14ac:dyDescent="0.2">
      <c r="A11916" s="209">
        <v>44468</v>
      </c>
      <c r="B11916" s="210">
        <v>44468</v>
      </c>
      <c r="C11916" s="210" t="s">
        <v>1091</v>
      </c>
      <c r="D11916" s="211">
        <f>VLOOKUP(Pag_Inicio_Corr_mas_casos[[#This Row],[Corregimiento]],Hoja3!$A$2:$D$676,4,0)</f>
        <v>30104</v>
      </c>
      <c r="E11916" s="210">
        <v>7</v>
      </c>
    </row>
    <row r="11917" spans="1:5" x14ac:dyDescent="0.2">
      <c r="A11917" s="209">
        <v>44468</v>
      </c>
      <c r="B11917" s="210">
        <v>44468</v>
      </c>
      <c r="C11917" s="210" t="s">
        <v>1071</v>
      </c>
      <c r="D11917" s="211">
        <f>VLOOKUP(Pag_Inicio_Corr_mas_casos[[#This Row],[Corregimiento]],Hoja3!$A$2:$D$676,4,0)</f>
        <v>80819</v>
      </c>
      <c r="E11917" s="210">
        <v>7</v>
      </c>
    </row>
    <row r="11918" spans="1:5" x14ac:dyDescent="0.2">
      <c r="A11918" s="209">
        <v>44468</v>
      </c>
      <c r="B11918" s="210">
        <v>44468</v>
      </c>
      <c r="C11918" s="210" t="s">
        <v>1132</v>
      </c>
      <c r="D11918" s="211">
        <f>VLOOKUP(Pag_Inicio_Corr_mas_casos[[#This Row],[Corregimiento]],Hoja3!$A$2:$D$676,4,0)</f>
        <v>30101</v>
      </c>
      <c r="E11918" s="210">
        <v>6</v>
      </c>
    </row>
    <row r="11919" spans="1:5" x14ac:dyDescent="0.2">
      <c r="A11919" s="209">
        <v>44468</v>
      </c>
      <c r="B11919" s="210">
        <v>44468</v>
      </c>
      <c r="C11919" s="210" t="s">
        <v>1006</v>
      </c>
      <c r="D11919" s="211">
        <f>VLOOKUP(Pag_Inicio_Corr_mas_casos[[#This Row],[Corregimiento]],Hoja3!$A$2:$D$676,4,0)</f>
        <v>80826</v>
      </c>
      <c r="E11919" s="210">
        <v>6</v>
      </c>
    </row>
    <row r="11920" spans="1:5" x14ac:dyDescent="0.2">
      <c r="A11920" s="209">
        <v>44468</v>
      </c>
      <c r="B11920" s="210">
        <v>44468</v>
      </c>
      <c r="C11920" s="210" t="s">
        <v>1119</v>
      </c>
      <c r="D11920" s="211">
        <f>VLOOKUP(Pag_Inicio_Corr_mas_casos[[#This Row],[Corregimiento]],Hoja3!$A$2:$D$676,4,0)</f>
        <v>40601</v>
      </c>
      <c r="E11920" s="210">
        <v>6</v>
      </c>
    </row>
    <row r="11921" spans="1:5" x14ac:dyDescent="0.2">
      <c r="A11921" s="209">
        <v>44468</v>
      </c>
      <c r="B11921" s="210">
        <v>44468</v>
      </c>
      <c r="C11921" s="210" t="s">
        <v>1026</v>
      </c>
      <c r="D11921" s="211">
        <f>VLOOKUP(Pag_Inicio_Corr_mas_casos[[#This Row],[Corregimiento]],Hoja3!$A$2:$D$676,4,0)</f>
        <v>30107</v>
      </c>
      <c r="E11921" s="210">
        <v>6</v>
      </c>
    </row>
    <row r="11922" spans="1:5" x14ac:dyDescent="0.2">
      <c r="A11922" s="209">
        <v>44468</v>
      </c>
      <c r="B11922" s="210">
        <v>44468</v>
      </c>
      <c r="C11922" s="210" t="s">
        <v>1435</v>
      </c>
      <c r="D11922" s="211">
        <f>VLOOKUP(Pag_Inicio_Corr_mas_casos[[#This Row],[Corregimiento]],Hoja3!$A$2:$D$676,4,0)</f>
        <v>130312</v>
      </c>
      <c r="E11922" s="210">
        <v>6</v>
      </c>
    </row>
    <row r="11923" spans="1:5" x14ac:dyDescent="0.2">
      <c r="A11923" s="209">
        <v>44468</v>
      </c>
      <c r="B11923" s="210">
        <v>44468</v>
      </c>
      <c r="C11923" s="210" t="s">
        <v>1007</v>
      </c>
      <c r="D11923" s="211">
        <f>VLOOKUP(Pag_Inicio_Corr_mas_casos[[#This Row],[Corregimiento]],Hoja3!$A$2:$D$676,4,0)</f>
        <v>80811</v>
      </c>
      <c r="E11923" s="210">
        <v>5</v>
      </c>
    </row>
    <row r="11924" spans="1:5" x14ac:dyDescent="0.2">
      <c r="A11924" s="209">
        <v>44468</v>
      </c>
      <c r="B11924" s="210">
        <v>44468</v>
      </c>
      <c r="C11924" s="210" t="s">
        <v>774</v>
      </c>
      <c r="D11924" s="211">
        <f>VLOOKUP(Pag_Inicio_Corr_mas_casos[[#This Row],[Corregimiento]],Hoja3!$A$2:$D$676,4,0)</f>
        <v>50208</v>
      </c>
      <c r="E11924" s="210">
        <v>5</v>
      </c>
    </row>
    <row r="11925" spans="1:5" x14ac:dyDescent="0.2">
      <c r="A11925" s="209">
        <v>44468</v>
      </c>
      <c r="B11925" s="210">
        <v>44468</v>
      </c>
      <c r="C11925" s="210" t="s">
        <v>982</v>
      </c>
      <c r="D11925" s="211">
        <f>VLOOKUP(Pag_Inicio_Corr_mas_casos[[#This Row],[Corregimiento]],Hoja3!$A$2:$D$676,4,0)</f>
        <v>20406</v>
      </c>
      <c r="E11925" s="210">
        <v>5</v>
      </c>
    </row>
    <row r="11926" spans="1:5" x14ac:dyDescent="0.2">
      <c r="A11926" s="209">
        <v>44468</v>
      </c>
      <c r="B11926" s="210">
        <v>44468</v>
      </c>
      <c r="C11926" s="210" t="s">
        <v>1111</v>
      </c>
      <c r="D11926" s="211">
        <f>VLOOKUP(Pag_Inicio_Corr_mas_casos[[#This Row],[Corregimiento]],Hoja3!$A$2:$D$676,4,0)</f>
        <v>40201</v>
      </c>
      <c r="E11926" s="210">
        <v>5</v>
      </c>
    </row>
    <row r="11927" spans="1:5" x14ac:dyDescent="0.2">
      <c r="A11927" s="209">
        <v>44468</v>
      </c>
      <c r="B11927" s="210">
        <v>44468</v>
      </c>
      <c r="C11927" s="210" t="s">
        <v>1436</v>
      </c>
      <c r="D11927" s="211">
        <f>VLOOKUP(Pag_Inicio_Corr_mas_casos[[#This Row],[Corregimiento]],Hoja3!$A$2:$D$676,4,0)</f>
        <v>80501</v>
      </c>
      <c r="E11927" s="210">
        <v>12</v>
      </c>
    </row>
    <row r="11928" spans="1:5" x14ac:dyDescent="0.2">
      <c r="A11928" s="209">
        <v>44468</v>
      </c>
      <c r="B11928" s="210">
        <v>44468</v>
      </c>
      <c r="C11928" s="210" t="s">
        <v>1419</v>
      </c>
      <c r="D11928" s="211">
        <f>VLOOKUP(Pag_Inicio_Corr_mas_casos[[#This Row],[Corregimiento]],Hoja3!$A$2:$D$676,4,0)</f>
        <v>30110</v>
      </c>
      <c r="E11928" s="210">
        <v>5</v>
      </c>
    </row>
    <row r="11929" spans="1:5" x14ac:dyDescent="0.2">
      <c r="A11929" s="38">
        <v>44469</v>
      </c>
      <c r="B11929" s="39">
        <v>44469</v>
      </c>
      <c r="C11929" s="39" t="s">
        <v>1058</v>
      </c>
      <c r="D11929" s="40">
        <f>VLOOKUP(Pag_Inicio_Corr_mas_casos[[#This Row],[Corregimiento]],Hoja3!$A$2:$D$676,4,0)</f>
        <v>60104</v>
      </c>
      <c r="E11929" s="39">
        <v>9</v>
      </c>
    </row>
    <row r="11930" spans="1:5" x14ac:dyDescent="0.2">
      <c r="A11930" s="38">
        <v>44469</v>
      </c>
      <c r="B11930" s="39">
        <v>44469</v>
      </c>
      <c r="C11930" s="39" t="s">
        <v>1026</v>
      </c>
      <c r="D11930" s="40">
        <f>VLOOKUP(Pag_Inicio_Corr_mas_casos[[#This Row],[Corregimiento]],Hoja3!$A$2:$D$676,4,0)</f>
        <v>30107</v>
      </c>
      <c r="E11930" s="39">
        <v>8</v>
      </c>
    </row>
    <row r="11931" spans="1:5" x14ac:dyDescent="0.2">
      <c r="A11931" s="38">
        <v>44469</v>
      </c>
      <c r="B11931" s="39">
        <v>44469</v>
      </c>
      <c r="C11931" s="39" t="s">
        <v>1086</v>
      </c>
      <c r="D11931" s="40">
        <f>VLOOKUP(Pag_Inicio_Corr_mas_casos[[#This Row],[Corregimiento]],Hoja3!$A$2:$D$676,4,0)</f>
        <v>30103</v>
      </c>
      <c r="E11931" s="39">
        <v>8</v>
      </c>
    </row>
    <row r="11932" spans="1:5" x14ac:dyDescent="0.2">
      <c r="A11932" s="38">
        <v>44469</v>
      </c>
      <c r="B11932" s="39">
        <v>44469</v>
      </c>
      <c r="C11932" s="39" t="s">
        <v>1119</v>
      </c>
      <c r="D11932" s="40">
        <f>VLOOKUP(Pag_Inicio_Corr_mas_casos[[#This Row],[Corregimiento]],Hoja3!$A$2:$D$676,4,0)</f>
        <v>40601</v>
      </c>
      <c r="E11932" s="39">
        <v>7</v>
      </c>
    </row>
    <row r="11933" spans="1:5" x14ac:dyDescent="0.2">
      <c r="A11933" s="38">
        <v>44469</v>
      </c>
      <c r="B11933" s="39">
        <v>44469</v>
      </c>
      <c r="C11933" s="39" t="s">
        <v>996</v>
      </c>
      <c r="D11933" s="40">
        <f>VLOOKUP(Pag_Inicio_Corr_mas_casos[[#This Row],[Corregimiento]],Hoja3!$A$2:$D$676,4,0)</f>
        <v>80810</v>
      </c>
      <c r="E11933" s="39">
        <v>7</v>
      </c>
    </row>
    <row r="11934" spans="1:5" x14ac:dyDescent="0.2">
      <c r="A11934" s="38">
        <v>44469</v>
      </c>
      <c r="B11934" s="39">
        <v>44469</v>
      </c>
      <c r="C11934" s="39" t="s">
        <v>1015</v>
      </c>
      <c r="D11934" s="40">
        <f>VLOOKUP(Pag_Inicio_Corr_mas_casos[[#This Row],[Corregimiento]],Hoja3!$A$2:$D$676,4,0)</f>
        <v>80815</v>
      </c>
      <c r="E11934" s="39">
        <v>7</v>
      </c>
    </row>
    <row r="11935" spans="1:5" x14ac:dyDescent="0.2">
      <c r="A11935" s="38">
        <v>44469</v>
      </c>
      <c r="B11935" s="39">
        <v>44469</v>
      </c>
      <c r="C11935" s="39" t="s">
        <v>831</v>
      </c>
      <c r="D11935" s="40">
        <f>VLOOKUP(Pag_Inicio_Corr_mas_casos[[#This Row],[Corregimiento]],Hoja3!$A$2:$D$676,4,0)</f>
        <v>80821</v>
      </c>
      <c r="E11935" s="39">
        <v>7</v>
      </c>
    </row>
    <row r="11936" spans="1:5" x14ac:dyDescent="0.2">
      <c r="A11936" s="38">
        <v>44469</v>
      </c>
      <c r="B11936" s="39">
        <v>44469</v>
      </c>
      <c r="C11936" s="39" t="s">
        <v>1012</v>
      </c>
      <c r="D11936" s="40">
        <f>VLOOKUP(Pag_Inicio_Corr_mas_casos[[#This Row],[Corregimiento]],Hoja3!$A$2:$D$676,4,0)</f>
        <v>80817</v>
      </c>
      <c r="E11936" s="39">
        <v>6</v>
      </c>
    </row>
    <row r="11937" spans="1:5" x14ac:dyDescent="0.2">
      <c r="A11937" s="38">
        <v>44469</v>
      </c>
      <c r="B11937" s="39">
        <v>44469</v>
      </c>
      <c r="C11937" s="39" t="s">
        <v>1070</v>
      </c>
      <c r="D11937" s="40">
        <f>VLOOKUP(Pag_Inicio_Corr_mas_casos[[#This Row],[Corregimiento]],Hoja3!$A$2:$D$676,4,0)</f>
        <v>80809</v>
      </c>
      <c r="E11937" s="39">
        <v>6</v>
      </c>
    </row>
    <row r="11938" spans="1:5" x14ac:dyDescent="0.2">
      <c r="A11938" s="38">
        <v>44469</v>
      </c>
      <c r="B11938" s="39">
        <v>44469</v>
      </c>
      <c r="C11938" s="39" t="s">
        <v>1111</v>
      </c>
      <c r="D11938" s="40">
        <f>VLOOKUP(Pag_Inicio_Corr_mas_casos[[#This Row],[Corregimiento]],Hoja3!$A$2:$D$676,4,0)</f>
        <v>40201</v>
      </c>
      <c r="E11938" s="39">
        <v>6</v>
      </c>
    </row>
    <row r="11939" spans="1:5" x14ac:dyDescent="0.2">
      <c r="A11939" s="38">
        <v>44469</v>
      </c>
      <c r="B11939" s="39">
        <v>44469</v>
      </c>
      <c r="C11939" s="39" t="s">
        <v>999</v>
      </c>
      <c r="D11939" s="40">
        <f>VLOOKUP(Pag_Inicio_Corr_mas_casos[[#This Row],[Corregimiento]],Hoja3!$A$2:$D$676,4,0)</f>
        <v>80806</v>
      </c>
      <c r="E11939" s="39">
        <v>6</v>
      </c>
    </row>
    <row r="11940" spans="1:5" x14ac:dyDescent="0.2">
      <c r="A11940" s="38">
        <v>44469</v>
      </c>
      <c r="B11940" s="39">
        <v>44469</v>
      </c>
      <c r="C11940" s="39" t="s">
        <v>1013</v>
      </c>
      <c r="D11940" s="40">
        <f>VLOOKUP(Pag_Inicio_Corr_mas_casos[[#This Row],[Corregimiento]],Hoja3!$A$2:$D$676,4,0)</f>
        <v>80822</v>
      </c>
      <c r="E11940" s="39">
        <v>6</v>
      </c>
    </row>
    <row r="11941" spans="1:5" x14ac:dyDescent="0.2">
      <c r="A11941" s="38">
        <v>44469</v>
      </c>
      <c r="B11941" s="39">
        <v>44469</v>
      </c>
      <c r="C11941" s="39" t="s">
        <v>1065</v>
      </c>
      <c r="D11941" s="40">
        <f>VLOOKUP(Pag_Inicio_Corr_mas_casos[[#This Row],[Corregimiento]],Hoja3!$A$2:$D$676,4,0)</f>
        <v>60101</v>
      </c>
      <c r="E11941" s="39">
        <v>6</v>
      </c>
    </row>
    <row r="11942" spans="1:5" x14ac:dyDescent="0.2">
      <c r="A11942" s="38">
        <v>44469</v>
      </c>
      <c r="B11942" s="39">
        <v>44469</v>
      </c>
      <c r="C11942" s="39" t="s">
        <v>1023</v>
      </c>
      <c r="D11942" s="40">
        <f>VLOOKUP(Pag_Inicio_Corr_mas_casos[[#This Row],[Corregimiento]],Hoja3!$A$2:$D$676,4,0)</f>
        <v>30113</v>
      </c>
      <c r="E11942" s="39">
        <v>5</v>
      </c>
    </row>
    <row r="11943" spans="1:5" x14ac:dyDescent="0.2">
      <c r="A11943" s="38">
        <v>44469</v>
      </c>
      <c r="B11943" s="39">
        <v>44469</v>
      </c>
      <c r="C11943" s="39" t="s">
        <v>1122</v>
      </c>
      <c r="D11943" s="40">
        <f>VLOOKUP(Pag_Inicio_Corr_mas_casos[[#This Row],[Corregimiento]],Hoja3!$A$2:$D$676,4,0)</f>
        <v>20401</v>
      </c>
      <c r="E11943" s="39">
        <v>5</v>
      </c>
    </row>
    <row r="11944" spans="1:5" x14ac:dyDescent="0.2">
      <c r="A11944" s="38">
        <v>44469</v>
      </c>
      <c r="B11944" s="39">
        <v>44469</v>
      </c>
      <c r="C11944" s="39" t="s">
        <v>1105</v>
      </c>
      <c r="D11944" s="40">
        <f>VLOOKUP(Pag_Inicio_Corr_mas_casos[[#This Row],[Corregimiento]],Hoja3!$A$2:$D$676,4,0)</f>
        <v>80812</v>
      </c>
      <c r="E11944" s="39">
        <v>5</v>
      </c>
    </row>
    <row r="11945" spans="1:5" x14ac:dyDescent="0.2">
      <c r="A11945" s="38">
        <v>44469</v>
      </c>
      <c r="B11945" s="39">
        <v>44469</v>
      </c>
      <c r="C11945" s="39" t="s">
        <v>1020</v>
      </c>
      <c r="D11945" s="40">
        <f>VLOOKUP(Pag_Inicio_Corr_mas_casos[[#This Row],[Corregimiento]],Hoja3!$A$2:$D$676,4,0)</f>
        <v>20601</v>
      </c>
      <c r="E11945" s="39">
        <v>4</v>
      </c>
    </row>
    <row r="11946" spans="1:5" x14ac:dyDescent="0.2">
      <c r="A11946" s="38">
        <v>44469</v>
      </c>
      <c r="B11946" s="39">
        <v>44469</v>
      </c>
      <c r="C11946" s="39" t="s">
        <v>1005</v>
      </c>
      <c r="D11946" s="40">
        <f>VLOOKUP(Pag_Inicio_Corr_mas_casos[[#This Row],[Corregimiento]],Hoja3!$A$2:$D$676,4,0)</f>
        <v>80814</v>
      </c>
      <c r="E11946" s="39">
        <v>4</v>
      </c>
    </row>
    <row r="11947" spans="1:5" x14ac:dyDescent="0.2">
      <c r="A11947" s="38">
        <v>44469</v>
      </c>
      <c r="B11947" s="39">
        <v>44469</v>
      </c>
      <c r="C11947" s="39" t="s">
        <v>1082</v>
      </c>
      <c r="D11947" s="40">
        <f>VLOOKUP(Pag_Inicio_Corr_mas_casos[[#This Row],[Corregimiento]],Hoja3!$A$2:$D$676,4,0)</f>
        <v>30111</v>
      </c>
      <c r="E11947" s="39">
        <v>4</v>
      </c>
    </row>
    <row r="11948" spans="1:5" x14ac:dyDescent="0.2">
      <c r="A11948" s="38">
        <v>44469</v>
      </c>
      <c r="B11948" s="39">
        <v>44469</v>
      </c>
      <c r="C11948" s="39" t="s">
        <v>1018</v>
      </c>
      <c r="D11948" s="40">
        <f>VLOOKUP(Pag_Inicio_Corr_mas_casos[[#This Row],[Corregimiento]],Hoja3!$A$2:$D$676,4,0)</f>
        <v>130701</v>
      </c>
      <c r="E11948" s="39">
        <v>4</v>
      </c>
    </row>
    <row r="11949" spans="1:5" x14ac:dyDescent="0.2">
      <c r="A11949" s="32">
        <v>44470</v>
      </c>
      <c r="B11949" s="33">
        <v>44470</v>
      </c>
      <c r="C11949" s="33" t="s">
        <v>1070</v>
      </c>
      <c r="D11949" s="34">
        <f>VLOOKUP(Pag_Inicio_Corr_mas_casos[[#This Row],[Corregimiento]],Hoja3!$A$2:$D$676,4,0)</f>
        <v>80809</v>
      </c>
      <c r="E11949" s="33">
        <v>12</v>
      </c>
    </row>
    <row r="11950" spans="1:5" x14ac:dyDescent="0.2">
      <c r="A11950" s="32">
        <v>44470</v>
      </c>
      <c r="B11950" s="33">
        <v>44470</v>
      </c>
      <c r="C11950" s="33" t="s">
        <v>1105</v>
      </c>
      <c r="D11950" s="34">
        <f>VLOOKUP(Pag_Inicio_Corr_mas_casos[[#This Row],[Corregimiento]],Hoja3!$A$2:$D$676,4,0)</f>
        <v>80812</v>
      </c>
      <c r="E11950" s="33">
        <v>11</v>
      </c>
    </row>
    <row r="11951" spans="1:5" x14ac:dyDescent="0.2">
      <c r="A11951" s="32">
        <v>44470</v>
      </c>
      <c r="B11951" s="33">
        <v>44470</v>
      </c>
      <c r="C11951" s="33" t="s">
        <v>1006</v>
      </c>
      <c r="D11951" s="34">
        <f>VLOOKUP(Pag_Inicio_Corr_mas_casos[[#This Row],[Corregimiento]],Hoja3!$A$2:$D$676,4,0)</f>
        <v>80826</v>
      </c>
      <c r="E11951" s="33">
        <v>11</v>
      </c>
    </row>
    <row r="11952" spans="1:5" x14ac:dyDescent="0.2">
      <c r="A11952" s="32">
        <v>44470</v>
      </c>
      <c r="B11952" s="33">
        <v>44470</v>
      </c>
      <c r="C11952" s="33" t="s">
        <v>999</v>
      </c>
      <c r="D11952" s="34">
        <f>VLOOKUP(Pag_Inicio_Corr_mas_casos[[#This Row],[Corregimiento]],Hoja3!$A$2:$D$676,4,0)</f>
        <v>80806</v>
      </c>
      <c r="E11952" s="33">
        <v>8</v>
      </c>
    </row>
    <row r="11953" spans="1:5" x14ac:dyDescent="0.2">
      <c r="A11953" s="32">
        <v>44470</v>
      </c>
      <c r="B11953" s="33">
        <v>44470</v>
      </c>
      <c r="C11953" s="33" t="s">
        <v>1071</v>
      </c>
      <c r="D11953" s="34">
        <f>VLOOKUP(Pag_Inicio_Corr_mas_casos[[#This Row],[Corregimiento]],Hoja3!$A$2:$D$676,4,0)</f>
        <v>80819</v>
      </c>
      <c r="E11953" s="33">
        <v>8</v>
      </c>
    </row>
    <row r="11954" spans="1:5" x14ac:dyDescent="0.2">
      <c r="A11954" s="32">
        <v>44470</v>
      </c>
      <c r="B11954" s="33">
        <v>44470</v>
      </c>
      <c r="C11954" s="33" t="s">
        <v>831</v>
      </c>
      <c r="D11954" s="34">
        <f>VLOOKUP(Pag_Inicio_Corr_mas_casos[[#This Row],[Corregimiento]],Hoja3!$A$2:$D$676,4,0)</f>
        <v>80821</v>
      </c>
      <c r="E11954" s="33">
        <v>8</v>
      </c>
    </row>
    <row r="11955" spans="1:5" x14ac:dyDescent="0.2">
      <c r="A11955" s="32">
        <v>44470</v>
      </c>
      <c r="B11955" s="33">
        <v>44470</v>
      </c>
      <c r="C11955" s="33" t="s">
        <v>1051</v>
      </c>
      <c r="D11955" s="34">
        <f>VLOOKUP(Pag_Inicio_Corr_mas_casos[[#This Row],[Corregimiento]],Hoja3!$A$2:$D$676,4,0)</f>
        <v>80808</v>
      </c>
      <c r="E11955" s="33">
        <v>7</v>
      </c>
    </row>
    <row r="11956" spans="1:5" x14ac:dyDescent="0.2">
      <c r="A11956" s="32">
        <v>44470</v>
      </c>
      <c r="B11956" s="33">
        <v>44470</v>
      </c>
      <c r="C11956" s="33" t="s">
        <v>996</v>
      </c>
      <c r="D11956" s="34">
        <f>VLOOKUP(Pag_Inicio_Corr_mas_casos[[#This Row],[Corregimiento]],Hoja3!$A$2:$D$676,4,0)</f>
        <v>80810</v>
      </c>
      <c r="E11956" s="33">
        <v>7</v>
      </c>
    </row>
    <row r="11957" spans="1:5" x14ac:dyDescent="0.2">
      <c r="A11957" s="32">
        <v>44470</v>
      </c>
      <c r="B11957" s="33">
        <v>44470</v>
      </c>
      <c r="C11957" s="33" t="s">
        <v>1317</v>
      </c>
      <c r="D11957" s="34">
        <f>VLOOKUP(Pag_Inicio_Corr_mas_casos[[#This Row],[Corregimiento]],Hoja3!$A$2:$D$676,4,0)</f>
        <v>40703</v>
      </c>
      <c r="E11957" s="33">
        <v>7</v>
      </c>
    </row>
    <row r="11958" spans="1:5" x14ac:dyDescent="0.2">
      <c r="A11958" s="32">
        <v>44470</v>
      </c>
      <c r="B11958" s="33">
        <v>44470</v>
      </c>
      <c r="C11958" s="33" t="s">
        <v>1127</v>
      </c>
      <c r="D11958" s="34">
        <f>VLOOKUP(Pag_Inicio_Corr_mas_casos[[#This Row],[Corregimiento]],Hoja3!$A$2:$D$676,4,0)</f>
        <v>130101</v>
      </c>
      <c r="E11958" s="33">
        <v>7</v>
      </c>
    </row>
    <row r="11959" spans="1:5" x14ac:dyDescent="0.2">
      <c r="A11959" s="32">
        <v>44470</v>
      </c>
      <c r="B11959" s="33">
        <v>44470</v>
      </c>
      <c r="C11959" s="33" t="s">
        <v>1001</v>
      </c>
      <c r="D11959" s="34">
        <f>VLOOKUP(Pag_Inicio_Corr_mas_casos[[#This Row],[Corregimiento]],Hoja3!$A$2:$D$676,4,0)</f>
        <v>80807</v>
      </c>
      <c r="E11959" s="33">
        <v>6</v>
      </c>
    </row>
    <row r="11960" spans="1:5" x14ac:dyDescent="0.2">
      <c r="A11960" s="32">
        <v>44470</v>
      </c>
      <c r="B11960" s="33">
        <v>44470</v>
      </c>
      <c r="C11960" s="33" t="s">
        <v>1007</v>
      </c>
      <c r="D11960" s="34">
        <f>VLOOKUP(Pag_Inicio_Corr_mas_casos[[#This Row],[Corregimiento]],Hoja3!$A$2:$D$676,4,0)</f>
        <v>80811</v>
      </c>
      <c r="E11960" s="33">
        <v>6</v>
      </c>
    </row>
    <row r="11961" spans="1:5" x14ac:dyDescent="0.2">
      <c r="A11961" s="32">
        <v>44470</v>
      </c>
      <c r="B11961" s="33">
        <v>44470</v>
      </c>
      <c r="C11961" s="33" t="s">
        <v>1026</v>
      </c>
      <c r="D11961" s="34">
        <f>VLOOKUP(Pag_Inicio_Corr_mas_casos[[#This Row],[Corregimiento]],Hoja3!$A$2:$D$676,4,0)</f>
        <v>30107</v>
      </c>
      <c r="E11961" s="33">
        <v>6</v>
      </c>
    </row>
    <row r="11962" spans="1:5" x14ac:dyDescent="0.2">
      <c r="A11962" s="32">
        <v>44470</v>
      </c>
      <c r="B11962" s="33">
        <v>44470</v>
      </c>
      <c r="C11962" s="33" t="s">
        <v>1080</v>
      </c>
      <c r="D11962" s="34">
        <f>VLOOKUP(Pag_Inicio_Corr_mas_casos[[#This Row],[Corregimiento]],Hoja3!$A$2:$D$676,4,0)</f>
        <v>81003</v>
      </c>
      <c r="E11962" s="33">
        <v>4</v>
      </c>
    </row>
    <row r="11963" spans="1:5" x14ac:dyDescent="0.2">
      <c r="A11963" s="32">
        <v>44470</v>
      </c>
      <c r="B11963" s="33">
        <v>44470</v>
      </c>
      <c r="C11963" s="33" t="s">
        <v>1091</v>
      </c>
      <c r="D11963" s="34">
        <f>VLOOKUP(Pag_Inicio_Corr_mas_casos[[#This Row],[Corregimiento]],Hoja3!$A$2:$D$676,4,0)</f>
        <v>30104</v>
      </c>
      <c r="E11963" s="33">
        <v>4</v>
      </c>
    </row>
    <row r="11964" spans="1:5" x14ac:dyDescent="0.2">
      <c r="A11964" s="32">
        <v>44470</v>
      </c>
      <c r="B11964" s="33">
        <v>44470</v>
      </c>
      <c r="C11964" s="33" t="s">
        <v>1005</v>
      </c>
      <c r="D11964" s="34">
        <f>VLOOKUP(Pag_Inicio_Corr_mas_casos[[#This Row],[Corregimiento]],Hoja3!$A$2:$D$676,4,0)</f>
        <v>80814</v>
      </c>
      <c r="E11964" s="33">
        <v>4</v>
      </c>
    </row>
    <row r="11965" spans="1:5" x14ac:dyDescent="0.2">
      <c r="A11965" s="32">
        <v>44470</v>
      </c>
      <c r="B11965" s="33">
        <v>44470</v>
      </c>
      <c r="C11965" s="33" t="s">
        <v>1113</v>
      </c>
      <c r="D11965" s="34">
        <f>VLOOKUP(Pag_Inicio_Corr_mas_casos[[#This Row],[Corregimiento]],Hoja3!$A$2:$D$676,4,0)</f>
        <v>130102</v>
      </c>
      <c r="E11965" s="33">
        <v>4</v>
      </c>
    </row>
    <row r="11966" spans="1:5" x14ac:dyDescent="0.2">
      <c r="A11966" s="32">
        <v>44470</v>
      </c>
      <c r="B11966" s="33">
        <v>44470</v>
      </c>
      <c r="C11966" s="33" t="s">
        <v>1033</v>
      </c>
      <c r="D11966" s="34">
        <f>VLOOKUP(Pag_Inicio_Corr_mas_casos[[#This Row],[Corregimiento]],Hoja3!$A$2:$D$676,4,0)</f>
        <v>40203</v>
      </c>
      <c r="E11966" s="33">
        <v>3</v>
      </c>
    </row>
    <row r="11967" spans="1:5" x14ac:dyDescent="0.2">
      <c r="A11967" s="32">
        <v>44470</v>
      </c>
      <c r="B11967" s="33">
        <v>44470</v>
      </c>
      <c r="C11967" s="33" t="s">
        <v>1031</v>
      </c>
      <c r="D11967" s="34">
        <f>VLOOKUP(Pag_Inicio_Corr_mas_casos[[#This Row],[Corregimiento]],Hoja3!$A$2:$D$676,4,0)</f>
        <v>80508</v>
      </c>
      <c r="E11967" s="33">
        <v>3</v>
      </c>
    </row>
    <row r="11968" spans="1:5" x14ac:dyDescent="0.2">
      <c r="A11968" s="32">
        <v>44470</v>
      </c>
      <c r="B11968" s="33">
        <v>44470</v>
      </c>
      <c r="C11968" s="33" t="s">
        <v>1029</v>
      </c>
      <c r="D11968" s="34">
        <f>VLOOKUP(Pag_Inicio_Corr_mas_casos[[#This Row],[Corregimiento]],Hoja3!$A$2:$D$676,4,0)</f>
        <v>40606</v>
      </c>
      <c r="E11968" s="33">
        <v>3</v>
      </c>
    </row>
    <row r="11969" spans="1:5" x14ac:dyDescent="0.2">
      <c r="A11969" s="43">
        <v>44471</v>
      </c>
      <c r="B11969" s="41">
        <v>44471</v>
      </c>
      <c r="C11969" s="41" t="s">
        <v>1105</v>
      </c>
      <c r="D11969" s="42">
        <f>VLOOKUP(Pag_Inicio_Corr_mas_casos[[#This Row],[Corregimiento]],Hoja3!$A$2:$D$676,4,0)</f>
        <v>80812</v>
      </c>
      <c r="E11969" s="41">
        <v>12</v>
      </c>
    </row>
    <row r="11970" spans="1:5" x14ac:dyDescent="0.2">
      <c r="A11970" s="43">
        <v>44471</v>
      </c>
      <c r="B11970" s="41">
        <v>44471</v>
      </c>
      <c r="C11970" s="41" t="s">
        <v>1070</v>
      </c>
      <c r="D11970" s="42">
        <f>VLOOKUP(Pag_Inicio_Corr_mas_casos[[#This Row],[Corregimiento]],Hoja3!$A$2:$D$676,4,0)</f>
        <v>80809</v>
      </c>
      <c r="E11970" s="41">
        <v>11</v>
      </c>
    </row>
    <row r="11971" spans="1:5" x14ac:dyDescent="0.2">
      <c r="A11971" s="43">
        <v>44471</v>
      </c>
      <c r="B11971" s="41">
        <v>44471</v>
      </c>
      <c r="C11971" s="41" t="s">
        <v>1005</v>
      </c>
      <c r="D11971" s="42">
        <f>VLOOKUP(Pag_Inicio_Corr_mas_casos[[#This Row],[Corregimiento]],Hoja3!$A$2:$D$676,4,0)</f>
        <v>80814</v>
      </c>
      <c r="E11971" s="41">
        <v>8</v>
      </c>
    </row>
    <row r="11972" spans="1:5" x14ac:dyDescent="0.2">
      <c r="A11972" s="43">
        <v>44471</v>
      </c>
      <c r="B11972" s="41">
        <v>44471</v>
      </c>
      <c r="C11972" s="41" t="s">
        <v>999</v>
      </c>
      <c r="D11972" s="42">
        <f>VLOOKUP(Pag_Inicio_Corr_mas_casos[[#This Row],[Corregimiento]],Hoja3!$A$2:$D$676,4,0)</f>
        <v>80806</v>
      </c>
      <c r="E11972" s="41">
        <v>7</v>
      </c>
    </row>
    <row r="11973" spans="1:5" x14ac:dyDescent="0.2">
      <c r="A11973" s="43">
        <v>44471</v>
      </c>
      <c r="B11973" s="41">
        <v>44471</v>
      </c>
      <c r="C11973" s="41" t="s">
        <v>1012</v>
      </c>
      <c r="D11973" s="42">
        <f>VLOOKUP(Pag_Inicio_Corr_mas_casos[[#This Row],[Corregimiento]],Hoja3!$A$2:$D$676,4,0)</f>
        <v>80817</v>
      </c>
      <c r="E11973" s="41">
        <v>7</v>
      </c>
    </row>
    <row r="11974" spans="1:5" x14ac:dyDescent="0.2">
      <c r="A11974" s="43">
        <v>44471</v>
      </c>
      <c r="B11974" s="41">
        <v>44471</v>
      </c>
      <c r="C11974" s="41" t="s">
        <v>1111</v>
      </c>
      <c r="D11974" s="42">
        <f>VLOOKUP(Pag_Inicio_Corr_mas_casos[[#This Row],[Corregimiento]],Hoja3!$A$2:$D$676,4,0)</f>
        <v>40201</v>
      </c>
      <c r="E11974" s="41">
        <v>7</v>
      </c>
    </row>
    <row r="11975" spans="1:5" x14ac:dyDescent="0.2">
      <c r="A11975" s="43">
        <v>44471</v>
      </c>
      <c r="B11975" s="41">
        <v>44471</v>
      </c>
      <c r="C11975" s="41" t="s">
        <v>1026</v>
      </c>
      <c r="D11975" s="42">
        <f>VLOOKUP(Pag_Inicio_Corr_mas_casos[[#This Row],[Corregimiento]],Hoja3!$A$2:$D$676,4,0)</f>
        <v>30107</v>
      </c>
      <c r="E11975" s="41">
        <v>7</v>
      </c>
    </row>
    <row r="11976" spans="1:5" x14ac:dyDescent="0.2">
      <c r="A11976" s="43">
        <v>44471</v>
      </c>
      <c r="B11976" s="41">
        <v>44471</v>
      </c>
      <c r="C11976" s="41" t="s">
        <v>1091</v>
      </c>
      <c r="D11976" s="42">
        <f>VLOOKUP(Pag_Inicio_Corr_mas_casos[[#This Row],[Corregimiento]],Hoja3!$A$2:$D$676,4,0)</f>
        <v>30104</v>
      </c>
      <c r="E11976" s="41">
        <v>7</v>
      </c>
    </row>
    <row r="11977" spans="1:5" x14ac:dyDescent="0.2">
      <c r="A11977" s="43">
        <v>44471</v>
      </c>
      <c r="B11977" s="41">
        <v>44471</v>
      </c>
      <c r="C11977" s="41" t="s">
        <v>1006</v>
      </c>
      <c r="D11977" s="42">
        <f>VLOOKUP(Pag_Inicio_Corr_mas_casos[[#This Row],[Corregimiento]],Hoja3!$A$2:$D$676,4,0)</f>
        <v>80826</v>
      </c>
      <c r="E11977" s="41">
        <v>7</v>
      </c>
    </row>
    <row r="11978" spans="1:5" x14ac:dyDescent="0.2">
      <c r="A11978" s="43">
        <v>44471</v>
      </c>
      <c r="B11978" s="41">
        <v>44471</v>
      </c>
      <c r="C11978" s="41" t="s">
        <v>1155</v>
      </c>
      <c r="D11978" s="42">
        <f>VLOOKUP(Pag_Inicio_Corr_mas_casos[[#This Row],[Corregimiento]],Hoja3!$A$2:$D$676,4,0)</f>
        <v>130106</v>
      </c>
      <c r="E11978" s="41">
        <v>6</v>
      </c>
    </row>
    <row r="11979" spans="1:5" x14ac:dyDescent="0.2">
      <c r="A11979" s="43">
        <v>44471</v>
      </c>
      <c r="B11979" s="41">
        <v>44471</v>
      </c>
      <c r="C11979" s="41" t="s">
        <v>1437</v>
      </c>
      <c r="D11979" s="42">
        <f>VLOOKUP(Pag_Inicio_Corr_mas_casos[[#This Row],[Corregimiento]],Hoja3!$A$2:$D$676,4,0)</f>
        <v>30501</v>
      </c>
      <c r="E11979" s="41">
        <v>6</v>
      </c>
    </row>
    <row r="11980" spans="1:5" x14ac:dyDescent="0.2">
      <c r="A11980" s="43">
        <v>44471</v>
      </c>
      <c r="B11980" s="41">
        <v>44471</v>
      </c>
      <c r="C11980" s="41" t="s">
        <v>1001</v>
      </c>
      <c r="D11980" s="42">
        <f>VLOOKUP(Pag_Inicio_Corr_mas_casos[[#This Row],[Corregimiento]],Hoja3!$A$2:$D$676,4,0)</f>
        <v>80807</v>
      </c>
      <c r="E11980" s="41">
        <v>6</v>
      </c>
    </row>
    <row r="11981" spans="1:5" x14ac:dyDescent="0.2">
      <c r="A11981" s="43">
        <v>44471</v>
      </c>
      <c r="B11981" s="41">
        <v>44471</v>
      </c>
      <c r="C11981" s="41" t="s">
        <v>1071</v>
      </c>
      <c r="D11981" s="42">
        <f>VLOOKUP(Pag_Inicio_Corr_mas_casos[[#This Row],[Corregimiento]],Hoja3!$A$2:$D$676,4,0)</f>
        <v>80819</v>
      </c>
      <c r="E11981" s="41">
        <v>5</v>
      </c>
    </row>
    <row r="11982" spans="1:5" x14ac:dyDescent="0.2">
      <c r="A11982" s="43">
        <v>44471</v>
      </c>
      <c r="B11982" s="41">
        <v>44471</v>
      </c>
      <c r="C11982" s="41" t="s">
        <v>1132</v>
      </c>
      <c r="D11982" s="42">
        <f>VLOOKUP(Pag_Inicio_Corr_mas_casos[[#This Row],[Corregimiento]],Hoja3!$A$2:$D$676,4,0)</f>
        <v>30101</v>
      </c>
      <c r="E11982" s="41">
        <v>5</v>
      </c>
    </row>
    <row r="11983" spans="1:5" x14ac:dyDescent="0.2">
      <c r="A11983" s="43">
        <v>44471</v>
      </c>
      <c r="B11983" s="41">
        <v>44471</v>
      </c>
      <c r="C11983" s="41" t="s">
        <v>1065</v>
      </c>
      <c r="D11983" s="42">
        <f>VLOOKUP(Pag_Inicio_Corr_mas_casos[[#This Row],[Corregimiento]],Hoja3!$A$2:$D$676,4,0)</f>
        <v>60101</v>
      </c>
      <c r="E11983" s="41">
        <v>5</v>
      </c>
    </row>
    <row r="11984" spans="1:5" x14ac:dyDescent="0.2">
      <c r="A11984" s="43">
        <v>44471</v>
      </c>
      <c r="B11984" s="41">
        <v>44471</v>
      </c>
      <c r="C11984" s="41" t="s">
        <v>1438</v>
      </c>
      <c r="D11984" s="42">
        <f>VLOOKUP(Pag_Inicio_Corr_mas_casos[[#This Row],[Corregimiento]],Hoja3!$A$2:$D$676,4,0)</f>
        <v>30303</v>
      </c>
      <c r="E11984" s="41">
        <v>5</v>
      </c>
    </row>
    <row r="11985" spans="1:5" x14ac:dyDescent="0.2">
      <c r="A11985" s="43">
        <v>44471</v>
      </c>
      <c r="B11985" s="41">
        <v>44471</v>
      </c>
      <c r="C11985" s="41" t="s">
        <v>1029</v>
      </c>
      <c r="D11985" s="42">
        <f>VLOOKUP(Pag_Inicio_Corr_mas_casos[[#This Row],[Corregimiento]],Hoja3!$A$2:$D$676,4,0)</f>
        <v>40606</v>
      </c>
      <c r="E11985" s="41">
        <v>5</v>
      </c>
    </row>
    <row r="11986" spans="1:5" x14ac:dyDescent="0.2">
      <c r="A11986" s="43">
        <v>44471</v>
      </c>
      <c r="B11986" s="41">
        <v>44471</v>
      </c>
      <c r="C11986" s="41" t="s">
        <v>1080</v>
      </c>
      <c r="D11986" s="42">
        <f>VLOOKUP(Pag_Inicio_Corr_mas_casos[[#This Row],[Corregimiento]],Hoja3!$A$2:$D$676,4,0)</f>
        <v>81003</v>
      </c>
      <c r="E11986" s="41">
        <v>4</v>
      </c>
    </row>
    <row r="11987" spans="1:5" x14ac:dyDescent="0.2">
      <c r="A11987" s="43">
        <v>44471</v>
      </c>
      <c r="B11987" s="41">
        <v>44471</v>
      </c>
      <c r="C11987" s="41" t="s">
        <v>1419</v>
      </c>
      <c r="D11987" s="42">
        <f>VLOOKUP(Pag_Inicio_Corr_mas_casos[[#This Row],[Corregimiento]],Hoja3!$A$2:$D$676,4,0)</f>
        <v>30110</v>
      </c>
      <c r="E11987" s="41">
        <v>4</v>
      </c>
    </row>
    <row r="11988" spans="1:5" x14ac:dyDescent="0.2">
      <c r="A11988" s="43">
        <v>44471</v>
      </c>
      <c r="B11988" s="41">
        <v>44471</v>
      </c>
      <c r="C11988" s="41" t="s">
        <v>1127</v>
      </c>
      <c r="D11988" s="42">
        <f>VLOOKUP(Pag_Inicio_Corr_mas_casos[[#This Row],[Corregimiento]],Hoja3!$A$2:$D$676,4,0)</f>
        <v>130101</v>
      </c>
      <c r="E11988" s="41">
        <v>4</v>
      </c>
    </row>
    <row r="11989" spans="1:5" x14ac:dyDescent="0.2">
      <c r="A11989" s="35">
        <v>44472</v>
      </c>
      <c r="B11989" s="36">
        <v>44472</v>
      </c>
      <c r="C11989" s="36" t="s">
        <v>1105</v>
      </c>
      <c r="D11989" s="37">
        <f>VLOOKUP(Pag_Inicio_Corr_mas_casos[[#This Row],[Corregimiento]],Hoja3!$A$2:$D$676,4,0)</f>
        <v>80812</v>
      </c>
      <c r="E11989" s="36">
        <v>14</v>
      </c>
    </row>
    <row r="11990" spans="1:5" x14ac:dyDescent="0.2">
      <c r="A11990" s="35">
        <v>44472</v>
      </c>
      <c r="B11990" s="36">
        <v>44472</v>
      </c>
      <c r="C11990" s="36" t="s">
        <v>1111</v>
      </c>
      <c r="D11990" s="37">
        <f>VLOOKUP(Pag_Inicio_Corr_mas_casos[[#This Row],[Corregimiento]],Hoja3!$A$2:$D$676,4,0)</f>
        <v>40201</v>
      </c>
      <c r="E11990" s="36">
        <v>9</v>
      </c>
    </row>
    <row r="11991" spans="1:5" x14ac:dyDescent="0.2">
      <c r="A11991" s="35">
        <v>44472</v>
      </c>
      <c r="B11991" s="36">
        <v>44472</v>
      </c>
      <c r="C11991" s="36" t="s">
        <v>1026</v>
      </c>
      <c r="D11991" s="37">
        <f>VLOOKUP(Pag_Inicio_Corr_mas_casos[[#This Row],[Corregimiento]],Hoja3!$A$2:$D$676,4,0)</f>
        <v>30107</v>
      </c>
      <c r="E11991" s="36">
        <v>9</v>
      </c>
    </row>
    <row r="11992" spans="1:5" x14ac:dyDescent="0.2">
      <c r="A11992" s="35">
        <v>44472</v>
      </c>
      <c r="B11992" s="36">
        <v>44472</v>
      </c>
      <c r="C11992" s="36" t="s">
        <v>1070</v>
      </c>
      <c r="D11992" s="37">
        <f>VLOOKUP(Pag_Inicio_Corr_mas_casos[[#This Row],[Corregimiento]],Hoja3!$A$2:$D$676,4,0)</f>
        <v>80809</v>
      </c>
      <c r="E11992" s="36">
        <v>8</v>
      </c>
    </row>
    <row r="11993" spans="1:5" x14ac:dyDescent="0.2">
      <c r="A11993" s="35">
        <v>44472</v>
      </c>
      <c r="B11993" s="36">
        <v>44472</v>
      </c>
      <c r="C11993" s="36" t="s">
        <v>1120</v>
      </c>
      <c r="D11993" s="37">
        <f>VLOOKUP(Pag_Inicio_Corr_mas_casos[[#This Row],[Corregimiento]],Hoja3!$A$2:$D$676,4,0)</f>
        <v>60401</v>
      </c>
      <c r="E11993" s="36">
        <v>6</v>
      </c>
    </row>
    <row r="11994" spans="1:5" x14ac:dyDescent="0.2">
      <c r="A11994" s="35">
        <v>44472</v>
      </c>
      <c r="B11994" s="36">
        <v>44472</v>
      </c>
      <c r="C11994" s="36" t="s">
        <v>1005</v>
      </c>
      <c r="D11994" s="37">
        <f>VLOOKUP(Pag_Inicio_Corr_mas_casos[[#This Row],[Corregimiento]],Hoja3!$A$2:$D$676,4,0)</f>
        <v>80814</v>
      </c>
      <c r="E11994" s="36">
        <v>6</v>
      </c>
    </row>
    <row r="11995" spans="1:5" x14ac:dyDescent="0.2">
      <c r="A11995" s="35">
        <v>44472</v>
      </c>
      <c r="B11995" s="36">
        <v>44472</v>
      </c>
      <c r="C11995" s="36" t="s">
        <v>1124</v>
      </c>
      <c r="D11995" s="37">
        <f>VLOOKUP(Pag_Inicio_Corr_mas_casos[[#This Row],[Corregimiento]],Hoja3!$A$2:$D$676,4,0)</f>
        <v>30110</v>
      </c>
      <c r="E11995" s="36">
        <v>6</v>
      </c>
    </row>
    <row r="11996" spans="1:5" x14ac:dyDescent="0.2">
      <c r="A11996" s="35">
        <v>44472</v>
      </c>
      <c r="B11996" s="36">
        <v>44472</v>
      </c>
      <c r="C11996" s="36" t="s">
        <v>1095</v>
      </c>
      <c r="D11996" s="37">
        <f>VLOOKUP(Pag_Inicio_Corr_mas_casos[[#This Row],[Corregimiento]],Hoja3!$A$2:$D$676,4,0)</f>
        <v>130106</v>
      </c>
      <c r="E11996" s="36">
        <v>6</v>
      </c>
    </row>
    <row r="11997" spans="1:5" x14ac:dyDescent="0.2">
      <c r="A11997" s="35">
        <v>44472</v>
      </c>
      <c r="B11997" s="36">
        <v>44472</v>
      </c>
      <c r="C11997" s="36" t="s">
        <v>1317</v>
      </c>
      <c r="D11997" s="37">
        <f>VLOOKUP(Pag_Inicio_Corr_mas_casos[[#This Row],[Corregimiento]],Hoja3!$A$2:$D$676,4,0)</f>
        <v>40703</v>
      </c>
      <c r="E11997" s="36">
        <v>5</v>
      </c>
    </row>
    <row r="11998" spans="1:5" x14ac:dyDescent="0.2">
      <c r="A11998" s="35">
        <v>44472</v>
      </c>
      <c r="B11998" s="36">
        <v>44472</v>
      </c>
      <c r="C11998" s="36" t="s">
        <v>1001</v>
      </c>
      <c r="D11998" s="37">
        <f>VLOOKUP(Pag_Inicio_Corr_mas_casos[[#This Row],[Corregimiento]],Hoja3!$A$2:$D$676,4,0)</f>
        <v>80807</v>
      </c>
      <c r="E11998" s="36">
        <v>5</v>
      </c>
    </row>
    <row r="11999" spans="1:5" x14ac:dyDescent="0.2">
      <c r="A11999" s="35">
        <v>44472</v>
      </c>
      <c r="B11999" s="36">
        <v>44472</v>
      </c>
      <c r="C11999" s="36" t="s">
        <v>999</v>
      </c>
      <c r="D11999" s="37">
        <f>VLOOKUP(Pag_Inicio_Corr_mas_casos[[#This Row],[Corregimiento]],Hoja3!$A$2:$D$676,4,0)</f>
        <v>80806</v>
      </c>
      <c r="E11999" s="36">
        <v>5</v>
      </c>
    </row>
    <row r="12000" spans="1:5" x14ac:dyDescent="0.2">
      <c r="A12000" s="35">
        <v>44472</v>
      </c>
      <c r="B12000" s="36">
        <v>44472</v>
      </c>
      <c r="C12000" s="36" t="s">
        <v>1091</v>
      </c>
      <c r="D12000" s="37">
        <f>VLOOKUP(Pag_Inicio_Corr_mas_casos[[#This Row],[Corregimiento]],Hoja3!$A$2:$D$676,4,0)</f>
        <v>30104</v>
      </c>
      <c r="E12000" s="36">
        <v>4</v>
      </c>
    </row>
    <row r="12001" spans="1:5" x14ac:dyDescent="0.2">
      <c r="A12001" s="35">
        <v>44472</v>
      </c>
      <c r="B12001" s="36">
        <v>44472</v>
      </c>
      <c r="C12001" s="36" t="s">
        <v>1066</v>
      </c>
      <c r="D12001" s="37">
        <f>VLOOKUP(Pag_Inicio_Corr_mas_casos[[#This Row],[Corregimiento]],Hoja3!$A$2:$D$676,4,0)</f>
        <v>40612</v>
      </c>
      <c r="E12001" s="36">
        <v>3</v>
      </c>
    </row>
    <row r="12002" spans="1:5" x14ac:dyDescent="0.2">
      <c r="A12002" s="35">
        <v>44472</v>
      </c>
      <c r="B12002" s="36">
        <v>44472</v>
      </c>
      <c r="C12002" s="36" t="s">
        <v>1114</v>
      </c>
      <c r="D12002" s="37">
        <f>VLOOKUP(Pag_Inicio_Corr_mas_casos[[#This Row],[Corregimiento]],Hoja3!$A$2:$D$676,4,0)</f>
        <v>90301</v>
      </c>
      <c r="E12002" s="36">
        <v>3</v>
      </c>
    </row>
    <row r="12003" spans="1:5" x14ac:dyDescent="0.2">
      <c r="A12003" s="35">
        <v>44472</v>
      </c>
      <c r="B12003" s="36">
        <v>44472</v>
      </c>
      <c r="C12003" s="36" t="s">
        <v>1126</v>
      </c>
      <c r="D12003" s="37">
        <f>VLOOKUP(Pag_Inicio_Corr_mas_casos[[#This Row],[Corregimiento]],Hoja3!$A$2:$D$676,4,0)</f>
        <v>20201</v>
      </c>
      <c r="E12003" s="36">
        <v>3</v>
      </c>
    </row>
    <row r="12004" spans="1:5" x14ac:dyDescent="0.2">
      <c r="A12004" s="35">
        <v>44472</v>
      </c>
      <c r="B12004" s="36">
        <v>44472</v>
      </c>
      <c r="C12004" s="36" t="s">
        <v>1004</v>
      </c>
      <c r="D12004" s="37">
        <f>VLOOKUP(Pag_Inicio_Corr_mas_casos[[#This Row],[Corregimiento]],Hoja3!$A$2:$D$676,4,0)</f>
        <v>81007</v>
      </c>
      <c r="E12004" s="36">
        <v>3</v>
      </c>
    </row>
    <row r="12005" spans="1:5" x14ac:dyDescent="0.2">
      <c r="A12005" s="35">
        <v>44472</v>
      </c>
      <c r="B12005" s="36">
        <v>44472</v>
      </c>
      <c r="C12005" s="36" t="s">
        <v>1078</v>
      </c>
      <c r="D12005" s="37">
        <f>VLOOKUP(Pag_Inicio_Corr_mas_casos[[#This Row],[Corregimiento]],Hoja3!$A$2:$D$676,4,0)</f>
        <v>81001</v>
      </c>
      <c r="E12005" s="36">
        <v>3</v>
      </c>
    </row>
    <row r="12006" spans="1:5" x14ac:dyDescent="0.2">
      <c r="A12006" s="35">
        <v>44472</v>
      </c>
      <c r="B12006" s="36">
        <v>44472</v>
      </c>
      <c r="C12006" s="36" t="s">
        <v>1062</v>
      </c>
      <c r="D12006" s="37">
        <f>VLOOKUP(Pag_Inicio_Corr_mas_casos[[#This Row],[Corregimiento]],Hoja3!$A$2:$D$676,4,0)</f>
        <v>40611</v>
      </c>
      <c r="E12006" s="36">
        <v>3</v>
      </c>
    </row>
    <row r="12007" spans="1:5" x14ac:dyDescent="0.2">
      <c r="A12007" s="35">
        <v>44472</v>
      </c>
      <c r="B12007" s="36">
        <v>44472</v>
      </c>
      <c r="C12007" s="36" t="s">
        <v>1108</v>
      </c>
      <c r="D12007" s="37">
        <f>VLOOKUP(Pag_Inicio_Corr_mas_casos[[#This Row],[Corregimiento]],Hoja3!$A$2:$D$676,4,0)</f>
        <v>50316</v>
      </c>
      <c r="E12007" s="36">
        <v>2</v>
      </c>
    </row>
    <row r="12008" spans="1:5" x14ac:dyDescent="0.2">
      <c r="A12008" s="35">
        <v>44472</v>
      </c>
      <c r="B12008" s="36">
        <v>44472</v>
      </c>
      <c r="C12008" s="36" t="s">
        <v>996</v>
      </c>
      <c r="D12008" s="37">
        <f>VLOOKUP(Pag_Inicio_Corr_mas_casos[[#This Row],[Corregimiento]],Hoja3!$A$2:$D$676,4,0)</f>
        <v>80810</v>
      </c>
      <c r="E12008" s="36">
        <v>2</v>
      </c>
    </row>
    <row r="12009" spans="1:5" x14ac:dyDescent="0.2">
      <c r="A12009" s="43">
        <v>44473</v>
      </c>
      <c r="B12009" s="41">
        <v>44473</v>
      </c>
      <c r="C12009" s="41" t="s">
        <v>1091</v>
      </c>
      <c r="D12009" s="42">
        <f>VLOOKUP(Pag_Inicio_Corr_mas_casos[[#This Row],[Corregimiento]],Hoja3!$A$2:$D$676,4,0)</f>
        <v>30104</v>
      </c>
      <c r="E12009" s="41">
        <v>12</v>
      </c>
    </row>
    <row r="12010" spans="1:5" x14ac:dyDescent="0.2">
      <c r="A12010" s="43">
        <v>44473</v>
      </c>
      <c r="B12010" s="41">
        <v>44473</v>
      </c>
      <c r="C12010" s="41" t="s">
        <v>1026</v>
      </c>
      <c r="D12010" s="42">
        <f>VLOOKUP(Pag_Inicio_Corr_mas_casos[[#This Row],[Corregimiento]],Hoja3!$A$2:$D$676,4,0)</f>
        <v>30107</v>
      </c>
      <c r="E12010" s="41">
        <v>11</v>
      </c>
    </row>
    <row r="12011" spans="1:5" x14ac:dyDescent="0.2">
      <c r="A12011" s="43">
        <v>44473</v>
      </c>
      <c r="B12011" s="41">
        <v>44473</v>
      </c>
      <c r="C12011" s="41" t="s">
        <v>1153</v>
      </c>
      <c r="D12011" s="42">
        <f>VLOOKUP(Pag_Inicio_Corr_mas_casos[[#This Row],[Corregimiento]],Hoja3!$A$2:$D$676,4,0)</f>
        <v>30109</v>
      </c>
      <c r="E12011" s="41">
        <v>9</v>
      </c>
    </row>
    <row r="12012" spans="1:5" x14ac:dyDescent="0.2">
      <c r="A12012" s="43">
        <v>44473</v>
      </c>
      <c r="B12012" s="41">
        <v>44473</v>
      </c>
      <c r="C12012" s="41" t="s">
        <v>1070</v>
      </c>
      <c r="D12012" s="42">
        <f>VLOOKUP(Pag_Inicio_Corr_mas_casos[[#This Row],[Corregimiento]],Hoja3!$A$2:$D$676,4,0)</f>
        <v>80809</v>
      </c>
      <c r="E12012" s="41">
        <v>9</v>
      </c>
    </row>
    <row r="12013" spans="1:5" x14ac:dyDescent="0.2">
      <c r="A12013" s="43">
        <v>44473</v>
      </c>
      <c r="B12013" s="41">
        <v>44473</v>
      </c>
      <c r="C12013" s="41" t="s">
        <v>1132</v>
      </c>
      <c r="D12013" s="42">
        <f>VLOOKUP(Pag_Inicio_Corr_mas_casos[[#This Row],[Corregimiento]],Hoja3!$A$2:$D$676,4,0)</f>
        <v>30101</v>
      </c>
      <c r="E12013" s="41">
        <v>6</v>
      </c>
    </row>
    <row r="12014" spans="1:5" x14ac:dyDescent="0.2">
      <c r="A12014" s="43">
        <v>44473</v>
      </c>
      <c r="B12014" s="41">
        <v>44473</v>
      </c>
      <c r="C12014" s="41" t="s">
        <v>1164</v>
      </c>
      <c r="D12014" s="42">
        <f>VLOOKUP(Pag_Inicio_Corr_mas_casos[[#This Row],[Corregimiento]],Hoja3!$A$2:$D$676,4,0)</f>
        <v>40404</v>
      </c>
      <c r="E12014" s="41">
        <v>6</v>
      </c>
    </row>
    <row r="12015" spans="1:5" x14ac:dyDescent="0.2">
      <c r="A12015" s="43">
        <v>44473</v>
      </c>
      <c r="B12015" s="41">
        <v>44473</v>
      </c>
      <c r="C12015" s="41" t="s">
        <v>1364</v>
      </c>
      <c r="D12015" s="42">
        <f>VLOOKUP(Pag_Inicio_Corr_mas_casos[[#This Row],[Corregimiento]],Hoja3!$A$2:$D$676,4,0)</f>
        <v>110102</v>
      </c>
      <c r="E12015" s="41">
        <v>5</v>
      </c>
    </row>
    <row r="12016" spans="1:5" x14ac:dyDescent="0.2">
      <c r="A12016" s="43">
        <v>44473</v>
      </c>
      <c r="B12016" s="41">
        <v>44473</v>
      </c>
      <c r="C12016" s="41" t="s">
        <v>1012</v>
      </c>
      <c r="D12016" s="42">
        <f>VLOOKUP(Pag_Inicio_Corr_mas_casos[[#This Row],[Corregimiento]],Hoja3!$A$2:$D$676,4,0)</f>
        <v>80817</v>
      </c>
      <c r="E12016" s="41">
        <v>4</v>
      </c>
    </row>
    <row r="12017" spans="1:5" x14ac:dyDescent="0.2">
      <c r="A12017" s="43">
        <v>44473</v>
      </c>
      <c r="B12017" s="41">
        <v>44473</v>
      </c>
      <c r="C12017" s="41" t="s">
        <v>1002</v>
      </c>
      <c r="D12017" s="42">
        <f>VLOOKUP(Pag_Inicio_Corr_mas_casos[[#This Row],[Corregimiento]],Hoja3!$A$2:$D$676,4,0)</f>
        <v>80816</v>
      </c>
      <c r="E12017" s="41">
        <v>4</v>
      </c>
    </row>
    <row r="12018" spans="1:5" x14ac:dyDescent="0.2">
      <c r="A12018" s="43">
        <v>44473</v>
      </c>
      <c r="B12018" s="41">
        <v>44473</v>
      </c>
      <c r="C12018" s="41" t="s">
        <v>1119</v>
      </c>
      <c r="D12018" s="42">
        <f>VLOOKUP(Pag_Inicio_Corr_mas_casos[[#This Row],[Corregimiento]],Hoja3!$A$2:$D$676,4,0)</f>
        <v>40601</v>
      </c>
      <c r="E12018" s="41">
        <v>4</v>
      </c>
    </row>
    <row r="12019" spans="1:5" x14ac:dyDescent="0.2">
      <c r="A12019" s="43">
        <v>44473</v>
      </c>
      <c r="B12019" s="41">
        <v>44473</v>
      </c>
      <c r="C12019" s="41" t="s">
        <v>1061</v>
      </c>
      <c r="D12019" s="42">
        <f>VLOOKUP(Pag_Inicio_Corr_mas_casos[[#This Row],[Corregimiento]],Hoja3!$A$2:$D$676,4,0)</f>
        <v>30115</v>
      </c>
      <c r="E12019" s="41">
        <v>3</v>
      </c>
    </row>
    <row r="12020" spans="1:5" x14ac:dyDescent="0.2">
      <c r="A12020" s="43">
        <v>44473</v>
      </c>
      <c r="B12020" s="41">
        <v>44473</v>
      </c>
      <c r="C12020" s="41" t="s">
        <v>1000</v>
      </c>
      <c r="D12020" s="42">
        <f>VLOOKUP(Pag_Inicio_Corr_mas_casos[[#This Row],[Corregimiento]],Hoja3!$A$2:$D$676,4,0)</f>
        <v>80823</v>
      </c>
      <c r="E12020" s="41">
        <v>3</v>
      </c>
    </row>
    <row r="12021" spans="1:5" x14ac:dyDescent="0.2">
      <c r="A12021" s="43">
        <v>44473</v>
      </c>
      <c r="B12021" s="41">
        <v>44473</v>
      </c>
      <c r="C12021" s="41" t="s">
        <v>1265</v>
      </c>
      <c r="D12021" s="42">
        <f>VLOOKUP(Pag_Inicio_Corr_mas_casos[[#This Row],[Corregimiento]],Hoja3!$A$2:$D$676,4,0)</f>
        <v>10101</v>
      </c>
      <c r="E12021" s="41">
        <v>2</v>
      </c>
    </row>
    <row r="12022" spans="1:5" x14ac:dyDescent="0.2">
      <c r="A12022" s="43">
        <v>44473</v>
      </c>
      <c r="B12022" s="41">
        <v>44473</v>
      </c>
      <c r="C12022" s="41" t="s">
        <v>1082</v>
      </c>
      <c r="D12022" s="42">
        <f>VLOOKUP(Pag_Inicio_Corr_mas_casos[[#This Row],[Corregimiento]],Hoja3!$A$2:$D$676,4,0)</f>
        <v>30111</v>
      </c>
      <c r="E12022" s="41">
        <v>2</v>
      </c>
    </row>
    <row r="12023" spans="1:5" x14ac:dyDescent="0.2">
      <c r="A12023" s="43">
        <v>44473</v>
      </c>
      <c r="B12023" s="41">
        <v>44473</v>
      </c>
      <c r="C12023" s="41" t="s">
        <v>1077</v>
      </c>
      <c r="D12023" s="42">
        <f>VLOOKUP(Pag_Inicio_Corr_mas_casos[[#This Row],[Corregimiento]],Hoja3!$A$2:$D$676,4,0)</f>
        <v>81008</v>
      </c>
      <c r="E12023" s="41">
        <v>2</v>
      </c>
    </row>
    <row r="12024" spans="1:5" x14ac:dyDescent="0.2">
      <c r="A12024" s="43">
        <v>44473</v>
      </c>
      <c r="B12024" s="41">
        <v>44473</v>
      </c>
      <c r="C12024" s="41" t="s">
        <v>1054</v>
      </c>
      <c r="D12024" s="42">
        <f>VLOOKUP(Pag_Inicio_Corr_mas_casos[[#This Row],[Corregimiento]],Hoja3!$A$2:$D$676,4,0)</f>
        <v>81005</v>
      </c>
      <c r="E12024" s="41">
        <v>2</v>
      </c>
    </row>
    <row r="12025" spans="1:5" x14ac:dyDescent="0.2">
      <c r="A12025" s="43">
        <v>44473</v>
      </c>
      <c r="B12025" s="41">
        <v>44473</v>
      </c>
      <c r="C12025" s="41" t="s">
        <v>1111</v>
      </c>
      <c r="D12025" s="42">
        <f>VLOOKUP(Pag_Inicio_Corr_mas_casos[[#This Row],[Corregimiento]],Hoja3!$A$2:$D$676,4,0)</f>
        <v>40201</v>
      </c>
      <c r="E12025" s="41">
        <v>2</v>
      </c>
    </row>
    <row r="12026" spans="1:5" x14ac:dyDescent="0.2">
      <c r="A12026" s="43">
        <v>44473</v>
      </c>
      <c r="B12026" s="41">
        <v>44473</v>
      </c>
      <c r="C12026" s="41" t="s">
        <v>1431</v>
      </c>
      <c r="D12026" s="42">
        <f>VLOOKUP(Pag_Inicio_Corr_mas_casos[[#This Row],[Corregimiento]],Hoja3!$A$2:$D$676,4,0)</f>
        <v>30102</v>
      </c>
      <c r="E12026" s="41">
        <v>2</v>
      </c>
    </row>
    <row r="12027" spans="1:5" x14ac:dyDescent="0.2">
      <c r="A12027" s="43">
        <v>44473</v>
      </c>
      <c r="B12027" s="41">
        <v>44473</v>
      </c>
      <c r="C12027" s="41" t="s">
        <v>1071</v>
      </c>
      <c r="D12027" s="42">
        <f>VLOOKUP(Pag_Inicio_Corr_mas_casos[[#This Row],[Corregimiento]],Hoja3!$A$2:$D$676,4,0)</f>
        <v>80819</v>
      </c>
      <c r="E12027" s="41">
        <v>2</v>
      </c>
    </row>
    <row r="12028" spans="1:5" x14ac:dyDescent="0.2">
      <c r="A12028" s="43">
        <v>44473</v>
      </c>
      <c r="B12028" s="41">
        <v>44473</v>
      </c>
      <c r="C12028" s="41" t="s">
        <v>1004</v>
      </c>
      <c r="D12028" s="42">
        <f>VLOOKUP(Pag_Inicio_Corr_mas_casos[[#This Row],[Corregimiento]],Hoja3!$A$2:$D$676,4,0)</f>
        <v>81007</v>
      </c>
      <c r="E12028" s="41">
        <v>2</v>
      </c>
    </row>
    <row r="12029" spans="1:5" x14ac:dyDescent="0.2">
      <c r="A12029" s="206">
        <v>44474</v>
      </c>
      <c r="B12029" s="207">
        <v>44474</v>
      </c>
      <c r="C12029" s="207" t="s">
        <v>1091</v>
      </c>
      <c r="D12029" s="208">
        <f>VLOOKUP(Pag_Inicio_Corr_mas_casos[[#This Row],[Corregimiento]],Hoja3!$A$2:$D$676,4,0)</f>
        <v>30104</v>
      </c>
      <c r="E12029" s="207">
        <v>17</v>
      </c>
    </row>
    <row r="12030" spans="1:5" x14ac:dyDescent="0.2">
      <c r="A12030" s="206">
        <v>44474</v>
      </c>
      <c r="B12030" s="207">
        <v>44474</v>
      </c>
      <c r="C12030" s="207" t="s">
        <v>1439</v>
      </c>
      <c r="D12030" s="208">
        <f>VLOOKUP(Pag_Inicio_Corr_mas_casos[[#This Row],[Corregimiento]],Hoja3!$A$2:$D$676,4,0)</f>
        <v>80206</v>
      </c>
      <c r="E12030" s="207">
        <v>12</v>
      </c>
    </row>
    <row r="12031" spans="1:5" x14ac:dyDescent="0.2">
      <c r="A12031" s="206">
        <v>44474</v>
      </c>
      <c r="B12031" s="207">
        <v>44474</v>
      </c>
      <c r="C12031" s="207" t="s">
        <v>996</v>
      </c>
      <c r="D12031" s="208">
        <f>VLOOKUP(Pag_Inicio_Corr_mas_casos[[#This Row],[Corregimiento]],Hoja3!$A$2:$D$676,4,0)</f>
        <v>80810</v>
      </c>
      <c r="E12031" s="207">
        <v>10</v>
      </c>
    </row>
    <row r="12032" spans="1:5" x14ac:dyDescent="0.2">
      <c r="A12032" s="206">
        <v>44474</v>
      </c>
      <c r="B12032" s="207">
        <v>44474</v>
      </c>
      <c r="C12032" s="207" t="s">
        <v>1071</v>
      </c>
      <c r="D12032" s="208">
        <f>VLOOKUP(Pag_Inicio_Corr_mas_casos[[#This Row],[Corregimiento]],Hoja3!$A$2:$D$676,4,0)</f>
        <v>80819</v>
      </c>
      <c r="E12032" s="207">
        <v>10</v>
      </c>
    </row>
    <row r="12033" spans="1:5" x14ac:dyDescent="0.2">
      <c r="A12033" s="206">
        <v>44474</v>
      </c>
      <c r="B12033" s="207">
        <v>44474</v>
      </c>
      <c r="C12033" s="207" t="s">
        <v>1026</v>
      </c>
      <c r="D12033" s="208">
        <f>VLOOKUP(Pag_Inicio_Corr_mas_casos[[#This Row],[Corregimiento]],Hoja3!$A$2:$D$676,4,0)</f>
        <v>30107</v>
      </c>
      <c r="E12033" s="207">
        <v>9</v>
      </c>
    </row>
    <row r="12034" spans="1:5" x14ac:dyDescent="0.2">
      <c r="A12034" s="206">
        <v>44474</v>
      </c>
      <c r="B12034" s="207">
        <v>44474</v>
      </c>
      <c r="C12034" s="207" t="s">
        <v>1436</v>
      </c>
      <c r="D12034" s="208">
        <f>VLOOKUP(Pag_Inicio_Corr_mas_casos[[#This Row],[Corregimiento]],Hoja3!$A$2:$D$676,4,0)</f>
        <v>80501</v>
      </c>
      <c r="E12034" s="207">
        <v>12</v>
      </c>
    </row>
    <row r="12035" spans="1:5" x14ac:dyDescent="0.2">
      <c r="A12035" s="206">
        <v>44474</v>
      </c>
      <c r="B12035" s="207">
        <v>44474</v>
      </c>
      <c r="C12035" s="207" t="s">
        <v>1214</v>
      </c>
      <c r="D12035" s="208">
        <f>VLOOKUP(Pag_Inicio_Corr_mas_casos[[#This Row],[Corregimiento]],Hoja3!$A$2:$D$676,4,0)</f>
        <v>30103</v>
      </c>
      <c r="E12035" s="207">
        <v>7</v>
      </c>
    </row>
    <row r="12036" spans="1:5" x14ac:dyDescent="0.2">
      <c r="A12036" s="206">
        <v>44474</v>
      </c>
      <c r="B12036" s="207">
        <v>44474</v>
      </c>
      <c r="C12036" s="207" t="s">
        <v>1108</v>
      </c>
      <c r="D12036" s="208">
        <f>VLOOKUP(Pag_Inicio_Corr_mas_casos[[#This Row],[Corregimiento]],Hoja3!$A$2:$D$676,4,0)</f>
        <v>50316</v>
      </c>
      <c r="E12036" s="207">
        <v>7</v>
      </c>
    </row>
    <row r="12037" spans="1:5" x14ac:dyDescent="0.2">
      <c r="A12037" s="206">
        <v>44474</v>
      </c>
      <c r="B12037" s="207">
        <v>44474</v>
      </c>
      <c r="C12037" s="207" t="s">
        <v>1419</v>
      </c>
      <c r="D12037" s="208">
        <f>VLOOKUP(Pag_Inicio_Corr_mas_casos[[#This Row],[Corregimiento]],Hoja3!$A$2:$D$676,4,0)</f>
        <v>30110</v>
      </c>
      <c r="E12037" s="207">
        <v>6</v>
      </c>
    </row>
    <row r="12038" spans="1:5" x14ac:dyDescent="0.2">
      <c r="A12038" s="206">
        <v>44474</v>
      </c>
      <c r="B12038" s="207">
        <v>44474</v>
      </c>
      <c r="C12038" s="207" t="s">
        <v>1153</v>
      </c>
      <c r="D12038" s="208">
        <f>VLOOKUP(Pag_Inicio_Corr_mas_casos[[#This Row],[Corregimiento]],Hoja3!$A$2:$D$676,4,0)</f>
        <v>30109</v>
      </c>
      <c r="E12038" s="207">
        <v>6</v>
      </c>
    </row>
    <row r="12039" spans="1:5" x14ac:dyDescent="0.2">
      <c r="A12039" s="206">
        <v>44474</v>
      </c>
      <c r="B12039" s="207">
        <v>44474</v>
      </c>
      <c r="C12039" s="207" t="s">
        <v>1412</v>
      </c>
      <c r="D12039" s="208">
        <f>VLOOKUP(Pag_Inicio_Corr_mas_casos[[#This Row],[Corregimiento]],Hoja3!$A$2:$D$676,4,0)</f>
        <v>30113</v>
      </c>
      <c r="E12039" s="207">
        <v>6</v>
      </c>
    </row>
    <row r="12040" spans="1:5" x14ac:dyDescent="0.2">
      <c r="A12040" s="206">
        <v>44474</v>
      </c>
      <c r="B12040" s="207">
        <v>44474</v>
      </c>
      <c r="C12040" s="207" t="s">
        <v>1105</v>
      </c>
      <c r="D12040" s="208">
        <f>VLOOKUP(Pag_Inicio_Corr_mas_casos[[#This Row],[Corregimiento]],Hoja3!$A$2:$D$676,4,0)</f>
        <v>80812</v>
      </c>
      <c r="E12040" s="207">
        <v>6</v>
      </c>
    </row>
    <row r="12041" spans="1:5" x14ac:dyDescent="0.2">
      <c r="A12041" s="206">
        <v>44474</v>
      </c>
      <c r="B12041" s="207">
        <v>44474</v>
      </c>
      <c r="C12041" s="207" t="s">
        <v>1119</v>
      </c>
      <c r="D12041" s="208">
        <f>VLOOKUP(Pag_Inicio_Corr_mas_casos[[#This Row],[Corregimiento]],Hoja3!$A$2:$D$676,4,0)</f>
        <v>40601</v>
      </c>
      <c r="E12041" s="207">
        <v>6</v>
      </c>
    </row>
    <row r="12042" spans="1:5" x14ac:dyDescent="0.2">
      <c r="A12042" s="206">
        <v>44474</v>
      </c>
      <c r="B12042" s="207">
        <v>44474</v>
      </c>
      <c r="C12042" s="207" t="s">
        <v>1070</v>
      </c>
      <c r="D12042" s="208">
        <f>VLOOKUP(Pag_Inicio_Corr_mas_casos[[#This Row],[Corregimiento]],Hoja3!$A$2:$D$676,4,0)</f>
        <v>80809</v>
      </c>
      <c r="E12042" s="207">
        <v>5</v>
      </c>
    </row>
    <row r="12043" spans="1:5" x14ac:dyDescent="0.2">
      <c r="A12043" s="206">
        <v>44474</v>
      </c>
      <c r="B12043" s="207">
        <v>44474</v>
      </c>
      <c r="C12043" s="207" t="s">
        <v>1082</v>
      </c>
      <c r="D12043" s="208">
        <f>VLOOKUP(Pag_Inicio_Corr_mas_casos[[#This Row],[Corregimiento]],Hoja3!$A$2:$D$676,4,0)</f>
        <v>30111</v>
      </c>
      <c r="E12043" s="207">
        <v>5</v>
      </c>
    </row>
    <row r="12044" spans="1:5" x14ac:dyDescent="0.2">
      <c r="A12044" s="206">
        <v>44474</v>
      </c>
      <c r="B12044" s="207">
        <v>44474</v>
      </c>
      <c r="C12044" s="207" t="s">
        <v>1078</v>
      </c>
      <c r="D12044" s="208">
        <f>VLOOKUP(Pag_Inicio_Corr_mas_casos[[#This Row],[Corregimiento]],Hoja3!$A$2:$D$676,4,0)</f>
        <v>81001</v>
      </c>
      <c r="E12044" s="207">
        <v>5</v>
      </c>
    </row>
    <row r="12045" spans="1:5" x14ac:dyDescent="0.2">
      <c r="A12045" s="206">
        <v>44474</v>
      </c>
      <c r="B12045" s="207">
        <v>44474</v>
      </c>
      <c r="C12045" s="207" t="s">
        <v>1044</v>
      </c>
      <c r="D12045" s="208">
        <f>VLOOKUP(Pag_Inicio_Corr_mas_casos[[#This Row],[Corregimiento]],Hoja3!$A$2:$D$676,4,0)</f>
        <v>80822</v>
      </c>
      <c r="E12045" s="207">
        <v>5</v>
      </c>
    </row>
    <row r="12046" spans="1:5" x14ac:dyDescent="0.2">
      <c r="A12046" s="206">
        <v>44474</v>
      </c>
      <c r="B12046" s="207">
        <v>44474</v>
      </c>
      <c r="C12046" s="207" t="s">
        <v>1077</v>
      </c>
      <c r="D12046" s="208">
        <f>VLOOKUP(Pag_Inicio_Corr_mas_casos[[#This Row],[Corregimiento]],Hoja3!$A$2:$D$676,4,0)</f>
        <v>81008</v>
      </c>
      <c r="E12046" s="207">
        <v>5</v>
      </c>
    </row>
    <row r="12047" spans="1:5" x14ac:dyDescent="0.2">
      <c r="A12047" s="206">
        <v>44474</v>
      </c>
      <c r="B12047" s="207">
        <v>44474</v>
      </c>
      <c r="C12047" s="207" t="s">
        <v>1061</v>
      </c>
      <c r="D12047" s="208">
        <f>VLOOKUP(Pag_Inicio_Corr_mas_casos[[#This Row],[Corregimiento]],Hoja3!$A$2:$D$676,4,0)</f>
        <v>30115</v>
      </c>
      <c r="E12047" s="207">
        <v>4</v>
      </c>
    </row>
    <row r="12048" spans="1:5" x14ac:dyDescent="0.2">
      <c r="A12048" s="203">
        <v>44475</v>
      </c>
      <c r="B12048" s="204">
        <v>44475</v>
      </c>
      <c r="C12048" s="204" t="s">
        <v>1070</v>
      </c>
      <c r="D12048" s="205">
        <f>VLOOKUP(Pag_Inicio_Corr_mas_casos[[#This Row],[Corregimiento]],Hoja3!$A$2:$D$676,4,0)</f>
        <v>80809</v>
      </c>
      <c r="E12048" s="204">
        <v>11</v>
      </c>
    </row>
    <row r="12049" spans="1:5" x14ac:dyDescent="0.2">
      <c r="A12049" s="203">
        <v>44475</v>
      </c>
      <c r="B12049" s="204">
        <v>44475</v>
      </c>
      <c r="C12049" s="204" t="s">
        <v>1026</v>
      </c>
      <c r="D12049" s="205">
        <f>VLOOKUP(Pag_Inicio_Corr_mas_casos[[#This Row],[Corregimiento]],Hoja3!$A$2:$D$676,4,0)</f>
        <v>30107</v>
      </c>
      <c r="E12049" s="204">
        <v>11</v>
      </c>
    </row>
    <row r="12050" spans="1:5" x14ac:dyDescent="0.2">
      <c r="A12050" s="203">
        <v>44475</v>
      </c>
      <c r="B12050" s="204">
        <v>44475</v>
      </c>
      <c r="C12050" s="204" t="s">
        <v>1105</v>
      </c>
      <c r="D12050" s="205">
        <f>VLOOKUP(Pag_Inicio_Corr_mas_casos[[#This Row],[Corregimiento]],Hoja3!$A$2:$D$676,4,0)</f>
        <v>80812</v>
      </c>
      <c r="E12050" s="204">
        <v>10</v>
      </c>
    </row>
    <row r="12051" spans="1:5" x14ac:dyDescent="0.2">
      <c r="A12051" s="203">
        <v>44475</v>
      </c>
      <c r="B12051" s="204">
        <v>44475</v>
      </c>
      <c r="C12051" s="204" t="s">
        <v>1006</v>
      </c>
      <c r="D12051" s="205">
        <f>VLOOKUP(Pag_Inicio_Corr_mas_casos[[#This Row],[Corregimiento]],Hoja3!$A$2:$D$676,4,0)</f>
        <v>80826</v>
      </c>
      <c r="E12051" s="204">
        <v>8</v>
      </c>
    </row>
    <row r="12052" spans="1:5" x14ac:dyDescent="0.2">
      <c r="A12052" s="203">
        <v>44475</v>
      </c>
      <c r="B12052" s="204">
        <v>44475</v>
      </c>
      <c r="C12052" s="204" t="s">
        <v>1005</v>
      </c>
      <c r="D12052" s="205">
        <f>VLOOKUP(Pag_Inicio_Corr_mas_casos[[#This Row],[Corregimiento]],Hoja3!$A$2:$D$676,4,0)</f>
        <v>80814</v>
      </c>
      <c r="E12052" s="204">
        <v>8</v>
      </c>
    </row>
    <row r="12053" spans="1:5" x14ac:dyDescent="0.2">
      <c r="A12053" s="203">
        <v>44475</v>
      </c>
      <c r="B12053" s="204">
        <v>44475</v>
      </c>
      <c r="C12053" s="204" t="s">
        <v>1000</v>
      </c>
      <c r="D12053" s="205">
        <f>VLOOKUP(Pag_Inicio_Corr_mas_casos[[#This Row],[Corregimiento]],Hoja3!$A$2:$D$676,4,0)</f>
        <v>80823</v>
      </c>
      <c r="E12053" s="204">
        <v>7</v>
      </c>
    </row>
    <row r="12054" spans="1:5" x14ac:dyDescent="0.2">
      <c r="A12054" s="203">
        <v>44475</v>
      </c>
      <c r="B12054" s="204">
        <v>44475</v>
      </c>
      <c r="C12054" s="204" t="s">
        <v>1001</v>
      </c>
      <c r="D12054" s="205">
        <f>VLOOKUP(Pag_Inicio_Corr_mas_casos[[#This Row],[Corregimiento]],Hoja3!$A$2:$D$676,4,0)</f>
        <v>80807</v>
      </c>
      <c r="E12054" s="204">
        <v>7</v>
      </c>
    </row>
    <row r="12055" spans="1:5" x14ac:dyDescent="0.2">
      <c r="A12055" s="203">
        <v>44475</v>
      </c>
      <c r="B12055" s="204">
        <v>44475</v>
      </c>
      <c r="C12055" s="204" t="s">
        <v>1061</v>
      </c>
      <c r="D12055" s="205">
        <f>VLOOKUP(Pag_Inicio_Corr_mas_casos[[#This Row],[Corregimiento]],Hoja3!$A$2:$D$676,4,0)</f>
        <v>30115</v>
      </c>
      <c r="E12055" s="204">
        <v>7</v>
      </c>
    </row>
    <row r="12056" spans="1:5" x14ac:dyDescent="0.2">
      <c r="A12056" s="203">
        <v>44475</v>
      </c>
      <c r="B12056" s="204">
        <v>44475</v>
      </c>
      <c r="C12056" s="204" t="s">
        <v>831</v>
      </c>
      <c r="D12056" s="205">
        <f>VLOOKUP(Pag_Inicio_Corr_mas_casos[[#This Row],[Corregimiento]],Hoja3!$A$2:$D$676,4,0)</f>
        <v>80821</v>
      </c>
      <c r="E12056" s="204">
        <v>6</v>
      </c>
    </row>
    <row r="12057" spans="1:5" x14ac:dyDescent="0.2">
      <c r="A12057" s="203">
        <v>44475</v>
      </c>
      <c r="B12057" s="204">
        <v>44475</v>
      </c>
      <c r="C12057" s="204" t="s">
        <v>1091</v>
      </c>
      <c r="D12057" s="205">
        <f>VLOOKUP(Pag_Inicio_Corr_mas_casos[[#This Row],[Corregimiento]],Hoja3!$A$2:$D$676,4,0)</f>
        <v>30104</v>
      </c>
      <c r="E12057" s="204">
        <v>5</v>
      </c>
    </row>
    <row r="12058" spans="1:5" x14ac:dyDescent="0.2">
      <c r="A12058" s="203">
        <v>44475</v>
      </c>
      <c r="B12058" s="204">
        <v>44475</v>
      </c>
      <c r="C12058" s="204" t="s">
        <v>1080</v>
      </c>
      <c r="D12058" s="205">
        <f>VLOOKUP(Pag_Inicio_Corr_mas_casos[[#This Row],[Corregimiento]],Hoja3!$A$2:$D$676,4,0)</f>
        <v>81003</v>
      </c>
      <c r="E12058" s="204">
        <v>4</v>
      </c>
    </row>
    <row r="12059" spans="1:5" x14ac:dyDescent="0.2">
      <c r="A12059" s="203">
        <v>44475</v>
      </c>
      <c r="B12059" s="204">
        <v>44475</v>
      </c>
      <c r="C12059" s="204" t="s">
        <v>1132</v>
      </c>
      <c r="D12059" s="205">
        <f>VLOOKUP(Pag_Inicio_Corr_mas_casos[[#This Row],[Corregimiento]],Hoja3!$A$2:$D$676,4,0)</f>
        <v>30101</v>
      </c>
      <c r="E12059" s="204">
        <v>4</v>
      </c>
    </row>
    <row r="12060" spans="1:5" x14ac:dyDescent="0.2">
      <c r="A12060" s="203">
        <v>44475</v>
      </c>
      <c r="B12060" s="204">
        <v>44475</v>
      </c>
      <c r="C12060" s="204" t="s">
        <v>999</v>
      </c>
      <c r="D12060" s="205">
        <f>VLOOKUP(Pag_Inicio_Corr_mas_casos[[#This Row],[Corregimiento]],Hoja3!$A$2:$D$676,4,0)</f>
        <v>80806</v>
      </c>
      <c r="E12060" s="204">
        <v>4</v>
      </c>
    </row>
    <row r="12061" spans="1:5" x14ac:dyDescent="0.2">
      <c r="A12061" s="203">
        <v>44475</v>
      </c>
      <c r="B12061" s="204">
        <v>44475</v>
      </c>
      <c r="C12061" s="204" t="s">
        <v>768</v>
      </c>
      <c r="D12061" s="205">
        <f>VLOOKUP(Pag_Inicio_Corr_mas_casos[[#This Row],[Corregimiento]],Hoja3!$A$2:$D$676,4,0)</f>
        <v>80815</v>
      </c>
      <c r="E12061" s="204">
        <v>4</v>
      </c>
    </row>
    <row r="12062" spans="1:5" x14ac:dyDescent="0.2">
      <c r="A12062" s="203">
        <v>44475</v>
      </c>
      <c r="B12062" s="204">
        <v>44475</v>
      </c>
      <c r="C12062" s="204" t="s">
        <v>774</v>
      </c>
      <c r="D12062" s="205">
        <f>VLOOKUP(Pag_Inicio_Corr_mas_casos[[#This Row],[Corregimiento]],Hoja3!$A$2:$D$676,4,0)</f>
        <v>50208</v>
      </c>
      <c r="E12062" s="204">
        <v>3</v>
      </c>
    </row>
    <row r="12063" spans="1:5" x14ac:dyDescent="0.2">
      <c r="A12063" s="203">
        <v>44475</v>
      </c>
      <c r="B12063" s="204">
        <v>44475</v>
      </c>
      <c r="C12063" s="204" t="s">
        <v>1440</v>
      </c>
      <c r="D12063" s="205">
        <f>VLOOKUP(Pag_Inicio_Corr_mas_casos[[#This Row],[Corregimiento]],Hoja3!$A$2:$D$676,4,0)</f>
        <v>30105</v>
      </c>
      <c r="E12063" s="204">
        <v>3</v>
      </c>
    </row>
    <row r="12064" spans="1:5" x14ac:dyDescent="0.2">
      <c r="A12064" s="203">
        <v>44475</v>
      </c>
      <c r="B12064" s="204">
        <v>44475</v>
      </c>
      <c r="C12064" s="204" t="s">
        <v>1441</v>
      </c>
      <c r="D12064" s="205">
        <f>VLOOKUP(Pag_Inicio_Corr_mas_casos[[#This Row],[Corregimiento]],Hoja3!$A$2:$D$676,4,0)</f>
        <v>80802</v>
      </c>
      <c r="E12064" s="204">
        <v>3</v>
      </c>
    </row>
    <row r="12065" spans="1:5" x14ac:dyDescent="0.2">
      <c r="A12065" s="203">
        <v>44475</v>
      </c>
      <c r="B12065" s="204">
        <v>44475</v>
      </c>
      <c r="C12065" s="204" t="s">
        <v>1419</v>
      </c>
      <c r="D12065" s="205">
        <f>VLOOKUP(Pag_Inicio_Corr_mas_casos[[#This Row],[Corregimiento]],Hoja3!$A$2:$D$676,4,0)</f>
        <v>30110</v>
      </c>
      <c r="E12065" s="204">
        <v>3</v>
      </c>
    </row>
    <row r="12066" spans="1:5" x14ac:dyDescent="0.2">
      <c r="A12066" s="203">
        <v>44475</v>
      </c>
      <c r="B12066" s="204">
        <v>44475</v>
      </c>
      <c r="C12066" s="204" t="s">
        <v>1317</v>
      </c>
      <c r="D12066" s="205">
        <f>VLOOKUP(Pag_Inicio_Corr_mas_casos[[#This Row],[Corregimiento]],Hoja3!$A$2:$D$676,4,0)</f>
        <v>40703</v>
      </c>
      <c r="E12066" s="204">
        <v>3</v>
      </c>
    </row>
    <row r="12067" spans="1:5" x14ac:dyDescent="0.2">
      <c r="A12067" s="203">
        <v>44475</v>
      </c>
      <c r="B12067" s="204">
        <v>44475</v>
      </c>
      <c r="C12067" s="204" t="s">
        <v>1265</v>
      </c>
      <c r="D12067" s="205">
        <f>VLOOKUP(Pag_Inicio_Corr_mas_casos[[#This Row],[Corregimiento]],Hoja3!$A$2:$D$676,4,0)</f>
        <v>10101</v>
      </c>
      <c r="E12067" s="204">
        <v>3</v>
      </c>
    </row>
    <row r="12068" spans="1:5" x14ac:dyDescent="0.2">
      <c r="A12068" s="209">
        <v>44476</v>
      </c>
      <c r="B12068" s="210">
        <v>44476</v>
      </c>
      <c r="C12068" s="210" t="s">
        <v>1070</v>
      </c>
      <c r="D12068" s="211">
        <f>VLOOKUP(Pag_Inicio_Corr_mas_casos[[#This Row],[Corregimiento]],Hoja3!$A$2:$D$676,4,0)</f>
        <v>80809</v>
      </c>
      <c r="E12068" s="210">
        <v>11</v>
      </c>
    </row>
    <row r="12069" spans="1:5" x14ac:dyDescent="0.2">
      <c r="A12069" s="209">
        <v>44476</v>
      </c>
      <c r="B12069" s="210">
        <v>44476</v>
      </c>
      <c r="C12069" s="210" t="s">
        <v>899</v>
      </c>
      <c r="D12069" s="211">
        <f>VLOOKUP(Pag_Inicio_Corr_mas_casos[[#This Row],[Corregimiento]],Hoja3!$A$2:$D$676,4,0)</f>
        <v>60103</v>
      </c>
      <c r="E12069" s="210">
        <v>8</v>
      </c>
    </row>
    <row r="12070" spans="1:5" x14ac:dyDescent="0.2">
      <c r="A12070" s="209">
        <v>44476</v>
      </c>
      <c r="B12070" s="210">
        <v>44476</v>
      </c>
      <c r="C12070" s="210" t="s">
        <v>1120</v>
      </c>
      <c r="D12070" s="211">
        <f>VLOOKUP(Pag_Inicio_Corr_mas_casos[[#This Row],[Corregimiento]],Hoja3!$A$2:$D$676,4,0)</f>
        <v>60401</v>
      </c>
      <c r="E12070" s="210">
        <v>7</v>
      </c>
    </row>
    <row r="12071" spans="1:5" x14ac:dyDescent="0.2">
      <c r="A12071" s="209">
        <v>44476</v>
      </c>
      <c r="B12071" s="210">
        <v>44476</v>
      </c>
      <c r="C12071" s="210" t="s">
        <v>1026</v>
      </c>
      <c r="D12071" s="211">
        <f>VLOOKUP(Pag_Inicio_Corr_mas_casos[[#This Row],[Corregimiento]],Hoja3!$A$2:$D$676,4,0)</f>
        <v>30107</v>
      </c>
      <c r="E12071" s="210">
        <v>7</v>
      </c>
    </row>
    <row r="12072" spans="1:5" x14ac:dyDescent="0.2">
      <c r="A12072" s="209">
        <v>44476</v>
      </c>
      <c r="B12072" s="210">
        <v>44476</v>
      </c>
      <c r="C12072" s="210" t="s">
        <v>1442</v>
      </c>
      <c r="D12072" s="211">
        <f>VLOOKUP(Pag_Inicio_Corr_mas_casos[[#This Row],[Corregimiento]],Hoja3!$A$2:$D$676,4,0)</f>
        <v>60105</v>
      </c>
      <c r="E12072" s="210">
        <v>7</v>
      </c>
    </row>
    <row r="12073" spans="1:5" x14ac:dyDescent="0.2">
      <c r="A12073" s="209">
        <v>44476</v>
      </c>
      <c r="B12073" s="210">
        <v>44476</v>
      </c>
      <c r="C12073" s="210" t="s">
        <v>1012</v>
      </c>
      <c r="D12073" s="211">
        <f>VLOOKUP(Pag_Inicio_Corr_mas_casos[[#This Row],[Corregimiento]],Hoja3!$A$2:$D$676,4,0)</f>
        <v>80817</v>
      </c>
      <c r="E12073" s="210">
        <v>6</v>
      </c>
    </row>
    <row r="12074" spans="1:5" x14ac:dyDescent="0.2">
      <c r="A12074" s="209">
        <v>44476</v>
      </c>
      <c r="B12074" s="210">
        <v>44476</v>
      </c>
      <c r="C12074" s="210" t="s">
        <v>1044</v>
      </c>
      <c r="D12074" s="211">
        <f>VLOOKUP(Pag_Inicio_Corr_mas_casos[[#This Row],[Corregimiento]],Hoja3!$A$2:$D$676,4,0)</f>
        <v>80822</v>
      </c>
      <c r="E12074" s="210">
        <v>6</v>
      </c>
    </row>
    <row r="12075" spans="1:5" x14ac:dyDescent="0.2">
      <c r="A12075" s="209">
        <v>44476</v>
      </c>
      <c r="B12075" s="210">
        <v>44476</v>
      </c>
      <c r="C12075" s="210" t="s">
        <v>1066</v>
      </c>
      <c r="D12075" s="211">
        <f>VLOOKUP(Pag_Inicio_Corr_mas_casos[[#This Row],[Corregimiento]],Hoja3!$A$2:$D$676,4,0)</f>
        <v>40612</v>
      </c>
      <c r="E12075" s="210">
        <v>6</v>
      </c>
    </row>
    <row r="12076" spans="1:5" x14ac:dyDescent="0.2">
      <c r="A12076" s="209">
        <v>44476</v>
      </c>
      <c r="B12076" s="210">
        <v>44476</v>
      </c>
      <c r="C12076" s="210" t="s">
        <v>1006</v>
      </c>
      <c r="D12076" s="211">
        <f>VLOOKUP(Pag_Inicio_Corr_mas_casos[[#This Row],[Corregimiento]],Hoja3!$A$2:$D$676,4,0)</f>
        <v>80826</v>
      </c>
      <c r="E12076" s="210">
        <v>6</v>
      </c>
    </row>
    <row r="12077" spans="1:5" x14ac:dyDescent="0.2">
      <c r="A12077" s="209">
        <v>44476</v>
      </c>
      <c r="B12077" s="210">
        <v>44476</v>
      </c>
      <c r="C12077" s="210" t="s">
        <v>1042</v>
      </c>
      <c r="D12077" s="211">
        <f>VLOOKUP(Pag_Inicio_Corr_mas_casos[[#This Row],[Corregimiento]],Hoja3!$A$2:$D$676,4,0)</f>
        <v>130716</v>
      </c>
      <c r="E12077" s="210">
        <v>5</v>
      </c>
    </row>
    <row r="12078" spans="1:5" x14ac:dyDescent="0.2">
      <c r="A12078" s="209">
        <v>44476</v>
      </c>
      <c r="B12078" s="210">
        <v>44476</v>
      </c>
      <c r="C12078" s="210" t="s">
        <v>1132</v>
      </c>
      <c r="D12078" s="211">
        <f>VLOOKUP(Pag_Inicio_Corr_mas_casos[[#This Row],[Corregimiento]],Hoja3!$A$2:$D$676,4,0)</f>
        <v>30101</v>
      </c>
      <c r="E12078" s="210">
        <v>5</v>
      </c>
    </row>
    <row r="12079" spans="1:5" x14ac:dyDescent="0.2">
      <c r="A12079" s="209">
        <v>44476</v>
      </c>
      <c r="B12079" s="210">
        <v>44476</v>
      </c>
      <c r="C12079" s="210" t="s">
        <v>832</v>
      </c>
      <c r="D12079" s="211">
        <f>VLOOKUP(Pag_Inicio_Corr_mas_casos[[#This Row],[Corregimiento]],Hoja3!$A$2:$D$676,4,0)</f>
        <v>81009</v>
      </c>
      <c r="E12079" s="210">
        <v>5</v>
      </c>
    </row>
    <row r="12080" spans="1:5" x14ac:dyDescent="0.2">
      <c r="A12080" s="209">
        <v>44476</v>
      </c>
      <c r="B12080" s="210">
        <v>44476</v>
      </c>
      <c r="C12080" s="210" t="s">
        <v>999</v>
      </c>
      <c r="D12080" s="211">
        <f>VLOOKUP(Pag_Inicio_Corr_mas_casos[[#This Row],[Corregimiento]],Hoja3!$A$2:$D$676,4,0)</f>
        <v>80806</v>
      </c>
      <c r="E12080" s="210">
        <v>5</v>
      </c>
    </row>
    <row r="12081" spans="1:5" x14ac:dyDescent="0.2">
      <c r="A12081" s="209">
        <v>44476</v>
      </c>
      <c r="B12081" s="210">
        <v>44476</v>
      </c>
      <c r="C12081" s="210" t="s">
        <v>1001</v>
      </c>
      <c r="D12081" s="211">
        <f>VLOOKUP(Pag_Inicio_Corr_mas_casos[[#This Row],[Corregimiento]],Hoja3!$A$2:$D$676,4,0)</f>
        <v>80807</v>
      </c>
      <c r="E12081" s="210">
        <v>5</v>
      </c>
    </row>
    <row r="12082" spans="1:5" x14ac:dyDescent="0.2">
      <c r="A12082" s="209">
        <v>44476</v>
      </c>
      <c r="B12082" s="210">
        <v>44476</v>
      </c>
      <c r="C12082" s="210" t="s">
        <v>1111</v>
      </c>
      <c r="D12082" s="211">
        <f>VLOOKUP(Pag_Inicio_Corr_mas_casos[[#This Row],[Corregimiento]],Hoja3!$A$2:$D$676,4,0)</f>
        <v>40201</v>
      </c>
      <c r="E12082" s="210">
        <v>4</v>
      </c>
    </row>
    <row r="12083" spans="1:5" x14ac:dyDescent="0.2">
      <c r="A12083" s="209">
        <v>44476</v>
      </c>
      <c r="B12083" s="210">
        <v>44476</v>
      </c>
      <c r="C12083" s="210" t="s">
        <v>1105</v>
      </c>
      <c r="D12083" s="211">
        <f>VLOOKUP(Pag_Inicio_Corr_mas_casos[[#This Row],[Corregimiento]],Hoja3!$A$2:$D$676,4,0)</f>
        <v>80812</v>
      </c>
      <c r="E12083" s="210">
        <v>4</v>
      </c>
    </row>
    <row r="12084" spans="1:5" x14ac:dyDescent="0.2">
      <c r="A12084" s="209">
        <v>44476</v>
      </c>
      <c r="B12084" s="210">
        <v>44476</v>
      </c>
      <c r="C12084" s="210" t="s">
        <v>1005</v>
      </c>
      <c r="D12084" s="211">
        <f>VLOOKUP(Pag_Inicio_Corr_mas_casos[[#This Row],[Corregimiento]],Hoja3!$A$2:$D$676,4,0)</f>
        <v>80814</v>
      </c>
      <c r="E12084" s="210">
        <v>4</v>
      </c>
    </row>
    <row r="12085" spans="1:5" x14ac:dyDescent="0.2">
      <c r="A12085" s="209">
        <v>44476</v>
      </c>
      <c r="B12085" s="210">
        <v>44476</v>
      </c>
      <c r="C12085" s="210" t="s">
        <v>1436</v>
      </c>
      <c r="D12085" s="211">
        <f>VLOOKUP(Pag_Inicio_Corr_mas_casos[[#This Row],[Corregimiento]],Hoja3!$A$2:$D$676,4,0)</f>
        <v>80501</v>
      </c>
      <c r="E12085" s="210">
        <v>4</v>
      </c>
    </row>
    <row r="12086" spans="1:5" x14ac:dyDescent="0.2">
      <c r="A12086" s="209">
        <v>44476</v>
      </c>
      <c r="B12086" s="210">
        <v>44476</v>
      </c>
      <c r="C12086" s="210" t="s">
        <v>1071</v>
      </c>
      <c r="D12086" s="211">
        <f>VLOOKUP(Pag_Inicio_Corr_mas_casos[[#This Row],[Corregimiento]],Hoja3!$A$2:$D$676,4,0)</f>
        <v>80819</v>
      </c>
      <c r="E12086" s="210">
        <v>4</v>
      </c>
    </row>
    <row r="12087" spans="1:5" x14ac:dyDescent="0.2">
      <c r="A12087" s="209">
        <v>44476</v>
      </c>
      <c r="B12087" s="210">
        <v>44476</v>
      </c>
      <c r="C12087" s="210" t="s">
        <v>1078</v>
      </c>
      <c r="D12087" s="211">
        <f>VLOOKUP(Pag_Inicio_Corr_mas_casos[[#This Row],[Corregimiento]],Hoja3!$A$2:$D$676,4,0)</f>
        <v>81001</v>
      </c>
      <c r="E12087" s="210">
        <v>4</v>
      </c>
    </row>
    <row r="12088" spans="1:5" x14ac:dyDescent="0.2">
      <c r="A12088" s="203">
        <v>44477</v>
      </c>
      <c r="B12088" s="204">
        <v>44477</v>
      </c>
      <c r="C12088" s="204" t="s">
        <v>1070</v>
      </c>
      <c r="D12088" s="205">
        <f>VLOOKUP(Pag_Inicio_Corr_mas_casos[[#This Row],[Corregimiento]],Hoja3!$A$2:$D$676,4,0)</f>
        <v>80809</v>
      </c>
      <c r="E12088" s="204">
        <v>13</v>
      </c>
    </row>
    <row r="12089" spans="1:5" x14ac:dyDescent="0.2">
      <c r="A12089" s="203">
        <v>44477</v>
      </c>
      <c r="B12089" s="204">
        <v>44477</v>
      </c>
      <c r="C12089" s="204" t="s">
        <v>1091</v>
      </c>
      <c r="D12089" s="205">
        <f>VLOOKUP(Pag_Inicio_Corr_mas_casos[[#This Row],[Corregimiento]],Hoja3!$A$2:$D$676,4,0)</f>
        <v>30104</v>
      </c>
      <c r="E12089" s="204">
        <v>10</v>
      </c>
    </row>
    <row r="12090" spans="1:5" x14ac:dyDescent="0.2">
      <c r="A12090" s="203">
        <v>44477</v>
      </c>
      <c r="B12090" s="204">
        <v>44477</v>
      </c>
      <c r="C12090" s="204" t="s">
        <v>1105</v>
      </c>
      <c r="D12090" s="205">
        <f>VLOOKUP(Pag_Inicio_Corr_mas_casos[[#This Row],[Corregimiento]],Hoja3!$A$2:$D$676,4,0)</f>
        <v>80812</v>
      </c>
      <c r="E12090" s="204">
        <v>8</v>
      </c>
    </row>
    <row r="12091" spans="1:5" x14ac:dyDescent="0.2">
      <c r="A12091" s="203">
        <v>44477</v>
      </c>
      <c r="B12091" s="204">
        <v>44477</v>
      </c>
      <c r="C12091" s="204" t="s">
        <v>1026</v>
      </c>
      <c r="D12091" s="205">
        <f>VLOOKUP(Pag_Inicio_Corr_mas_casos[[#This Row],[Corregimiento]],Hoja3!$A$2:$D$676,4,0)</f>
        <v>30107</v>
      </c>
      <c r="E12091" s="204">
        <v>7</v>
      </c>
    </row>
    <row r="12092" spans="1:5" x14ac:dyDescent="0.2">
      <c r="A12092" s="203">
        <v>44477</v>
      </c>
      <c r="B12092" s="204">
        <v>44477</v>
      </c>
      <c r="C12092" s="204" t="s">
        <v>1082</v>
      </c>
      <c r="D12092" s="205">
        <f>VLOOKUP(Pag_Inicio_Corr_mas_casos[[#This Row],[Corregimiento]],Hoja3!$A$2:$D$676,4,0)</f>
        <v>30111</v>
      </c>
      <c r="E12092" s="204">
        <v>6</v>
      </c>
    </row>
    <row r="12093" spans="1:5" x14ac:dyDescent="0.2">
      <c r="A12093" s="203">
        <v>44477</v>
      </c>
      <c r="B12093" s="204">
        <v>44477</v>
      </c>
      <c r="C12093" s="204" t="s">
        <v>900</v>
      </c>
      <c r="D12093" s="205">
        <f>VLOOKUP(Pag_Inicio_Corr_mas_casos[[#This Row],[Corregimiento]],Hoja3!$A$2:$D$676,4,0)</f>
        <v>80811</v>
      </c>
      <c r="E12093" s="204">
        <v>6</v>
      </c>
    </row>
    <row r="12094" spans="1:5" x14ac:dyDescent="0.2">
      <c r="A12094" s="203">
        <v>44477</v>
      </c>
      <c r="B12094" s="204">
        <v>44477</v>
      </c>
      <c r="C12094" s="204" t="s">
        <v>1443</v>
      </c>
      <c r="D12094" s="205">
        <f>VLOOKUP(Pag_Inicio_Corr_mas_casos[[#This Row],[Corregimiento]],Hoja3!$A$2:$D$676,4,0)</f>
        <v>30301</v>
      </c>
      <c r="E12094" s="204">
        <v>6</v>
      </c>
    </row>
    <row r="12095" spans="1:5" x14ac:dyDescent="0.2">
      <c r="A12095" s="203">
        <v>44477</v>
      </c>
      <c r="B12095" s="204">
        <v>44477</v>
      </c>
      <c r="C12095" s="204" t="s">
        <v>1071</v>
      </c>
      <c r="D12095" s="205">
        <f>VLOOKUP(Pag_Inicio_Corr_mas_casos[[#This Row],[Corregimiento]],Hoja3!$A$2:$D$676,4,0)</f>
        <v>80819</v>
      </c>
      <c r="E12095" s="204">
        <v>6</v>
      </c>
    </row>
    <row r="12096" spans="1:5" x14ac:dyDescent="0.2">
      <c r="A12096" s="203">
        <v>44477</v>
      </c>
      <c r="B12096" s="204">
        <v>44477</v>
      </c>
      <c r="C12096" s="204" t="s">
        <v>1001</v>
      </c>
      <c r="D12096" s="205">
        <f>VLOOKUP(Pag_Inicio_Corr_mas_casos[[#This Row],[Corregimiento]],Hoja3!$A$2:$D$676,4,0)</f>
        <v>80807</v>
      </c>
      <c r="E12096" s="204">
        <v>5</v>
      </c>
    </row>
    <row r="12097" spans="1:5" x14ac:dyDescent="0.2">
      <c r="A12097" s="203">
        <v>44477</v>
      </c>
      <c r="B12097" s="204">
        <v>44477</v>
      </c>
      <c r="C12097" s="204" t="s">
        <v>1044</v>
      </c>
      <c r="D12097" s="205">
        <f>VLOOKUP(Pag_Inicio_Corr_mas_casos[[#This Row],[Corregimiento]],Hoja3!$A$2:$D$676,4,0)</f>
        <v>80822</v>
      </c>
      <c r="E12097" s="204">
        <v>5</v>
      </c>
    </row>
    <row r="12098" spans="1:5" x14ac:dyDescent="0.2">
      <c r="A12098" s="203">
        <v>44477</v>
      </c>
      <c r="B12098" s="204">
        <v>44477</v>
      </c>
      <c r="C12098" s="204" t="s">
        <v>1155</v>
      </c>
      <c r="D12098" s="205">
        <f>VLOOKUP(Pag_Inicio_Corr_mas_casos[[#This Row],[Corregimiento]],Hoja3!$A$2:$D$676,4,0)</f>
        <v>130106</v>
      </c>
      <c r="E12098" s="204">
        <v>5</v>
      </c>
    </row>
    <row r="12099" spans="1:5" x14ac:dyDescent="0.2">
      <c r="A12099" s="203">
        <v>44477</v>
      </c>
      <c r="B12099" s="204">
        <v>44477</v>
      </c>
      <c r="C12099" s="204" t="s">
        <v>831</v>
      </c>
      <c r="D12099" s="205">
        <f>VLOOKUP(Pag_Inicio_Corr_mas_casos[[#This Row],[Corregimiento]],Hoja3!$A$2:$D$676,4,0)</f>
        <v>80821</v>
      </c>
      <c r="E12099" s="204">
        <v>5</v>
      </c>
    </row>
    <row r="12100" spans="1:5" x14ac:dyDescent="0.2">
      <c r="A12100" s="203">
        <v>44477</v>
      </c>
      <c r="B12100" s="204">
        <v>44477</v>
      </c>
      <c r="C12100" s="204" t="s">
        <v>1080</v>
      </c>
      <c r="D12100" s="205">
        <f>VLOOKUP(Pag_Inicio_Corr_mas_casos[[#This Row],[Corregimiento]],Hoja3!$A$2:$D$676,4,0)</f>
        <v>81003</v>
      </c>
      <c r="E12100" s="204">
        <v>4</v>
      </c>
    </row>
    <row r="12101" spans="1:5" x14ac:dyDescent="0.2">
      <c r="A12101" s="203">
        <v>44477</v>
      </c>
      <c r="B12101" s="204">
        <v>44477</v>
      </c>
      <c r="C12101" s="204" t="s">
        <v>1077</v>
      </c>
      <c r="D12101" s="205">
        <f>VLOOKUP(Pag_Inicio_Corr_mas_casos[[#This Row],[Corregimiento]],Hoja3!$A$2:$D$676,4,0)</f>
        <v>81008</v>
      </c>
      <c r="E12101" s="204">
        <v>4</v>
      </c>
    </row>
    <row r="12102" spans="1:5" x14ac:dyDescent="0.2">
      <c r="A12102" s="203">
        <v>44477</v>
      </c>
      <c r="B12102" s="204">
        <v>44477</v>
      </c>
      <c r="C12102" s="204" t="s">
        <v>1004</v>
      </c>
      <c r="D12102" s="205">
        <f>VLOOKUP(Pag_Inicio_Corr_mas_casos[[#This Row],[Corregimiento]],Hoja3!$A$2:$D$676,4,0)</f>
        <v>81007</v>
      </c>
      <c r="E12102" s="204">
        <v>4</v>
      </c>
    </row>
    <row r="12103" spans="1:5" x14ac:dyDescent="0.2">
      <c r="A12103" s="203">
        <v>44477</v>
      </c>
      <c r="B12103" s="204">
        <v>44477</v>
      </c>
      <c r="C12103" s="204" t="s">
        <v>768</v>
      </c>
      <c r="D12103" s="205">
        <f>VLOOKUP(Pag_Inicio_Corr_mas_casos[[#This Row],[Corregimiento]],Hoja3!$A$2:$D$676,4,0)</f>
        <v>80815</v>
      </c>
      <c r="E12103" s="204">
        <v>3</v>
      </c>
    </row>
    <row r="12104" spans="1:5" x14ac:dyDescent="0.2">
      <c r="A12104" s="203">
        <v>44477</v>
      </c>
      <c r="B12104" s="204">
        <v>44477</v>
      </c>
      <c r="C12104" s="204" t="s">
        <v>996</v>
      </c>
      <c r="D12104" s="205">
        <f>VLOOKUP(Pag_Inicio_Corr_mas_casos[[#This Row],[Corregimiento]],Hoja3!$A$2:$D$676,4,0)</f>
        <v>80810</v>
      </c>
      <c r="E12104" s="204">
        <v>3</v>
      </c>
    </row>
    <row r="12105" spans="1:5" x14ac:dyDescent="0.2">
      <c r="A12105" s="203">
        <v>44477</v>
      </c>
      <c r="B12105" s="204">
        <v>44477</v>
      </c>
      <c r="C12105" s="204" t="s">
        <v>1012</v>
      </c>
      <c r="D12105" s="205">
        <f>VLOOKUP(Pag_Inicio_Corr_mas_casos[[#This Row],[Corregimiento]],Hoja3!$A$2:$D$676,4,0)</f>
        <v>80817</v>
      </c>
      <c r="E12105" s="204">
        <v>3</v>
      </c>
    </row>
    <row r="12106" spans="1:5" x14ac:dyDescent="0.2">
      <c r="A12106" s="203">
        <v>44477</v>
      </c>
      <c r="B12106" s="204">
        <v>44477</v>
      </c>
      <c r="C12106" s="204" t="s">
        <v>1005</v>
      </c>
      <c r="D12106" s="205">
        <f>VLOOKUP(Pag_Inicio_Corr_mas_casos[[#This Row],[Corregimiento]],Hoja3!$A$2:$D$676,4,0)</f>
        <v>80814</v>
      </c>
      <c r="E12106" s="204">
        <v>3</v>
      </c>
    </row>
    <row r="12107" spans="1:5" x14ac:dyDescent="0.2">
      <c r="A12107" s="203">
        <v>44477</v>
      </c>
      <c r="B12107" s="204">
        <v>44477</v>
      </c>
      <c r="C12107" s="204" t="s">
        <v>1411</v>
      </c>
      <c r="D12107" s="205">
        <f>VLOOKUP(Pag_Inicio_Corr_mas_casos[[#This Row],[Corregimiento]],Hoja3!$A$2:$D$676,4,0)</f>
        <v>130717</v>
      </c>
      <c r="E12107" s="204">
        <v>3</v>
      </c>
    </row>
    <row r="12108" spans="1:5" x14ac:dyDescent="0.2">
      <c r="A12108" s="213">
        <v>44479</v>
      </c>
      <c r="B12108" s="214">
        <v>44479</v>
      </c>
      <c r="C12108" s="214" t="s">
        <v>1105</v>
      </c>
      <c r="D12108" s="215">
        <f>VLOOKUP(Pag_Inicio_Corr_mas_casos[[#This Row],[Corregimiento]],Hoja3!$A$2:$D$676,4,0)</f>
        <v>80812</v>
      </c>
      <c r="E12108" s="214">
        <v>6</v>
      </c>
    </row>
    <row r="12109" spans="1:5" x14ac:dyDescent="0.2">
      <c r="A12109" s="213">
        <v>44479</v>
      </c>
      <c r="B12109" s="214">
        <v>44479</v>
      </c>
      <c r="C12109" s="214" t="s">
        <v>1070</v>
      </c>
      <c r="D12109" s="215">
        <f>VLOOKUP(Pag_Inicio_Corr_mas_casos[[#This Row],[Corregimiento]],Hoja3!$A$2:$D$676,4,0)</f>
        <v>80809</v>
      </c>
      <c r="E12109" s="214">
        <v>5</v>
      </c>
    </row>
    <row r="12110" spans="1:5" x14ac:dyDescent="0.2">
      <c r="A12110" s="213">
        <v>44479</v>
      </c>
      <c r="B12110" s="214">
        <v>44479</v>
      </c>
      <c r="C12110" s="214" t="s">
        <v>1276</v>
      </c>
      <c r="D12110" s="215">
        <f>VLOOKUP(Pag_Inicio_Corr_mas_casos[[#This Row],[Corregimiento]],Hoja3!$A$2:$D$676,4,0)</f>
        <v>40701</v>
      </c>
      <c r="E12110" s="214">
        <v>5</v>
      </c>
    </row>
    <row r="12111" spans="1:5" x14ac:dyDescent="0.2">
      <c r="A12111" s="213">
        <v>44479</v>
      </c>
      <c r="B12111" s="214">
        <v>44479</v>
      </c>
      <c r="C12111" s="214" t="s">
        <v>1001</v>
      </c>
      <c r="D12111" s="215">
        <f>VLOOKUP(Pag_Inicio_Corr_mas_casos[[#This Row],[Corregimiento]],Hoja3!$A$2:$D$676,4,0)</f>
        <v>80807</v>
      </c>
      <c r="E12111" s="214">
        <v>5</v>
      </c>
    </row>
    <row r="12112" spans="1:5" x14ac:dyDescent="0.2">
      <c r="A12112" s="213">
        <v>44479</v>
      </c>
      <c r="B12112" s="214">
        <v>44479</v>
      </c>
      <c r="C12112" s="214" t="s">
        <v>832</v>
      </c>
      <c r="D12112" s="215">
        <f>VLOOKUP(Pag_Inicio_Corr_mas_casos[[#This Row],[Corregimiento]],Hoja3!$A$2:$D$676,4,0)</f>
        <v>81009</v>
      </c>
      <c r="E12112" s="214">
        <v>5</v>
      </c>
    </row>
    <row r="12113" spans="1:5" x14ac:dyDescent="0.2">
      <c r="A12113" s="213">
        <v>44479</v>
      </c>
      <c r="B12113" s="214">
        <v>44479</v>
      </c>
      <c r="C12113" s="214" t="s">
        <v>1091</v>
      </c>
      <c r="D12113" s="215">
        <f>VLOOKUP(Pag_Inicio_Corr_mas_casos[[#This Row],[Corregimiento]],Hoja3!$A$2:$D$676,4,0)</f>
        <v>30104</v>
      </c>
      <c r="E12113" s="214">
        <v>5</v>
      </c>
    </row>
    <row r="12114" spans="1:5" x14ac:dyDescent="0.2">
      <c r="A12114" s="213">
        <v>44479</v>
      </c>
      <c r="B12114" s="214">
        <v>44479</v>
      </c>
      <c r="C12114" s="214" t="s">
        <v>1071</v>
      </c>
      <c r="D12114" s="215">
        <f>VLOOKUP(Pag_Inicio_Corr_mas_casos[[#This Row],[Corregimiento]],Hoja3!$A$2:$D$676,4,0)</f>
        <v>80819</v>
      </c>
      <c r="E12114" s="214">
        <v>5</v>
      </c>
    </row>
    <row r="12115" spans="1:5" x14ac:dyDescent="0.2">
      <c r="A12115" s="213">
        <v>44479</v>
      </c>
      <c r="B12115" s="214">
        <v>44479</v>
      </c>
      <c r="C12115" s="214" t="s">
        <v>1012</v>
      </c>
      <c r="D12115" s="215">
        <f>VLOOKUP(Pag_Inicio_Corr_mas_casos[[#This Row],[Corregimiento]],Hoja3!$A$2:$D$676,4,0)</f>
        <v>80817</v>
      </c>
      <c r="E12115" s="214">
        <v>4</v>
      </c>
    </row>
    <row r="12116" spans="1:5" x14ac:dyDescent="0.2">
      <c r="A12116" s="213">
        <v>44479</v>
      </c>
      <c r="B12116" s="214">
        <v>44479</v>
      </c>
      <c r="C12116" s="214" t="s">
        <v>1026</v>
      </c>
      <c r="D12116" s="215">
        <f>VLOOKUP(Pag_Inicio_Corr_mas_casos[[#This Row],[Corregimiento]],Hoja3!$A$2:$D$676,4,0)</f>
        <v>30107</v>
      </c>
      <c r="E12116" s="214">
        <v>4</v>
      </c>
    </row>
    <row r="12117" spans="1:5" x14ac:dyDescent="0.2">
      <c r="A12117" s="213">
        <v>44479</v>
      </c>
      <c r="B12117" s="214">
        <v>44479</v>
      </c>
      <c r="C12117" s="214" t="s">
        <v>996</v>
      </c>
      <c r="D12117" s="215">
        <f>VLOOKUP(Pag_Inicio_Corr_mas_casos[[#This Row],[Corregimiento]],Hoja3!$A$2:$D$676,4,0)</f>
        <v>80810</v>
      </c>
      <c r="E12117" s="214">
        <v>4</v>
      </c>
    </row>
    <row r="12118" spans="1:5" x14ac:dyDescent="0.2">
      <c r="A12118" s="213">
        <v>44479</v>
      </c>
      <c r="B12118" s="214">
        <v>44479</v>
      </c>
      <c r="C12118" s="214" t="s">
        <v>1005</v>
      </c>
      <c r="D12118" s="215">
        <f>VLOOKUP(Pag_Inicio_Corr_mas_casos[[#This Row],[Corregimiento]],Hoja3!$A$2:$D$676,4,0)</f>
        <v>80814</v>
      </c>
      <c r="E12118" s="214">
        <v>4</v>
      </c>
    </row>
    <row r="12119" spans="1:5" x14ac:dyDescent="0.2">
      <c r="A12119" s="213">
        <v>44479</v>
      </c>
      <c r="B12119" s="214">
        <v>44479</v>
      </c>
      <c r="C12119" s="214" t="s">
        <v>1444</v>
      </c>
      <c r="D12119" s="215">
        <f>VLOOKUP(Pag_Inicio_Corr_mas_casos[[#This Row],[Corregimiento]],Hoja3!$A$2:$D$676,4,0)</f>
        <v>40404</v>
      </c>
      <c r="E12119" s="214">
        <v>4</v>
      </c>
    </row>
    <row r="12120" spans="1:5" x14ac:dyDescent="0.2">
      <c r="A12120" s="213">
        <v>44479</v>
      </c>
      <c r="B12120" s="214">
        <v>44479</v>
      </c>
      <c r="C12120" s="214" t="s">
        <v>1445</v>
      </c>
      <c r="D12120" s="215">
        <f>VLOOKUP(Pag_Inicio_Corr_mas_casos[[#This Row],[Corregimiento]],Hoja3!$A$2:$D$676,4,0)</f>
        <v>60405</v>
      </c>
      <c r="E12120" s="214">
        <v>3</v>
      </c>
    </row>
    <row r="12121" spans="1:5" x14ac:dyDescent="0.2">
      <c r="A12121" s="213">
        <v>44479</v>
      </c>
      <c r="B12121" s="214">
        <v>44479</v>
      </c>
      <c r="C12121" s="214" t="s">
        <v>1066</v>
      </c>
      <c r="D12121" s="215">
        <f>VLOOKUP(Pag_Inicio_Corr_mas_casos[[#This Row],[Corregimiento]],Hoja3!$A$2:$D$676,4,0)</f>
        <v>40612</v>
      </c>
      <c r="E12121" s="214">
        <v>3</v>
      </c>
    </row>
    <row r="12122" spans="1:5" x14ac:dyDescent="0.2">
      <c r="A12122" s="213">
        <v>44479</v>
      </c>
      <c r="B12122" s="214">
        <v>44479</v>
      </c>
      <c r="C12122" s="214" t="s">
        <v>1440</v>
      </c>
      <c r="D12122" s="215">
        <f>VLOOKUP(Pag_Inicio_Corr_mas_casos[[#This Row],[Corregimiento]],Hoja3!$A$2:$D$676,4,0)</f>
        <v>30105</v>
      </c>
      <c r="E12122" s="214">
        <v>3</v>
      </c>
    </row>
    <row r="12123" spans="1:5" x14ac:dyDescent="0.2">
      <c r="A12123" s="213">
        <v>44479</v>
      </c>
      <c r="B12123" s="214">
        <v>44479</v>
      </c>
      <c r="C12123" s="214" t="s">
        <v>1119</v>
      </c>
      <c r="D12123" s="215">
        <f>VLOOKUP(Pag_Inicio_Corr_mas_casos[[#This Row],[Corregimiento]],Hoja3!$A$2:$D$676,4,0)</f>
        <v>40601</v>
      </c>
      <c r="E12123" s="214">
        <v>3</v>
      </c>
    </row>
    <row r="12124" spans="1:5" x14ac:dyDescent="0.2">
      <c r="A12124" s="213">
        <v>44479</v>
      </c>
      <c r="B12124" s="214">
        <v>44479</v>
      </c>
      <c r="C12124" s="214" t="s">
        <v>1006</v>
      </c>
      <c r="D12124" s="215">
        <f>VLOOKUP(Pag_Inicio_Corr_mas_casos[[#This Row],[Corregimiento]],Hoja3!$A$2:$D$676,4,0)</f>
        <v>80826</v>
      </c>
      <c r="E12124" s="214">
        <v>3</v>
      </c>
    </row>
    <row r="12125" spans="1:5" x14ac:dyDescent="0.2">
      <c r="A12125" s="213">
        <v>44479</v>
      </c>
      <c r="B12125" s="214">
        <v>44479</v>
      </c>
      <c r="C12125" s="214" t="s">
        <v>1078</v>
      </c>
      <c r="D12125" s="215">
        <f>VLOOKUP(Pag_Inicio_Corr_mas_casos[[#This Row],[Corregimiento]],Hoja3!$A$2:$D$676,4,0)</f>
        <v>81001</v>
      </c>
      <c r="E12125" s="214">
        <v>2</v>
      </c>
    </row>
    <row r="12126" spans="1:5" x14ac:dyDescent="0.2">
      <c r="A12126" s="213">
        <v>44479</v>
      </c>
      <c r="B12126" s="214">
        <v>44479</v>
      </c>
      <c r="C12126" s="214" t="s">
        <v>1446</v>
      </c>
      <c r="D12126" s="215">
        <f>VLOOKUP(Pag_Inicio_Corr_mas_casos[[#This Row],[Corregimiento]],Hoja3!$A$2:$D$676,4,0)</f>
        <v>20201</v>
      </c>
      <c r="E12126" s="214">
        <v>2</v>
      </c>
    </row>
    <row r="12127" spans="1:5" x14ac:dyDescent="0.2">
      <c r="A12127" s="213">
        <v>44479</v>
      </c>
      <c r="B12127" s="214">
        <v>44479</v>
      </c>
      <c r="C12127" s="214" t="s">
        <v>1082</v>
      </c>
      <c r="D12127" s="215">
        <f>VLOOKUP(Pag_Inicio_Corr_mas_casos[[#This Row],[Corregimiento]],Hoja3!$A$2:$D$676,4,0)</f>
        <v>30111</v>
      </c>
      <c r="E12127" s="214">
        <v>2</v>
      </c>
    </row>
    <row r="12128" spans="1:5" x14ac:dyDescent="0.2">
      <c r="A12128" s="32">
        <v>44480</v>
      </c>
      <c r="B12128" s="33">
        <v>44480</v>
      </c>
      <c r="C12128" s="33" t="s">
        <v>1111</v>
      </c>
      <c r="D12128" s="34">
        <f>VLOOKUP(Pag_Inicio_Corr_mas_casos[[#This Row],[Corregimiento]],Hoja3!$A$2:$D$676,4,0)</f>
        <v>40201</v>
      </c>
      <c r="E12128" s="33">
        <v>7</v>
      </c>
    </row>
    <row r="12129" spans="1:5" x14ac:dyDescent="0.2">
      <c r="A12129" s="32">
        <v>44480</v>
      </c>
      <c r="B12129" s="33">
        <v>44480</v>
      </c>
      <c r="C12129" s="33" t="s">
        <v>1066</v>
      </c>
      <c r="D12129" s="34">
        <f>VLOOKUP(Pag_Inicio_Corr_mas_casos[[#This Row],[Corregimiento]],Hoja3!$A$2:$D$676,4,0)</f>
        <v>40612</v>
      </c>
      <c r="E12129" s="33">
        <v>6</v>
      </c>
    </row>
    <row r="12130" spans="1:5" x14ac:dyDescent="0.2">
      <c r="A12130" s="32">
        <v>44480</v>
      </c>
      <c r="B12130" s="33">
        <v>44480</v>
      </c>
      <c r="C12130" s="33" t="s">
        <v>1081</v>
      </c>
      <c r="D12130" s="34">
        <f>VLOOKUP(Pag_Inicio_Corr_mas_casos[[#This Row],[Corregimiento]],Hoja3!$A$2:$D$676,4,0)</f>
        <v>91001</v>
      </c>
      <c r="E12130" s="33">
        <v>5</v>
      </c>
    </row>
    <row r="12131" spans="1:5" x14ac:dyDescent="0.2">
      <c r="A12131" s="32">
        <v>44480</v>
      </c>
      <c r="B12131" s="33">
        <v>44480</v>
      </c>
      <c r="C12131" s="33" t="s">
        <v>999</v>
      </c>
      <c r="D12131" s="34">
        <f>VLOOKUP(Pag_Inicio_Corr_mas_casos[[#This Row],[Corregimiento]],Hoja3!$A$2:$D$676,4,0)</f>
        <v>80806</v>
      </c>
      <c r="E12131" s="33">
        <v>5</v>
      </c>
    </row>
    <row r="12132" spans="1:5" x14ac:dyDescent="0.2">
      <c r="A12132" s="32">
        <v>44480</v>
      </c>
      <c r="B12132" s="33">
        <v>44480</v>
      </c>
      <c r="C12132" s="33" t="s">
        <v>1447</v>
      </c>
      <c r="D12132" s="34">
        <f>VLOOKUP(Pag_Inicio_Corr_mas_casos[[#This Row],[Corregimiento]],Hoja3!$A$2:$D$676,4,0)</f>
        <v>30105</v>
      </c>
      <c r="E12132" s="33">
        <v>5</v>
      </c>
    </row>
    <row r="12133" spans="1:5" x14ac:dyDescent="0.2">
      <c r="A12133" s="32">
        <v>44480</v>
      </c>
      <c r="B12133" s="33">
        <v>44480</v>
      </c>
      <c r="C12133" s="33" t="s">
        <v>1062</v>
      </c>
      <c r="D12133" s="34">
        <f>VLOOKUP(Pag_Inicio_Corr_mas_casos[[#This Row],[Corregimiento]],Hoja3!$A$2:$D$676,4,0)</f>
        <v>40611</v>
      </c>
      <c r="E12133" s="33">
        <v>4</v>
      </c>
    </row>
    <row r="12134" spans="1:5" x14ac:dyDescent="0.2">
      <c r="A12134" s="32">
        <v>44480</v>
      </c>
      <c r="B12134" s="33">
        <v>44480</v>
      </c>
      <c r="C12134" s="33" t="s">
        <v>1127</v>
      </c>
      <c r="D12134" s="34">
        <f>VLOOKUP(Pag_Inicio_Corr_mas_casos[[#This Row],[Corregimiento]],Hoja3!$A$2:$D$676,4,0)</f>
        <v>130101</v>
      </c>
      <c r="E12134" s="33">
        <v>4</v>
      </c>
    </row>
    <row r="12135" spans="1:5" x14ac:dyDescent="0.2">
      <c r="A12135" s="32">
        <v>44480</v>
      </c>
      <c r="B12135" s="33">
        <v>44480</v>
      </c>
      <c r="C12135" s="33" t="s">
        <v>1070</v>
      </c>
      <c r="D12135" s="34">
        <f>VLOOKUP(Pag_Inicio_Corr_mas_casos[[#This Row],[Corregimiento]],Hoja3!$A$2:$D$676,4,0)</f>
        <v>80809</v>
      </c>
      <c r="E12135" s="33">
        <v>4</v>
      </c>
    </row>
    <row r="12136" spans="1:5" x14ac:dyDescent="0.2">
      <c r="A12136" s="32">
        <v>44480</v>
      </c>
      <c r="B12136" s="33">
        <v>44480</v>
      </c>
      <c r="C12136" s="33" t="s">
        <v>1431</v>
      </c>
      <c r="D12136" s="34">
        <f>VLOOKUP(Pag_Inicio_Corr_mas_casos[[#This Row],[Corregimiento]],Hoja3!$A$2:$D$676,4,0)</f>
        <v>30102</v>
      </c>
      <c r="E12136" s="33">
        <v>3</v>
      </c>
    </row>
    <row r="12137" spans="1:5" x14ac:dyDescent="0.2">
      <c r="A12137" s="32">
        <v>44480</v>
      </c>
      <c r="B12137" s="33">
        <v>44480</v>
      </c>
      <c r="C12137" s="33" t="s">
        <v>1079</v>
      </c>
      <c r="D12137" s="34">
        <f>VLOOKUP(Pag_Inicio_Corr_mas_casos[[#This Row],[Corregimiento]],Hoja3!$A$2:$D$676,4,0)</f>
        <v>81002</v>
      </c>
      <c r="E12137" s="33">
        <v>3</v>
      </c>
    </row>
    <row r="12138" spans="1:5" x14ac:dyDescent="0.2">
      <c r="A12138" s="32">
        <v>44480</v>
      </c>
      <c r="B12138" s="33">
        <v>44480</v>
      </c>
      <c r="C12138" s="33" t="s">
        <v>1026</v>
      </c>
      <c r="D12138" s="34">
        <f>VLOOKUP(Pag_Inicio_Corr_mas_casos[[#This Row],[Corregimiento]],Hoja3!$A$2:$D$676,4,0)</f>
        <v>30107</v>
      </c>
      <c r="E12138" s="33">
        <v>3</v>
      </c>
    </row>
    <row r="12139" spans="1:5" x14ac:dyDescent="0.2">
      <c r="A12139" s="32">
        <v>44480</v>
      </c>
      <c r="B12139" s="33">
        <v>44480</v>
      </c>
      <c r="C12139" s="33" t="s">
        <v>1006</v>
      </c>
      <c r="D12139" s="34">
        <f>VLOOKUP(Pag_Inicio_Corr_mas_casos[[#This Row],[Corregimiento]],Hoja3!$A$2:$D$676,4,0)</f>
        <v>80826</v>
      </c>
      <c r="E12139" s="33">
        <v>3</v>
      </c>
    </row>
    <row r="12140" spans="1:5" x14ac:dyDescent="0.2">
      <c r="A12140" s="32">
        <v>44480</v>
      </c>
      <c r="B12140" s="33">
        <v>44480</v>
      </c>
      <c r="C12140" s="33" t="s">
        <v>1132</v>
      </c>
      <c r="D12140" s="34">
        <f>VLOOKUP(Pag_Inicio_Corr_mas_casos[[#This Row],[Corregimiento]],Hoja3!$A$2:$D$676,4,0)</f>
        <v>30101</v>
      </c>
      <c r="E12140" s="33">
        <v>3</v>
      </c>
    </row>
    <row r="12141" spans="1:5" x14ac:dyDescent="0.2">
      <c r="A12141" s="32">
        <v>44480</v>
      </c>
      <c r="B12141" s="33">
        <v>44480</v>
      </c>
      <c r="C12141" s="33" t="s">
        <v>1077</v>
      </c>
      <c r="D12141" s="34">
        <f>VLOOKUP(Pag_Inicio_Corr_mas_casos[[#This Row],[Corregimiento]],Hoja3!$A$2:$D$676,4,0)</f>
        <v>81008</v>
      </c>
      <c r="E12141" s="33">
        <v>2</v>
      </c>
    </row>
    <row r="12142" spans="1:5" x14ac:dyDescent="0.2">
      <c r="A12142" s="32">
        <v>44480</v>
      </c>
      <c r="B12142" s="33">
        <v>44480</v>
      </c>
      <c r="C12142" s="33" t="s">
        <v>1074</v>
      </c>
      <c r="D12142" s="34">
        <f>VLOOKUP(Pag_Inicio_Corr_mas_casos[[#This Row],[Corregimiento]],Hoja3!$A$2:$D$676,4,0)</f>
        <v>130702</v>
      </c>
      <c r="E12142" s="33">
        <v>2</v>
      </c>
    </row>
    <row r="12143" spans="1:5" x14ac:dyDescent="0.2">
      <c r="A12143" s="32">
        <v>44480</v>
      </c>
      <c r="B12143" s="33">
        <v>44480</v>
      </c>
      <c r="C12143" s="33" t="s">
        <v>1012</v>
      </c>
      <c r="D12143" s="34">
        <f>VLOOKUP(Pag_Inicio_Corr_mas_casos[[#This Row],[Corregimiento]],Hoja3!$A$2:$D$676,4,0)</f>
        <v>80817</v>
      </c>
      <c r="E12143" s="33">
        <v>2</v>
      </c>
    </row>
    <row r="12144" spans="1:5" x14ac:dyDescent="0.2">
      <c r="A12144" s="32">
        <v>44480</v>
      </c>
      <c r="B12144" s="33">
        <v>44480</v>
      </c>
      <c r="C12144" s="33" t="s">
        <v>1091</v>
      </c>
      <c r="D12144" s="34">
        <f>VLOOKUP(Pag_Inicio_Corr_mas_casos[[#This Row],[Corregimiento]],Hoja3!$A$2:$D$676,4,0)</f>
        <v>30104</v>
      </c>
      <c r="E12144" s="33">
        <v>2</v>
      </c>
    </row>
    <row r="12145" spans="1:5" x14ac:dyDescent="0.2">
      <c r="A12145" s="32">
        <v>44480</v>
      </c>
      <c r="B12145" s="33">
        <v>44480</v>
      </c>
      <c r="C12145" s="33" t="s">
        <v>1432</v>
      </c>
      <c r="D12145" s="34">
        <f>VLOOKUP(Pag_Inicio_Corr_mas_casos[[#This Row],[Corregimiento]],Hoja3!$A$2:$D$676,4,0)</f>
        <v>30108</v>
      </c>
      <c r="E12145" s="33">
        <v>2</v>
      </c>
    </row>
    <row r="12146" spans="1:5" x14ac:dyDescent="0.2">
      <c r="A12146" s="32">
        <v>44480</v>
      </c>
      <c r="B12146" s="33">
        <v>44480</v>
      </c>
      <c r="C12146" s="33" t="s">
        <v>1119</v>
      </c>
      <c r="D12146" s="34">
        <f>VLOOKUP(Pag_Inicio_Corr_mas_casos[[#This Row],[Corregimiento]],Hoja3!$A$2:$D$676,4,0)</f>
        <v>40601</v>
      </c>
      <c r="E12146" s="33">
        <v>2</v>
      </c>
    </row>
    <row r="12147" spans="1:5" x14ac:dyDescent="0.2">
      <c r="A12147" s="32">
        <v>44480</v>
      </c>
      <c r="B12147" s="33">
        <v>44480</v>
      </c>
      <c r="C12147" s="33" t="s">
        <v>1105</v>
      </c>
      <c r="D12147" s="34">
        <f>VLOOKUP(Pag_Inicio_Corr_mas_casos[[#This Row],[Corregimiento]],Hoja3!$A$2:$D$676,4,0)</f>
        <v>80812</v>
      </c>
      <c r="E12147" s="33">
        <v>2</v>
      </c>
    </row>
    <row r="12148" spans="1:5" x14ac:dyDescent="0.2">
      <c r="A12148" s="43">
        <v>44481</v>
      </c>
      <c r="B12148" s="41">
        <v>44481</v>
      </c>
      <c r="C12148" s="41" t="s">
        <v>1070</v>
      </c>
      <c r="D12148" s="42">
        <f>VLOOKUP(Pag_Inicio_Corr_mas_casos[[#This Row],[Corregimiento]],Hoja3!$A$2:$D$676,4,0)</f>
        <v>80809</v>
      </c>
      <c r="E12148" s="41">
        <v>18</v>
      </c>
    </row>
    <row r="12149" spans="1:5" x14ac:dyDescent="0.2">
      <c r="A12149" s="43">
        <v>44481</v>
      </c>
      <c r="B12149" s="41">
        <v>44481</v>
      </c>
      <c r="C12149" s="41" t="s">
        <v>1119</v>
      </c>
      <c r="D12149" s="42">
        <f>VLOOKUP(Pag_Inicio_Corr_mas_casos[[#This Row],[Corregimiento]],Hoja3!$A$2:$D$676,4,0)</f>
        <v>40601</v>
      </c>
      <c r="E12149" s="41">
        <v>7</v>
      </c>
    </row>
    <row r="12150" spans="1:5" x14ac:dyDescent="0.2">
      <c r="A12150" s="43">
        <v>44481</v>
      </c>
      <c r="B12150" s="41">
        <v>44481</v>
      </c>
      <c r="C12150" s="41" t="s">
        <v>1086</v>
      </c>
      <c r="D12150" s="42">
        <f>VLOOKUP(Pag_Inicio_Corr_mas_casos[[#This Row],[Corregimiento]],Hoja3!$A$2:$D$676,4,0)</f>
        <v>30103</v>
      </c>
      <c r="E12150" s="41">
        <v>6</v>
      </c>
    </row>
    <row r="12151" spans="1:5" x14ac:dyDescent="0.2">
      <c r="A12151" s="43">
        <v>44481</v>
      </c>
      <c r="B12151" s="41">
        <v>44481</v>
      </c>
      <c r="C12151" s="41" t="s">
        <v>1091</v>
      </c>
      <c r="D12151" s="42">
        <f>VLOOKUP(Pag_Inicio_Corr_mas_casos[[#This Row],[Corregimiento]],Hoja3!$A$2:$D$676,4,0)</f>
        <v>30104</v>
      </c>
      <c r="E12151" s="41">
        <v>6</v>
      </c>
    </row>
    <row r="12152" spans="1:5" x14ac:dyDescent="0.2">
      <c r="A12152" s="43">
        <v>44481</v>
      </c>
      <c r="B12152" s="41">
        <v>44481</v>
      </c>
      <c r="C12152" s="41" t="s">
        <v>1001</v>
      </c>
      <c r="D12152" s="42">
        <f>VLOOKUP(Pag_Inicio_Corr_mas_casos[[#This Row],[Corregimiento]],Hoja3!$A$2:$D$676,4,0)</f>
        <v>80807</v>
      </c>
      <c r="E12152" s="41">
        <v>5</v>
      </c>
    </row>
    <row r="12153" spans="1:5" x14ac:dyDescent="0.2">
      <c r="A12153" s="43">
        <v>44481</v>
      </c>
      <c r="B12153" s="41">
        <v>44481</v>
      </c>
      <c r="C12153" s="41" t="s">
        <v>1124</v>
      </c>
      <c r="D12153" s="42">
        <f>VLOOKUP(Pag_Inicio_Corr_mas_casos[[#This Row],[Corregimiento]],Hoja3!$A$2:$D$676,4,0)</f>
        <v>30110</v>
      </c>
      <c r="E12153" s="41">
        <v>5</v>
      </c>
    </row>
    <row r="12154" spans="1:5" x14ac:dyDescent="0.2">
      <c r="A12154" s="43">
        <v>44481</v>
      </c>
      <c r="B12154" s="41">
        <v>44481</v>
      </c>
      <c r="C12154" s="41" t="s">
        <v>1007</v>
      </c>
      <c r="D12154" s="42">
        <f>VLOOKUP(Pag_Inicio_Corr_mas_casos[[#This Row],[Corregimiento]],Hoja3!$A$2:$D$676,4,0)</f>
        <v>80811</v>
      </c>
      <c r="E12154" s="41">
        <v>5</v>
      </c>
    </row>
    <row r="12155" spans="1:5" x14ac:dyDescent="0.2">
      <c r="A12155" s="43">
        <v>44481</v>
      </c>
      <c r="B12155" s="41">
        <v>44481</v>
      </c>
      <c r="C12155" s="41" t="s">
        <v>1015</v>
      </c>
      <c r="D12155" s="42">
        <f>VLOOKUP(Pag_Inicio_Corr_mas_casos[[#This Row],[Corregimiento]],Hoja3!$A$2:$D$676,4,0)</f>
        <v>80815</v>
      </c>
      <c r="E12155" s="41">
        <v>5</v>
      </c>
    </row>
    <row r="12156" spans="1:5" x14ac:dyDescent="0.2">
      <c r="A12156" s="43">
        <v>44481</v>
      </c>
      <c r="B12156" s="41">
        <v>44481</v>
      </c>
      <c r="C12156" s="41" t="s">
        <v>1004</v>
      </c>
      <c r="D12156" s="42">
        <f>VLOOKUP(Pag_Inicio_Corr_mas_casos[[#This Row],[Corregimiento]],Hoja3!$A$2:$D$676,4,0)</f>
        <v>81007</v>
      </c>
      <c r="E12156" s="41">
        <v>4</v>
      </c>
    </row>
    <row r="12157" spans="1:5" x14ac:dyDescent="0.2">
      <c r="A12157" s="43">
        <v>44481</v>
      </c>
      <c r="B12157" s="41">
        <v>44481</v>
      </c>
      <c r="C12157" s="41" t="s">
        <v>1079</v>
      </c>
      <c r="D12157" s="42">
        <f>VLOOKUP(Pag_Inicio_Corr_mas_casos[[#This Row],[Corregimiento]],Hoja3!$A$2:$D$676,4,0)</f>
        <v>81002</v>
      </c>
      <c r="E12157" s="41">
        <v>4</v>
      </c>
    </row>
    <row r="12158" spans="1:5" x14ac:dyDescent="0.2">
      <c r="A12158" s="43">
        <v>44481</v>
      </c>
      <c r="B12158" s="41">
        <v>44481</v>
      </c>
      <c r="C12158" s="41" t="s">
        <v>1029</v>
      </c>
      <c r="D12158" s="42">
        <f>VLOOKUP(Pag_Inicio_Corr_mas_casos[[#This Row],[Corregimiento]],Hoja3!$A$2:$D$676,4,0)</f>
        <v>40606</v>
      </c>
      <c r="E12158" s="41">
        <v>4</v>
      </c>
    </row>
    <row r="12159" spans="1:5" x14ac:dyDescent="0.2">
      <c r="A12159" s="43">
        <v>44481</v>
      </c>
      <c r="B12159" s="41">
        <v>44481</v>
      </c>
      <c r="C12159" s="41" t="s">
        <v>1066</v>
      </c>
      <c r="D12159" s="42">
        <f>VLOOKUP(Pag_Inicio_Corr_mas_casos[[#This Row],[Corregimiento]],Hoja3!$A$2:$D$676,4,0)</f>
        <v>40612</v>
      </c>
      <c r="E12159" s="41">
        <v>4</v>
      </c>
    </row>
    <row r="12160" spans="1:5" x14ac:dyDescent="0.2">
      <c r="A12160" s="43">
        <v>44481</v>
      </c>
      <c r="B12160" s="41">
        <v>44481</v>
      </c>
      <c r="C12160" s="41" t="s">
        <v>1005</v>
      </c>
      <c r="D12160" s="42">
        <f>VLOOKUP(Pag_Inicio_Corr_mas_casos[[#This Row],[Corregimiento]],Hoja3!$A$2:$D$676,4,0)</f>
        <v>80814</v>
      </c>
      <c r="E12160" s="41">
        <v>4</v>
      </c>
    </row>
    <row r="12161" spans="1:5" x14ac:dyDescent="0.2">
      <c r="A12161" s="43">
        <v>44481</v>
      </c>
      <c r="B12161" s="41">
        <v>44481</v>
      </c>
      <c r="C12161" s="41" t="s">
        <v>1003</v>
      </c>
      <c r="D12161" s="42">
        <f>VLOOKUP(Pag_Inicio_Corr_mas_casos[[#This Row],[Corregimiento]],Hoja3!$A$2:$D$676,4,0)</f>
        <v>130708</v>
      </c>
      <c r="E12161" s="41">
        <v>4</v>
      </c>
    </row>
    <row r="12162" spans="1:5" x14ac:dyDescent="0.2">
      <c r="A12162" s="43">
        <v>44481</v>
      </c>
      <c r="B12162" s="41">
        <v>44481</v>
      </c>
      <c r="C12162" s="41" t="s">
        <v>1171</v>
      </c>
      <c r="D12162" s="42">
        <f>VLOOKUP(Pag_Inicio_Corr_mas_casos[[#This Row],[Corregimiento]],Hoja3!$A$2:$D$676,4,0)</f>
        <v>40801</v>
      </c>
      <c r="E12162" s="41">
        <v>4</v>
      </c>
    </row>
    <row r="12163" spans="1:5" x14ac:dyDescent="0.2">
      <c r="A12163" s="43">
        <v>44481</v>
      </c>
      <c r="B12163" s="41">
        <v>44481</v>
      </c>
      <c r="C12163" s="41" t="s">
        <v>1071</v>
      </c>
      <c r="D12163" s="42">
        <f>VLOOKUP(Pag_Inicio_Corr_mas_casos[[#This Row],[Corregimiento]],Hoja3!$A$2:$D$676,4,0)</f>
        <v>80819</v>
      </c>
      <c r="E12163" s="41">
        <v>4</v>
      </c>
    </row>
    <row r="12164" spans="1:5" x14ac:dyDescent="0.2">
      <c r="A12164" s="43">
        <v>44481</v>
      </c>
      <c r="B12164" s="41">
        <v>44481</v>
      </c>
      <c r="C12164" s="41" t="s">
        <v>1018</v>
      </c>
      <c r="D12164" s="42">
        <f>VLOOKUP(Pag_Inicio_Corr_mas_casos[[#This Row],[Corregimiento]],Hoja3!$A$2:$D$676,4,0)</f>
        <v>130701</v>
      </c>
      <c r="E12164" s="41">
        <v>3</v>
      </c>
    </row>
    <row r="12165" spans="1:5" x14ac:dyDescent="0.2">
      <c r="A12165" s="43">
        <v>44481</v>
      </c>
      <c r="B12165" s="41">
        <v>44481</v>
      </c>
      <c r="C12165" s="41" t="s">
        <v>1082</v>
      </c>
      <c r="D12165" s="42">
        <f>VLOOKUP(Pag_Inicio_Corr_mas_casos[[#This Row],[Corregimiento]],Hoja3!$A$2:$D$676,4,0)</f>
        <v>30111</v>
      </c>
      <c r="E12165" s="41">
        <v>3</v>
      </c>
    </row>
    <row r="12166" spans="1:5" x14ac:dyDescent="0.2">
      <c r="A12166" s="43">
        <v>44481</v>
      </c>
      <c r="B12166" s="41">
        <v>44481</v>
      </c>
      <c r="C12166" s="41" t="s">
        <v>1061</v>
      </c>
      <c r="D12166" s="42">
        <f>VLOOKUP(Pag_Inicio_Corr_mas_casos[[#This Row],[Corregimiento]],Hoja3!$A$2:$D$676,4,0)</f>
        <v>30115</v>
      </c>
      <c r="E12166" s="41">
        <v>3</v>
      </c>
    </row>
    <row r="12167" spans="1:5" x14ac:dyDescent="0.2">
      <c r="A12167" s="43">
        <v>44481</v>
      </c>
      <c r="B12167" s="41">
        <v>44481</v>
      </c>
      <c r="C12167" s="41" t="s">
        <v>1006</v>
      </c>
      <c r="D12167" s="42">
        <f>VLOOKUP(Pag_Inicio_Corr_mas_casos[[#This Row],[Corregimiento]],Hoja3!$A$2:$D$676,4,0)</f>
        <v>80826</v>
      </c>
      <c r="E12167" s="41">
        <v>3</v>
      </c>
    </row>
    <row r="12168" spans="1:5" x14ac:dyDescent="0.2">
      <c r="A12168" s="38">
        <v>44482</v>
      </c>
      <c r="B12168" s="39">
        <v>44482</v>
      </c>
      <c r="C12168" s="39" t="s">
        <v>1029</v>
      </c>
      <c r="D12168" s="40">
        <f>VLOOKUP(Pag_Inicio_Corr_mas_casos[[#This Row],[Corregimiento]],Hoja3!$A$2:$D$676,4,0)</f>
        <v>40606</v>
      </c>
      <c r="E12168" s="39">
        <v>7</v>
      </c>
    </row>
    <row r="12169" spans="1:5" x14ac:dyDescent="0.2">
      <c r="A12169" s="38">
        <v>44482</v>
      </c>
      <c r="B12169" s="39">
        <v>44482</v>
      </c>
      <c r="C12169" s="39" t="s">
        <v>1105</v>
      </c>
      <c r="D12169" s="40">
        <f>VLOOKUP(Pag_Inicio_Corr_mas_casos[[#This Row],[Corregimiento]],Hoja3!$A$2:$D$676,4,0)</f>
        <v>80812</v>
      </c>
      <c r="E12169" s="39">
        <v>7</v>
      </c>
    </row>
    <row r="12170" spans="1:5" x14ac:dyDescent="0.2">
      <c r="A12170" s="38">
        <v>44482</v>
      </c>
      <c r="B12170" s="39">
        <v>44482</v>
      </c>
      <c r="C12170" s="39" t="s">
        <v>1119</v>
      </c>
      <c r="D12170" s="40">
        <f>VLOOKUP(Pag_Inicio_Corr_mas_casos[[#This Row],[Corregimiento]],Hoja3!$A$2:$D$676,4,0)</f>
        <v>40601</v>
      </c>
      <c r="E12170" s="39">
        <v>6</v>
      </c>
    </row>
    <row r="12171" spans="1:5" x14ac:dyDescent="0.2">
      <c r="A12171" s="38">
        <v>44482</v>
      </c>
      <c r="B12171" s="39">
        <v>44482</v>
      </c>
      <c r="C12171" s="39" t="s">
        <v>1026</v>
      </c>
      <c r="D12171" s="40">
        <f>VLOOKUP(Pag_Inicio_Corr_mas_casos[[#This Row],[Corregimiento]],Hoja3!$A$2:$D$676,4,0)</f>
        <v>30107</v>
      </c>
      <c r="E12171" s="39">
        <v>6</v>
      </c>
    </row>
    <row r="12172" spans="1:5" x14ac:dyDescent="0.2">
      <c r="A12172" s="38">
        <v>44482</v>
      </c>
      <c r="B12172" s="39">
        <v>44482</v>
      </c>
      <c r="C12172" s="39" t="s">
        <v>1082</v>
      </c>
      <c r="D12172" s="40">
        <f>VLOOKUP(Pag_Inicio_Corr_mas_casos[[#This Row],[Corregimiento]],Hoja3!$A$2:$D$676,4,0)</f>
        <v>30111</v>
      </c>
      <c r="E12172" s="39">
        <v>5</v>
      </c>
    </row>
    <row r="12173" spans="1:5" x14ac:dyDescent="0.2">
      <c r="A12173" s="38">
        <v>44482</v>
      </c>
      <c r="B12173" s="39">
        <v>44482</v>
      </c>
      <c r="C12173" s="39" t="s">
        <v>1001</v>
      </c>
      <c r="D12173" s="40">
        <f>VLOOKUP(Pag_Inicio_Corr_mas_casos[[#This Row],[Corregimiento]],Hoja3!$A$2:$D$676,4,0)</f>
        <v>80807</v>
      </c>
      <c r="E12173" s="39">
        <v>5</v>
      </c>
    </row>
    <row r="12174" spans="1:5" x14ac:dyDescent="0.2">
      <c r="A12174" s="38">
        <v>44482</v>
      </c>
      <c r="B12174" s="39">
        <v>44482</v>
      </c>
      <c r="C12174" s="39" t="s">
        <v>1070</v>
      </c>
      <c r="D12174" s="40">
        <f>VLOOKUP(Pag_Inicio_Corr_mas_casos[[#This Row],[Corregimiento]],Hoja3!$A$2:$D$676,4,0)</f>
        <v>80809</v>
      </c>
      <c r="E12174" s="39">
        <v>5</v>
      </c>
    </row>
    <row r="12175" spans="1:5" x14ac:dyDescent="0.2">
      <c r="A12175" s="38">
        <v>44482</v>
      </c>
      <c r="B12175" s="39">
        <v>44482</v>
      </c>
      <c r="C12175" s="39" t="s">
        <v>999</v>
      </c>
      <c r="D12175" s="40">
        <f>VLOOKUP(Pag_Inicio_Corr_mas_casos[[#This Row],[Corregimiento]],Hoja3!$A$2:$D$676,4,0)</f>
        <v>80806</v>
      </c>
      <c r="E12175" s="39">
        <v>4</v>
      </c>
    </row>
    <row r="12176" spans="1:5" x14ac:dyDescent="0.2">
      <c r="A12176" s="38">
        <v>44482</v>
      </c>
      <c r="B12176" s="39">
        <v>44482</v>
      </c>
      <c r="C12176" s="39" t="s">
        <v>1062</v>
      </c>
      <c r="D12176" s="40">
        <f>VLOOKUP(Pag_Inicio_Corr_mas_casos[[#This Row],[Corregimiento]],Hoja3!$A$2:$D$676,4,0)</f>
        <v>40611</v>
      </c>
      <c r="E12176" s="39">
        <v>4</v>
      </c>
    </row>
    <row r="12177" spans="1:5" x14ac:dyDescent="0.2">
      <c r="A12177" s="38">
        <v>44482</v>
      </c>
      <c r="B12177" s="39">
        <v>44482</v>
      </c>
      <c r="C12177" s="39" t="s">
        <v>1137</v>
      </c>
      <c r="D12177" s="40">
        <f>VLOOKUP(Pag_Inicio_Corr_mas_casos[[#This Row],[Corregimiento]],Hoja3!$A$2:$D$676,4,0)</f>
        <v>40503</v>
      </c>
      <c r="E12177" s="39">
        <v>3</v>
      </c>
    </row>
    <row r="12178" spans="1:5" x14ac:dyDescent="0.2">
      <c r="A12178" s="38">
        <v>44482</v>
      </c>
      <c r="B12178" s="39">
        <v>44482</v>
      </c>
      <c r="C12178" s="39" t="s">
        <v>1006</v>
      </c>
      <c r="D12178" s="40">
        <f>VLOOKUP(Pag_Inicio_Corr_mas_casos[[#This Row],[Corregimiento]],Hoja3!$A$2:$D$676,4,0)</f>
        <v>80826</v>
      </c>
      <c r="E12178" s="39">
        <v>3</v>
      </c>
    </row>
    <row r="12179" spans="1:5" x14ac:dyDescent="0.2">
      <c r="A12179" s="38">
        <v>44482</v>
      </c>
      <c r="B12179" s="39">
        <v>44482</v>
      </c>
      <c r="C12179" s="39" t="s">
        <v>1168</v>
      </c>
      <c r="D12179" s="40">
        <f>VLOOKUP(Pag_Inicio_Corr_mas_casos[[#This Row],[Corregimiento]],Hoja3!$A$2:$D$676,4,0)</f>
        <v>40301</v>
      </c>
      <c r="E12179" s="39">
        <v>3</v>
      </c>
    </row>
    <row r="12180" spans="1:5" x14ac:dyDescent="0.2">
      <c r="A12180" s="38">
        <v>44482</v>
      </c>
      <c r="B12180" s="39">
        <v>44482</v>
      </c>
      <c r="C12180" s="39" t="s">
        <v>1080</v>
      </c>
      <c r="D12180" s="40">
        <f>VLOOKUP(Pag_Inicio_Corr_mas_casos[[#This Row],[Corregimiento]],Hoja3!$A$2:$D$676,4,0)</f>
        <v>81003</v>
      </c>
      <c r="E12180" s="39">
        <v>3</v>
      </c>
    </row>
    <row r="12181" spans="1:5" x14ac:dyDescent="0.2">
      <c r="A12181" s="38">
        <v>44482</v>
      </c>
      <c r="B12181" s="39">
        <v>44482</v>
      </c>
      <c r="C12181" s="39" t="s">
        <v>1177</v>
      </c>
      <c r="D12181" s="40">
        <f>VLOOKUP(Pag_Inicio_Corr_mas_casos[[#This Row],[Corregimiento]],Hoja3!$A$2:$D$676,4,0)</f>
        <v>30401</v>
      </c>
      <c r="E12181" s="39">
        <v>2</v>
      </c>
    </row>
    <row r="12182" spans="1:5" x14ac:dyDescent="0.2">
      <c r="A12182" s="38">
        <v>44482</v>
      </c>
      <c r="B12182" s="39">
        <v>44482</v>
      </c>
      <c r="C12182" s="39" t="s">
        <v>1058</v>
      </c>
      <c r="D12182" s="40">
        <f>VLOOKUP(Pag_Inicio_Corr_mas_casos[[#This Row],[Corregimiento]],Hoja3!$A$2:$D$676,4,0)</f>
        <v>60104</v>
      </c>
      <c r="E12182" s="39">
        <v>2</v>
      </c>
    </row>
    <row r="12183" spans="1:5" x14ac:dyDescent="0.2">
      <c r="A12183" s="38">
        <v>44482</v>
      </c>
      <c r="B12183" s="39">
        <v>44482</v>
      </c>
      <c r="C12183" s="39" t="s">
        <v>1102</v>
      </c>
      <c r="D12183" s="40">
        <f>VLOOKUP(Pag_Inicio_Corr_mas_casos[[#This Row],[Corregimiento]],Hoja3!$A$2:$D$676,4,0)</f>
        <v>20602</v>
      </c>
      <c r="E12183" s="39">
        <v>2</v>
      </c>
    </row>
    <row r="12184" spans="1:5" x14ac:dyDescent="0.2">
      <c r="A12184" s="38">
        <v>44482</v>
      </c>
      <c r="B12184" s="39">
        <v>44482</v>
      </c>
      <c r="C12184" s="39" t="s">
        <v>1387</v>
      </c>
      <c r="D12184" s="40">
        <f>VLOOKUP(Pag_Inicio_Corr_mas_casos[[#This Row],[Corregimiento]],Hoja3!$A$2:$D$676,4,0)</f>
        <v>80502</v>
      </c>
      <c r="E12184" s="39">
        <v>2</v>
      </c>
    </row>
    <row r="12185" spans="1:5" x14ac:dyDescent="0.2">
      <c r="A12185" s="38">
        <v>44482</v>
      </c>
      <c r="B12185" s="39">
        <v>44482</v>
      </c>
      <c r="C12185" s="39" t="s">
        <v>1123</v>
      </c>
      <c r="D12185" s="40">
        <f>VLOOKUP(Pag_Inicio_Corr_mas_casos[[#This Row],[Corregimiento]],Hoja3!$A$2:$D$676,4,0)</f>
        <v>30405</v>
      </c>
      <c r="E12185" s="39">
        <v>2</v>
      </c>
    </row>
    <row r="12186" spans="1:5" x14ac:dyDescent="0.2">
      <c r="A12186" s="38">
        <v>44482</v>
      </c>
      <c r="B12186" s="39">
        <v>44482</v>
      </c>
      <c r="C12186" s="39" t="s">
        <v>1091</v>
      </c>
      <c r="D12186" s="40">
        <f>VLOOKUP(Pag_Inicio_Corr_mas_casos[[#This Row],[Corregimiento]],Hoja3!$A$2:$D$676,4,0)</f>
        <v>30104</v>
      </c>
      <c r="E12186" s="39">
        <v>2</v>
      </c>
    </row>
    <row r="12187" spans="1:5" x14ac:dyDescent="0.2">
      <c r="A12187" s="38">
        <v>44482</v>
      </c>
      <c r="B12187" s="39">
        <v>44482</v>
      </c>
      <c r="C12187" s="39" t="s">
        <v>998</v>
      </c>
      <c r="D12187" s="40">
        <f>VLOOKUP(Pag_Inicio_Corr_mas_casos[[#This Row],[Corregimiento]],Hoja3!$A$2:$D$676,4,0)</f>
        <v>81009</v>
      </c>
      <c r="E12187" s="39">
        <v>2</v>
      </c>
    </row>
    <row r="12188" spans="1:5" x14ac:dyDescent="0.2">
      <c r="A12188" s="35">
        <v>44483</v>
      </c>
      <c r="B12188" s="36">
        <v>44483</v>
      </c>
      <c r="C12188" s="36" t="s">
        <v>1026</v>
      </c>
      <c r="D12188" s="37">
        <f>VLOOKUP(Pag_Inicio_Corr_mas_casos[[#This Row],[Corregimiento]],Hoja3!$A$2:$D$676,4,0)</f>
        <v>30107</v>
      </c>
      <c r="E12188" s="36">
        <v>16</v>
      </c>
    </row>
    <row r="12189" spans="1:5" x14ac:dyDescent="0.2">
      <c r="A12189" s="35">
        <v>44483</v>
      </c>
      <c r="B12189" s="36">
        <v>44483</v>
      </c>
      <c r="C12189" s="36" t="s">
        <v>1070</v>
      </c>
      <c r="D12189" s="37">
        <f>VLOOKUP(Pag_Inicio_Corr_mas_casos[[#This Row],[Corregimiento]],Hoja3!$A$2:$D$676,4,0)</f>
        <v>80809</v>
      </c>
      <c r="E12189" s="36">
        <v>13</v>
      </c>
    </row>
    <row r="12190" spans="1:5" x14ac:dyDescent="0.2">
      <c r="A12190" s="35">
        <v>44483</v>
      </c>
      <c r="B12190" s="36">
        <v>44483</v>
      </c>
      <c r="C12190" s="36" t="s">
        <v>1071</v>
      </c>
      <c r="D12190" s="37">
        <f>VLOOKUP(Pag_Inicio_Corr_mas_casos[[#This Row],[Corregimiento]],Hoja3!$A$2:$D$676,4,0)</f>
        <v>80819</v>
      </c>
      <c r="E12190" s="36">
        <v>7</v>
      </c>
    </row>
    <row r="12191" spans="1:5" x14ac:dyDescent="0.2">
      <c r="A12191" s="35">
        <v>44483</v>
      </c>
      <c r="B12191" s="36">
        <v>44483</v>
      </c>
      <c r="C12191" s="36" t="s">
        <v>1015</v>
      </c>
      <c r="D12191" s="37">
        <f>VLOOKUP(Pag_Inicio_Corr_mas_casos[[#This Row],[Corregimiento]],Hoja3!$A$2:$D$676,4,0)</f>
        <v>80815</v>
      </c>
      <c r="E12191" s="36">
        <v>6</v>
      </c>
    </row>
    <row r="12192" spans="1:5" x14ac:dyDescent="0.2">
      <c r="A12192" s="35">
        <v>44483</v>
      </c>
      <c r="B12192" s="36">
        <v>44483</v>
      </c>
      <c r="C12192" s="36" t="s">
        <v>1012</v>
      </c>
      <c r="D12192" s="37">
        <f>VLOOKUP(Pag_Inicio_Corr_mas_casos[[#This Row],[Corregimiento]],Hoja3!$A$2:$D$676,4,0)</f>
        <v>80817</v>
      </c>
      <c r="E12192" s="36">
        <v>6</v>
      </c>
    </row>
    <row r="12193" spans="1:5" x14ac:dyDescent="0.2">
      <c r="A12193" s="35">
        <v>44483</v>
      </c>
      <c r="B12193" s="36">
        <v>44483</v>
      </c>
      <c r="C12193" s="36" t="s">
        <v>1091</v>
      </c>
      <c r="D12193" s="37">
        <f>VLOOKUP(Pag_Inicio_Corr_mas_casos[[#This Row],[Corregimiento]],Hoja3!$A$2:$D$676,4,0)</f>
        <v>30104</v>
      </c>
      <c r="E12193" s="36">
        <v>5</v>
      </c>
    </row>
    <row r="12194" spans="1:5" x14ac:dyDescent="0.2">
      <c r="A12194" s="35">
        <v>44483</v>
      </c>
      <c r="B12194" s="36">
        <v>44483</v>
      </c>
      <c r="C12194" s="36" t="s">
        <v>1082</v>
      </c>
      <c r="D12194" s="37">
        <f>VLOOKUP(Pag_Inicio_Corr_mas_casos[[#This Row],[Corregimiento]],Hoja3!$A$2:$D$676,4,0)</f>
        <v>30111</v>
      </c>
      <c r="E12194" s="36">
        <v>5</v>
      </c>
    </row>
    <row r="12195" spans="1:5" x14ac:dyDescent="0.2">
      <c r="A12195" s="35">
        <v>44483</v>
      </c>
      <c r="B12195" s="36">
        <v>44483</v>
      </c>
      <c r="C12195" s="36" t="s">
        <v>1064</v>
      </c>
      <c r="D12195" s="37">
        <f>VLOOKUP(Pag_Inicio_Corr_mas_casos[[#This Row],[Corregimiento]],Hoja3!$A$2:$D$676,4,0)</f>
        <v>60103</v>
      </c>
      <c r="E12195" s="36">
        <v>4</v>
      </c>
    </row>
    <row r="12196" spans="1:5" x14ac:dyDescent="0.2">
      <c r="A12196" s="35">
        <v>44483</v>
      </c>
      <c r="B12196" s="36">
        <v>44483</v>
      </c>
      <c r="C12196" s="36" t="s">
        <v>1293</v>
      </c>
      <c r="D12196" s="37">
        <f>VLOOKUP(Pag_Inicio_Corr_mas_casos[[#This Row],[Corregimiento]],Hoja3!$A$2:$D$676,4,0)</f>
        <v>60202</v>
      </c>
      <c r="E12196" s="36">
        <v>4</v>
      </c>
    </row>
    <row r="12197" spans="1:5" x14ac:dyDescent="0.2">
      <c r="A12197" s="35">
        <v>44483</v>
      </c>
      <c r="B12197" s="36">
        <v>44483</v>
      </c>
      <c r="C12197" s="36" t="s">
        <v>1016</v>
      </c>
      <c r="D12197" s="37">
        <f>VLOOKUP(Pag_Inicio_Corr_mas_casos[[#This Row],[Corregimiento]],Hoja3!$A$2:$D$676,4,0)</f>
        <v>130716</v>
      </c>
      <c r="E12197" s="36">
        <v>4</v>
      </c>
    </row>
    <row r="12198" spans="1:5" x14ac:dyDescent="0.2">
      <c r="A12198" s="35">
        <v>44483</v>
      </c>
      <c r="B12198" s="36">
        <v>44483</v>
      </c>
      <c r="C12198" s="36" t="s">
        <v>1005</v>
      </c>
      <c r="D12198" s="37">
        <f>VLOOKUP(Pag_Inicio_Corr_mas_casos[[#This Row],[Corregimiento]],Hoja3!$A$2:$D$676,4,0)</f>
        <v>80814</v>
      </c>
      <c r="E12198" s="36">
        <v>4</v>
      </c>
    </row>
    <row r="12199" spans="1:5" x14ac:dyDescent="0.2">
      <c r="A12199" s="35">
        <v>44483</v>
      </c>
      <c r="B12199" s="36">
        <v>44483</v>
      </c>
      <c r="C12199" s="36" t="s">
        <v>1011</v>
      </c>
      <c r="D12199" s="37">
        <f>VLOOKUP(Pag_Inicio_Corr_mas_casos[[#This Row],[Corregimiento]],Hoja3!$A$2:$D$676,4,0)</f>
        <v>80820</v>
      </c>
      <c r="E12199" s="36">
        <v>4</v>
      </c>
    </row>
    <row r="12200" spans="1:5" x14ac:dyDescent="0.2">
      <c r="A12200" s="35">
        <v>44483</v>
      </c>
      <c r="B12200" s="36">
        <v>44483</v>
      </c>
      <c r="C12200" s="36" t="s">
        <v>1062</v>
      </c>
      <c r="D12200" s="37">
        <f>VLOOKUP(Pag_Inicio_Corr_mas_casos[[#This Row],[Corregimiento]],Hoja3!$A$2:$D$676,4,0)</f>
        <v>40611</v>
      </c>
      <c r="E12200" s="36">
        <v>4</v>
      </c>
    </row>
    <row r="12201" spans="1:5" x14ac:dyDescent="0.2">
      <c r="A12201" s="35">
        <v>44483</v>
      </c>
      <c r="B12201" s="36">
        <v>44483</v>
      </c>
      <c r="C12201" s="36" t="s">
        <v>1010</v>
      </c>
      <c r="D12201" s="37">
        <f>VLOOKUP(Pag_Inicio_Corr_mas_casos[[#This Row],[Corregimiento]],Hoja3!$A$2:$D$676,4,0)</f>
        <v>80813</v>
      </c>
      <c r="E12201" s="36">
        <v>4</v>
      </c>
    </row>
    <row r="12202" spans="1:5" x14ac:dyDescent="0.2">
      <c r="A12202" s="35">
        <v>44483</v>
      </c>
      <c r="B12202" s="36">
        <v>44483</v>
      </c>
      <c r="C12202" s="36" t="s">
        <v>1006</v>
      </c>
      <c r="D12202" s="37">
        <f>VLOOKUP(Pag_Inicio_Corr_mas_casos[[#This Row],[Corregimiento]],Hoja3!$A$2:$D$676,4,0)</f>
        <v>80826</v>
      </c>
      <c r="E12202" s="36">
        <v>4</v>
      </c>
    </row>
    <row r="12203" spans="1:5" x14ac:dyDescent="0.2">
      <c r="A12203" s="35">
        <v>44483</v>
      </c>
      <c r="B12203" s="36">
        <v>44483</v>
      </c>
      <c r="C12203" s="36" t="s">
        <v>1007</v>
      </c>
      <c r="D12203" s="37">
        <f>VLOOKUP(Pag_Inicio_Corr_mas_casos[[#This Row],[Corregimiento]],Hoja3!$A$2:$D$676,4,0)</f>
        <v>80811</v>
      </c>
      <c r="E12203" s="36">
        <v>4</v>
      </c>
    </row>
    <row r="12204" spans="1:5" x14ac:dyDescent="0.2">
      <c r="A12204" s="35">
        <v>44483</v>
      </c>
      <c r="B12204" s="36">
        <v>44483</v>
      </c>
      <c r="C12204" s="36" t="s">
        <v>1080</v>
      </c>
      <c r="D12204" s="37">
        <f>VLOOKUP(Pag_Inicio_Corr_mas_casos[[#This Row],[Corregimiento]],Hoja3!$A$2:$D$676,4,0)</f>
        <v>81003</v>
      </c>
      <c r="E12204" s="36">
        <v>4</v>
      </c>
    </row>
    <row r="12205" spans="1:5" x14ac:dyDescent="0.2">
      <c r="A12205" s="35">
        <v>44483</v>
      </c>
      <c r="B12205" s="36">
        <v>44483</v>
      </c>
      <c r="C12205" s="36" t="s">
        <v>996</v>
      </c>
      <c r="D12205" s="37">
        <f>VLOOKUP(Pag_Inicio_Corr_mas_casos[[#This Row],[Corregimiento]],Hoja3!$A$2:$D$676,4,0)</f>
        <v>80810</v>
      </c>
      <c r="E12205" s="36">
        <v>3</v>
      </c>
    </row>
    <row r="12206" spans="1:5" x14ac:dyDescent="0.2">
      <c r="A12206" s="35">
        <v>44483</v>
      </c>
      <c r="B12206" s="36">
        <v>44483</v>
      </c>
      <c r="C12206" s="36" t="s">
        <v>1120</v>
      </c>
      <c r="D12206" s="37">
        <f>VLOOKUP(Pag_Inicio_Corr_mas_casos[[#This Row],[Corregimiento]],Hoja3!$A$2:$D$676,4,0)</f>
        <v>60401</v>
      </c>
      <c r="E12206" s="36">
        <v>3</v>
      </c>
    </row>
    <row r="12207" spans="1:5" x14ac:dyDescent="0.2">
      <c r="A12207" s="35">
        <v>44483</v>
      </c>
      <c r="B12207" s="36">
        <v>44483</v>
      </c>
      <c r="C12207" s="36" t="s">
        <v>1001</v>
      </c>
      <c r="D12207" s="37">
        <f>VLOOKUP(Pag_Inicio_Corr_mas_casos[[#This Row],[Corregimiento]],Hoja3!$A$2:$D$676,4,0)</f>
        <v>80807</v>
      </c>
      <c r="E12207" s="36">
        <v>3</v>
      </c>
    </row>
    <row r="12208" spans="1:5" x14ac:dyDescent="0.2">
      <c r="A12208" s="32">
        <v>44484</v>
      </c>
      <c r="B12208" s="33">
        <v>44484</v>
      </c>
      <c r="C12208" s="33" t="s">
        <v>1026</v>
      </c>
      <c r="D12208" s="34">
        <f>VLOOKUP(Pag_Inicio_Corr_mas_casos[[#This Row],[Corregimiento]],Hoja3!$A$2:$D$676,4,0)</f>
        <v>30107</v>
      </c>
      <c r="E12208" s="33">
        <v>15</v>
      </c>
    </row>
    <row r="12209" spans="1:5" x14ac:dyDescent="0.2">
      <c r="A12209" s="32">
        <v>44484</v>
      </c>
      <c r="B12209" s="33">
        <v>44484</v>
      </c>
      <c r="C12209" s="33" t="s">
        <v>1105</v>
      </c>
      <c r="D12209" s="34">
        <f>VLOOKUP(Pag_Inicio_Corr_mas_casos[[#This Row],[Corregimiento]],Hoja3!$A$2:$D$676,4,0)</f>
        <v>80812</v>
      </c>
      <c r="E12209" s="33">
        <v>10</v>
      </c>
    </row>
    <row r="12210" spans="1:5" x14ac:dyDescent="0.2">
      <c r="A12210" s="32">
        <v>44484</v>
      </c>
      <c r="B12210" s="33">
        <v>44484</v>
      </c>
      <c r="C12210" s="33" t="s">
        <v>1119</v>
      </c>
      <c r="D12210" s="34">
        <f>VLOOKUP(Pag_Inicio_Corr_mas_casos[[#This Row],[Corregimiento]],Hoja3!$A$2:$D$676,4,0)</f>
        <v>40601</v>
      </c>
      <c r="E12210" s="33">
        <v>9</v>
      </c>
    </row>
    <row r="12211" spans="1:5" x14ac:dyDescent="0.2">
      <c r="A12211" s="32">
        <v>44484</v>
      </c>
      <c r="B12211" s="33">
        <v>44484</v>
      </c>
      <c r="C12211" s="33" t="s">
        <v>999</v>
      </c>
      <c r="D12211" s="34">
        <f>VLOOKUP(Pag_Inicio_Corr_mas_casos[[#This Row],[Corregimiento]],Hoja3!$A$2:$D$676,4,0)</f>
        <v>80806</v>
      </c>
      <c r="E12211" s="33">
        <v>8</v>
      </c>
    </row>
    <row r="12212" spans="1:5" x14ac:dyDescent="0.2">
      <c r="A12212" s="32">
        <v>44484</v>
      </c>
      <c r="B12212" s="33">
        <v>44484</v>
      </c>
      <c r="C12212" s="33" t="s">
        <v>1001</v>
      </c>
      <c r="D12212" s="34">
        <f>VLOOKUP(Pag_Inicio_Corr_mas_casos[[#This Row],[Corregimiento]],Hoja3!$A$2:$D$676,4,0)</f>
        <v>80807</v>
      </c>
      <c r="E12212" s="33">
        <v>7</v>
      </c>
    </row>
    <row r="12213" spans="1:5" x14ac:dyDescent="0.2">
      <c r="A12213" s="32">
        <v>44484</v>
      </c>
      <c r="B12213" s="33">
        <v>44484</v>
      </c>
      <c r="C12213" s="33" t="s">
        <v>1000</v>
      </c>
      <c r="D12213" s="34">
        <f>VLOOKUP(Pag_Inicio_Corr_mas_casos[[#This Row],[Corregimiento]],Hoja3!$A$2:$D$676,4,0)</f>
        <v>80823</v>
      </c>
      <c r="E12213" s="33">
        <v>6</v>
      </c>
    </row>
    <row r="12214" spans="1:5" x14ac:dyDescent="0.2">
      <c r="A12214" s="32">
        <v>44484</v>
      </c>
      <c r="B12214" s="33">
        <v>44484</v>
      </c>
      <c r="C12214" s="33" t="s">
        <v>1070</v>
      </c>
      <c r="D12214" s="34">
        <f>VLOOKUP(Pag_Inicio_Corr_mas_casos[[#This Row],[Corregimiento]],Hoja3!$A$2:$D$676,4,0)</f>
        <v>80809</v>
      </c>
      <c r="E12214" s="33">
        <v>6</v>
      </c>
    </row>
    <row r="12215" spans="1:5" x14ac:dyDescent="0.2">
      <c r="A12215" s="32">
        <v>44484</v>
      </c>
      <c r="B12215" s="33">
        <v>44484</v>
      </c>
      <c r="C12215" s="33" t="s">
        <v>1029</v>
      </c>
      <c r="D12215" s="34">
        <f>VLOOKUP(Pag_Inicio_Corr_mas_casos[[#This Row],[Corregimiento]],Hoja3!$A$2:$D$676,4,0)</f>
        <v>40606</v>
      </c>
      <c r="E12215" s="33">
        <v>5</v>
      </c>
    </row>
    <row r="12216" spans="1:5" x14ac:dyDescent="0.2">
      <c r="A12216" s="32">
        <v>44484</v>
      </c>
      <c r="B12216" s="33">
        <v>44484</v>
      </c>
      <c r="C12216" s="33" t="s">
        <v>1013</v>
      </c>
      <c r="D12216" s="34">
        <f>VLOOKUP(Pag_Inicio_Corr_mas_casos[[#This Row],[Corregimiento]],Hoja3!$A$2:$D$676,4,0)</f>
        <v>80822</v>
      </c>
      <c r="E12216" s="33">
        <v>5</v>
      </c>
    </row>
    <row r="12217" spans="1:5" x14ac:dyDescent="0.2">
      <c r="A12217" s="32">
        <v>44484</v>
      </c>
      <c r="B12217" s="33">
        <v>44484</v>
      </c>
      <c r="C12217" s="33" t="s">
        <v>1016</v>
      </c>
      <c r="D12217" s="34">
        <f>VLOOKUP(Pag_Inicio_Corr_mas_casos[[#This Row],[Corregimiento]],Hoja3!$A$2:$D$676,4,0)</f>
        <v>130716</v>
      </c>
      <c r="E12217" s="33">
        <v>4</v>
      </c>
    </row>
    <row r="12218" spans="1:5" x14ac:dyDescent="0.2">
      <c r="A12218" s="32">
        <v>44484</v>
      </c>
      <c r="B12218" s="33">
        <v>44484</v>
      </c>
      <c r="C12218" s="33" t="s">
        <v>1015</v>
      </c>
      <c r="D12218" s="34">
        <f>VLOOKUP(Pag_Inicio_Corr_mas_casos[[#This Row],[Corregimiento]],Hoja3!$A$2:$D$676,4,0)</f>
        <v>80815</v>
      </c>
      <c r="E12218" s="33">
        <v>4</v>
      </c>
    </row>
    <row r="12219" spans="1:5" x14ac:dyDescent="0.2">
      <c r="A12219" s="32">
        <v>44484</v>
      </c>
      <c r="B12219" s="33">
        <v>44484</v>
      </c>
      <c r="C12219" s="33" t="s">
        <v>1071</v>
      </c>
      <c r="D12219" s="34">
        <f>VLOOKUP(Pag_Inicio_Corr_mas_casos[[#This Row],[Corregimiento]],Hoja3!$A$2:$D$676,4,0)</f>
        <v>80819</v>
      </c>
      <c r="E12219" s="33">
        <v>4</v>
      </c>
    </row>
    <row r="12220" spans="1:5" x14ac:dyDescent="0.2">
      <c r="A12220" s="32">
        <v>44484</v>
      </c>
      <c r="B12220" s="33">
        <v>44484</v>
      </c>
      <c r="C12220" s="33" t="s">
        <v>1062</v>
      </c>
      <c r="D12220" s="34">
        <f>VLOOKUP(Pag_Inicio_Corr_mas_casos[[#This Row],[Corregimiento]],Hoja3!$A$2:$D$676,4,0)</f>
        <v>40611</v>
      </c>
      <c r="E12220" s="33">
        <v>4</v>
      </c>
    </row>
    <row r="12221" spans="1:5" x14ac:dyDescent="0.2">
      <c r="A12221" s="32">
        <v>44484</v>
      </c>
      <c r="B12221" s="33">
        <v>44484</v>
      </c>
      <c r="C12221" s="33" t="s">
        <v>1448</v>
      </c>
      <c r="D12221" s="34">
        <f>VLOOKUP(Pag_Inicio_Corr_mas_casos[[#This Row],[Corregimiento]],Hoja3!$A$2:$D$676,4,0)</f>
        <v>91002</v>
      </c>
      <c r="E12221" s="33">
        <v>4</v>
      </c>
    </row>
    <row r="12222" spans="1:5" x14ac:dyDescent="0.2">
      <c r="A12222" s="32">
        <v>44484</v>
      </c>
      <c r="B12222" s="33">
        <v>44484</v>
      </c>
      <c r="C12222" s="33" t="s">
        <v>1012</v>
      </c>
      <c r="D12222" s="34">
        <f>VLOOKUP(Pag_Inicio_Corr_mas_casos[[#This Row],[Corregimiento]],Hoja3!$A$2:$D$676,4,0)</f>
        <v>80817</v>
      </c>
      <c r="E12222" s="33">
        <v>3</v>
      </c>
    </row>
    <row r="12223" spans="1:5" x14ac:dyDescent="0.2">
      <c r="A12223" s="32">
        <v>44484</v>
      </c>
      <c r="B12223" s="33">
        <v>44484</v>
      </c>
      <c r="C12223" s="33" t="s">
        <v>1166</v>
      </c>
      <c r="D12223" s="34">
        <f>VLOOKUP(Pag_Inicio_Corr_mas_casos[[#This Row],[Corregimiento]],Hoja3!$A$2:$D$676,4,0)</f>
        <v>50207</v>
      </c>
      <c r="E12223" s="33">
        <v>3</v>
      </c>
    </row>
    <row r="12224" spans="1:5" x14ac:dyDescent="0.2">
      <c r="A12224" s="32">
        <v>44484</v>
      </c>
      <c r="B12224" s="33">
        <v>44484</v>
      </c>
      <c r="C12224" s="33" t="s">
        <v>1124</v>
      </c>
      <c r="D12224" s="34">
        <f>VLOOKUP(Pag_Inicio_Corr_mas_casos[[#This Row],[Corregimiento]],Hoja3!$A$2:$D$676,4,0)</f>
        <v>30110</v>
      </c>
      <c r="E12224" s="33">
        <v>3</v>
      </c>
    </row>
    <row r="12225" spans="1:5" x14ac:dyDescent="0.2">
      <c r="A12225" s="32">
        <v>44484</v>
      </c>
      <c r="B12225" s="33">
        <v>44484</v>
      </c>
      <c r="C12225" s="33" t="s">
        <v>1086</v>
      </c>
      <c r="D12225" s="34">
        <f>VLOOKUP(Pag_Inicio_Corr_mas_casos[[#This Row],[Corregimiento]],Hoja3!$A$2:$D$676,4,0)</f>
        <v>30103</v>
      </c>
      <c r="E12225" s="33">
        <v>3</v>
      </c>
    </row>
    <row r="12226" spans="1:5" x14ac:dyDescent="0.2">
      <c r="A12226" s="32">
        <v>44484</v>
      </c>
      <c r="B12226" s="33">
        <v>44484</v>
      </c>
      <c r="C12226" s="33" t="s">
        <v>1132</v>
      </c>
      <c r="D12226" s="34">
        <f>VLOOKUP(Pag_Inicio_Corr_mas_casos[[#This Row],[Corregimiento]],Hoja3!$A$2:$D$676,4,0)</f>
        <v>30101</v>
      </c>
      <c r="E12226" s="33">
        <v>3</v>
      </c>
    </row>
    <row r="12227" spans="1:5" x14ac:dyDescent="0.2">
      <c r="A12227" s="32">
        <v>44484</v>
      </c>
      <c r="B12227" s="33">
        <v>44484</v>
      </c>
      <c r="C12227" s="33" t="s">
        <v>1137</v>
      </c>
      <c r="D12227" s="34">
        <f>VLOOKUP(Pag_Inicio_Corr_mas_casos[[#This Row],[Corregimiento]],Hoja3!$A$2:$D$676,4,0)</f>
        <v>40503</v>
      </c>
      <c r="E12227" s="33">
        <v>3</v>
      </c>
    </row>
    <row r="12228" spans="1:5" x14ac:dyDescent="0.2">
      <c r="A12228" s="206">
        <v>44485</v>
      </c>
      <c r="B12228" s="207">
        <v>44485</v>
      </c>
      <c r="C12228" s="207" t="s">
        <v>1026</v>
      </c>
      <c r="D12228" s="208">
        <f>VLOOKUP(Pag_Inicio_Corr_mas_casos[[#This Row],[Corregimiento]],Hoja3!$A$2:$D$676,4,0)</f>
        <v>30107</v>
      </c>
      <c r="E12228" s="207">
        <v>8</v>
      </c>
    </row>
    <row r="12229" spans="1:5" x14ac:dyDescent="0.2">
      <c r="A12229" s="206">
        <v>44485</v>
      </c>
      <c r="B12229" s="207">
        <v>44485</v>
      </c>
      <c r="C12229" s="207" t="s">
        <v>1177</v>
      </c>
      <c r="D12229" s="208">
        <f>VLOOKUP(Pag_Inicio_Corr_mas_casos[[#This Row],[Corregimiento]],Hoja3!$A$2:$D$676,4,0)</f>
        <v>30401</v>
      </c>
      <c r="E12229" s="207">
        <v>7</v>
      </c>
    </row>
    <row r="12230" spans="1:5" x14ac:dyDescent="0.2">
      <c r="A12230" s="206">
        <v>44485</v>
      </c>
      <c r="B12230" s="207">
        <v>44485</v>
      </c>
      <c r="C12230" s="207" t="s">
        <v>1416</v>
      </c>
      <c r="D12230" s="208">
        <f>VLOOKUP(Pag_Inicio_Corr_mas_casos[[#This Row],[Corregimiento]],Hoja3!$A$2:$D$676,4,0)</f>
        <v>30109</v>
      </c>
      <c r="E12230" s="207">
        <v>7</v>
      </c>
    </row>
    <row r="12231" spans="1:5" x14ac:dyDescent="0.2">
      <c r="A12231" s="206">
        <v>44485</v>
      </c>
      <c r="B12231" s="207">
        <v>44485</v>
      </c>
      <c r="C12231" s="207" t="s">
        <v>1070</v>
      </c>
      <c r="D12231" s="208">
        <f>VLOOKUP(Pag_Inicio_Corr_mas_casos[[#This Row],[Corregimiento]],Hoja3!$A$2:$D$676,4,0)</f>
        <v>80809</v>
      </c>
      <c r="E12231" s="207">
        <v>7</v>
      </c>
    </row>
    <row r="12232" spans="1:5" x14ac:dyDescent="0.2">
      <c r="A12232" s="206">
        <v>44485</v>
      </c>
      <c r="B12232" s="207">
        <v>44485</v>
      </c>
      <c r="C12232" s="207" t="s">
        <v>1119</v>
      </c>
      <c r="D12232" s="208">
        <f>VLOOKUP(Pag_Inicio_Corr_mas_casos[[#This Row],[Corregimiento]],Hoja3!$A$2:$D$676,4,0)</f>
        <v>40601</v>
      </c>
      <c r="E12232" s="207">
        <v>6</v>
      </c>
    </row>
    <row r="12233" spans="1:5" x14ac:dyDescent="0.2">
      <c r="A12233" s="206">
        <v>44485</v>
      </c>
      <c r="B12233" s="207">
        <v>44485</v>
      </c>
      <c r="C12233" s="207" t="s">
        <v>1105</v>
      </c>
      <c r="D12233" s="208">
        <f>VLOOKUP(Pag_Inicio_Corr_mas_casos[[#This Row],[Corregimiento]],Hoja3!$A$2:$D$676,4,0)</f>
        <v>80812</v>
      </c>
      <c r="E12233" s="207">
        <v>6</v>
      </c>
    </row>
    <row r="12234" spans="1:5" x14ac:dyDescent="0.2">
      <c r="A12234" s="206">
        <v>44485</v>
      </c>
      <c r="B12234" s="207">
        <v>44485</v>
      </c>
      <c r="C12234" s="207" t="s">
        <v>1091</v>
      </c>
      <c r="D12234" s="208">
        <f>VLOOKUP(Pag_Inicio_Corr_mas_casos[[#This Row],[Corregimiento]],Hoja3!$A$2:$D$676,4,0)</f>
        <v>30104</v>
      </c>
      <c r="E12234" s="207">
        <v>5</v>
      </c>
    </row>
    <row r="12235" spans="1:5" x14ac:dyDescent="0.2">
      <c r="A12235" s="206">
        <v>44485</v>
      </c>
      <c r="B12235" s="207">
        <v>44485</v>
      </c>
      <c r="C12235" s="207" t="s">
        <v>1225</v>
      </c>
      <c r="D12235" s="208">
        <f>VLOOKUP(Pag_Inicio_Corr_mas_casos[[#This Row],[Corregimiento]],Hoja3!$A$2:$D$676,4,0)</f>
        <v>40205</v>
      </c>
      <c r="E12235" s="207">
        <v>5</v>
      </c>
    </row>
    <row r="12236" spans="1:5" x14ac:dyDescent="0.2">
      <c r="A12236" s="206">
        <v>44485</v>
      </c>
      <c r="B12236" s="207">
        <v>44485</v>
      </c>
      <c r="C12236" s="207" t="s">
        <v>996</v>
      </c>
      <c r="D12236" s="208">
        <f>VLOOKUP(Pag_Inicio_Corr_mas_casos[[#This Row],[Corregimiento]],Hoja3!$A$2:$D$676,4,0)</f>
        <v>80810</v>
      </c>
      <c r="E12236" s="207">
        <v>4</v>
      </c>
    </row>
    <row r="12237" spans="1:5" x14ac:dyDescent="0.2">
      <c r="A12237" s="206">
        <v>44485</v>
      </c>
      <c r="B12237" s="207">
        <v>44485</v>
      </c>
      <c r="C12237" s="207" t="s">
        <v>1012</v>
      </c>
      <c r="D12237" s="208">
        <f>VLOOKUP(Pag_Inicio_Corr_mas_casos[[#This Row],[Corregimiento]],Hoja3!$A$2:$D$676,4,0)</f>
        <v>80817</v>
      </c>
      <c r="E12237" s="207">
        <v>4</v>
      </c>
    </row>
    <row r="12238" spans="1:5" x14ac:dyDescent="0.2">
      <c r="A12238" s="206">
        <v>44485</v>
      </c>
      <c r="B12238" s="207">
        <v>44485</v>
      </c>
      <c r="C12238" s="207" t="s">
        <v>1216</v>
      </c>
      <c r="D12238" s="208">
        <f>VLOOKUP(Pag_Inicio_Corr_mas_casos[[#This Row],[Corregimiento]],Hoja3!$A$2:$D$676,4,0)</f>
        <v>60101</v>
      </c>
      <c r="E12238" s="207">
        <v>4</v>
      </c>
    </row>
    <row r="12239" spans="1:5" x14ac:dyDescent="0.2">
      <c r="A12239" s="206">
        <v>44485</v>
      </c>
      <c r="B12239" s="207">
        <v>44485</v>
      </c>
      <c r="C12239" s="207" t="s">
        <v>1000</v>
      </c>
      <c r="D12239" s="208">
        <f>VLOOKUP(Pag_Inicio_Corr_mas_casos[[#This Row],[Corregimiento]],Hoja3!$A$2:$D$676,4,0)</f>
        <v>80823</v>
      </c>
      <c r="E12239" s="207">
        <v>3</v>
      </c>
    </row>
    <row r="12240" spans="1:5" x14ac:dyDescent="0.2">
      <c r="A12240" s="206">
        <v>44485</v>
      </c>
      <c r="B12240" s="207">
        <v>44485</v>
      </c>
      <c r="C12240" s="207" t="s">
        <v>1007</v>
      </c>
      <c r="D12240" s="208">
        <f>VLOOKUP(Pag_Inicio_Corr_mas_casos[[#This Row],[Corregimiento]],Hoja3!$A$2:$D$676,4,0)</f>
        <v>80811</v>
      </c>
      <c r="E12240" s="207">
        <v>3</v>
      </c>
    </row>
    <row r="12241" spans="1:5" x14ac:dyDescent="0.2">
      <c r="A12241" s="206">
        <v>44485</v>
      </c>
      <c r="B12241" s="207">
        <v>44485</v>
      </c>
      <c r="C12241" s="207" t="s">
        <v>1449</v>
      </c>
      <c r="D12241" s="208">
        <f>VLOOKUP(Pag_Inicio_Corr_mas_casos[[#This Row],[Corregimiento]],Hoja3!$A$2:$D$676,4,0)</f>
        <v>40201</v>
      </c>
      <c r="E12241" s="207">
        <v>3</v>
      </c>
    </row>
    <row r="12242" spans="1:5" x14ac:dyDescent="0.2">
      <c r="A12242" s="206">
        <v>44485</v>
      </c>
      <c r="B12242" s="207">
        <v>44485</v>
      </c>
      <c r="C12242" s="207" t="s">
        <v>1442</v>
      </c>
      <c r="D12242" s="208">
        <f>VLOOKUP(Pag_Inicio_Corr_mas_casos[[#This Row],[Corregimiento]],Hoja3!$A$2:$D$676,4,0)</f>
        <v>60105</v>
      </c>
      <c r="E12242" s="207">
        <v>3</v>
      </c>
    </row>
    <row r="12243" spans="1:5" x14ac:dyDescent="0.2">
      <c r="A12243" s="206">
        <v>44485</v>
      </c>
      <c r="B12243" s="207">
        <v>44485</v>
      </c>
      <c r="C12243" s="207" t="s">
        <v>1450</v>
      </c>
      <c r="D12243" s="208">
        <f>VLOOKUP(Pag_Inicio_Corr_mas_casos[[#This Row],[Corregimiento]],Hoja3!$A$2:$D$676,4,0)</f>
        <v>130706</v>
      </c>
      <c r="E12243" s="207">
        <v>3</v>
      </c>
    </row>
    <row r="12244" spans="1:5" x14ac:dyDescent="0.2">
      <c r="A12244" s="206">
        <v>44485</v>
      </c>
      <c r="B12244" s="207">
        <v>44485</v>
      </c>
      <c r="C12244" s="207" t="s">
        <v>972</v>
      </c>
      <c r="D12244" s="208">
        <f>VLOOKUP(Pag_Inicio_Corr_mas_casos[[#This Row],[Corregimiento]],Hoja3!$A$2:$D$676,4,0)</f>
        <v>80816</v>
      </c>
      <c r="E12244" s="207">
        <v>3</v>
      </c>
    </row>
    <row r="12245" spans="1:5" x14ac:dyDescent="0.2">
      <c r="A12245" s="206">
        <v>44485</v>
      </c>
      <c r="B12245" s="207">
        <v>44485</v>
      </c>
      <c r="C12245" s="207" t="s">
        <v>1080</v>
      </c>
      <c r="D12245" s="208">
        <f>VLOOKUP(Pag_Inicio_Corr_mas_casos[[#This Row],[Corregimiento]],Hoja3!$A$2:$D$676,4,0)</f>
        <v>81003</v>
      </c>
      <c r="E12245" s="207">
        <v>3</v>
      </c>
    </row>
    <row r="12246" spans="1:5" x14ac:dyDescent="0.2">
      <c r="A12246" s="206">
        <v>44485</v>
      </c>
      <c r="B12246" s="207">
        <v>44485</v>
      </c>
      <c r="C12246" s="207" t="s">
        <v>1001</v>
      </c>
      <c r="D12246" s="208">
        <f>VLOOKUP(Pag_Inicio_Corr_mas_casos[[#This Row],[Corregimiento]],Hoja3!$A$2:$D$676,4,0)</f>
        <v>80807</v>
      </c>
      <c r="E12246" s="207">
        <v>3</v>
      </c>
    </row>
    <row r="12247" spans="1:5" x14ac:dyDescent="0.2">
      <c r="A12247" s="206">
        <v>44485</v>
      </c>
      <c r="B12247" s="207">
        <v>44485</v>
      </c>
      <c r="C12247" s="207" t="s">
        <v>1411</v>
      </c>
      <c r="D12247" s="208">
        <f>VLOOKUP(Pag_Inicio_Corr_mas_casos[[#This Row],[Corregimiento]],Hoja3!$A$2:$D$676,4,0)</f>
        <v>130717</v>
      </c>
      <c r="E12247" s="207">
        <v>3</v>
      </c>
    </row>
    <row r="12248" spans="1:5" x14ac:dyDescent="0.2">
      <c r="A12248" s="209">
        <v>44486</v>
      </c>
      <c r="B12248" s="210">
        <v>44486</v>
      </c>
      <c r="C12248" s="210" t="s">
        <v>1070</v>
      </c>
      <c r="D12248" s="211">
        <f>VLOOKUP(Pag_Inicio_Corr_mas_casos[[#This Row],[Corregimiento]],Hoja3!$A$2:$D$676,4,0)</f>
        <v>80809</v>
      </c>
      <c r="E12248" s="210">
        <v>10</v>
      </c>
    </row>
    <row r="12249" spans="1:5" x14ac:dyDescent="0.2">
      <c r="A12249" s="209">
        <v>44486</v>
      </c>
      <c r="B12249" s="210">
        <v>44486</v>
      </c>
      <c r="C12249" s="210" t="s">
        <v>1216</v>
      </c>
      <c r="D12249" s="211">
        <f>VLOOKUP(Pag_Inicio_Corr_mas_casos[[#This Row],[Corregimiento]],Hoja3!$A$2:$D$676,4,0)</f>
        <v>60101</v>
      </c>
      <c r="E12249" s="210">
        <v>5</v>
      </c>
    </row>
    <row r="12250" spans="1:5" x14ac:dyDescent="0.2">
      <c r="A12250" s="209">
        <v>44486</v>
      </c>
      <c r="B12250" s="210">
        <v>44486</v>
      </c>
      <c r="C12250" s="210" t="s">
        <v>1119</v>
      </c>
      <c r="D12250" s="211">
        <f>VLOOKUP(Pag_Inicio_Corr_mas_casos[[#This Row],[Corregimiento]],Hoja3!$A$2:$D$676,4,0)</f>
        <v>40601</v>
      </c>
      <c r="E12250" s="210">
        <v>5</v>
      </c>
    </row>
    <row r="12251" spans="1:5" x14ac:dyDescent="0.2">
      <c r="A12251" s="209">
        <v>44486</v>
      </c>
      <c r="B12251" s="210">
        <v>44486</v>
      </c>
      <c r="C12251" s="210" t="s">
        <v>1026</v>
      </c>
      <c r="D12251" s="211">
        <f>VLOOKUP(Pag_Inicio_Corr_mas_casos[[#This Row],[Corregimiento]],Hoja3!$A$2:$D$676,4,0)</f>
        <v>30107</v>
      </c>
      <c r="E12251" s="210">
        <v>4</v>
      </c>
    </row>
    <row r="12252" spans="1:5" x14ac:dyDescent="0.2">
      <c r="A12252" s="209">
        <v>44486</v>
      </c>
      <c r="B12252" s="210">
        <v>44486</v>
      </c>
      <c r="C12252" s="210" t="s">
        <v>999</v>
      </c>
      <c r="D12252" s="211">
        <f>VLOOKUP(Pag_Inicio_Corr_mas_casos[[#This Row],[Corregimiento]],Hoja3!$A$2:$D$676,4,0)</f>
        <v>80806</v>
      </c>
      <c r="E12252" s="210">
        <v>4</v>
      </c>
    </row>
    <row r="12253" spans="1:5" x14ac:dyDescent="0.2">
      <c r="A12253" s="209">
        <v>44486</v>
      </c>
      <c r="B12253" s="210">
        <v>44486</v>
      </c>
      <c r="C12253" s="210" t="s">
        <v>1071</v>
      </c>
      <c r="D12253" s="211">
        <f>VLOOKUP(Pag_Inicio_Corr_mas_casos[[#This Row],[Corregimiento]],Hoja3!$A$2:$D$676,4,0)</f>
        <v>80819</v>
      </c>
      <c r="E12253" s="210">
        <v>4</v>
      </c>
    </row>
    <row r="12254" spans="1:5" x14ac:dyDescent="0.2">
      <c r="A12254" s="209">
        <v>44486</v>
      </c>
      <c r="B12254" s="210">
        <v>44486</v>
      </c>
      <c r="C12254" s="210" t="s">
        <v>1225</v>
      </c>
      <c r="D12254" s="211">
        <f>VLOOKUP(Pag_Inicio_Corr_mas_casos[[#This Row],[Corregimiento]],Hoja3!$A$2:$D$676,4,0)</f>
        <v>40205</v>
      </c>
      <c r="E12254" s="210">
        <v>3</v>
      </c>
    </row>
    <row r="12255" spans="1:5" x14ac:dyDescent="0.2">
      <c r="A12255" s="209">
        <v>44486</v>
      </c>
      <c r="B12255" s="210">
        <v>44486</v>
      </c>
      <c r="C12255" s="210" t="s">
        <v>1091</v>
      </c>
      <c r="D12255" s="211">
        <f>VLOOKUP(Pag_Inicio_Corr_mas_casos[[#This Row],[Corregimiento]],Hoja3!$A$2:$D$676,4,0)</f>
        <v>30104</v>
      </c>
      <c r="E12255" s="210">
        <v>3</v>
      </c>
    </row>
    <row r="12256" spans="1:5" x14ac:dyDescent="0.2">
      <c r="A12256" s="209">
        <v>44486</v>
      </c>
      <c r="B12256" s="210">
        <v>44486</v>
      </c>
      <c r="C12256" s="210" t="s">
        <v>1001</v>
      </c>
      <c r="D12256" s="211">
        <f>VLOOKUP(Pag_Inicio_Corr_mas_casos[[#This Row],[Corregimiento]],Hoja3!$A$2:$D$676,4,0)</f>
        <v>80807</v>
      </c>
      <c r="E12256" s="210">
        <v>3</v>
      </c>
    </row>
    <row r="12257" spans="1:5" x14ac:dyDescent="0.2">
      <c r="A12257" s="209">
        <v>44486</v>
      </c>
      <c r="B12257" s="210">
        <v>44486</v>
      </c>
      <c r="C12257" s="210" t="s">
        <v>1029</v>
      </c>
      <c r="D12257" s="211">
        <f>VLOOKUP(Pag_Inicio_Corr_mas_casos[[#This Row],[Corregimiento]],Hoja3!$A$2:$D$676,4,0)</f>
        <v>40606</v>
      </c>
      <c r="E12257" s="210">
        <v>3</v>
      </c>
    </row>
    <row r="12258" spans="1:5" x14ac:dyDescent="0.2">
      <c r="A12258" s="209">
        <v>44486</v>
      </c>
      <c r="B12258" s="210">
        <v>44486</v>
      </c>
      <c r="C12258" s="210" t="s">
        <v>1379</v>
      </c>
      <c r="D12258" s="211">
        <f>VLOOKUP(Pag_Inicio_Corr_mas_casos[[#This Row],[Corregimiento]],Hoja3!$A$2:$D$676,4,0)</f>
        <v>80808</v>
      </c>
      <c r="E12258" s="210">
        <v>2</v>
      </c>
    </row>
    <row r="12259" spans="1:5" x14ac:dyDescent="0.2">
      <c r="A12259" s="209">
        <v>44486</v>
      </c>
      <c r="B12259" s="210">
        <v>44486</v>
      </c>
      <c r="C12259" s="210" t="s">
        <v>1015</v>
      </c>
      <c r="D12259" s="211">
        <f>VLOOKUP(Pag_Inicio_Corr_mas_casos[[#This Row],[Corregimiento]],Hoja3!$A$2:$D$676,4,0)</f>
        <v>80815</v>
      </c>
      <c r="E12259" s="210">
        <v>2</v>
      </c>
    </row>
    <row r="12260" spans="1:5" x14ac:dyDescent="0.2">
      <c r="A12260" s="209">
        <v>44486</v>
      </c>
      <c r="B12260" s="210">
        <v>44486</v>
      </c>
      <c r="C12260" s="210" t="s">
        <v>1451</v>
      </c>
      <c r="D12260" s="211">
        <f>VLOOKUP(Pag_Inicio_Corr_mas_casos[[#This Row],[Corregimiento]],Hoja3!$A$2:$D$676,4,0)</f>
        <v>60608</v>
      </c>
      <c r="E12260" s="210">
        <v>2</v>
      </c>
    </row>
    <row r="12261" spans="1:5" x14ac:dyDescent="0.2">
      <c r="A12261" s="209">
        <v>44486</v>
      </c>
      <c r="B12261" s="210">
        <v>44486</v>
      </c>
      <c r="C12261" s="210" t="s">
        <v>1064</v>
      </c>
      <c r="D12261" s="211">
        <f>VLOOKUP(Pag_Inicio_Corr_mas_casos[[#This Row],[Corregimiento]],Hoja3!$A$2:$D$676,4,0)</f>
        <v>60103</v>
      </c>
      <c r="E12261" s="210">
        <v>2</v>
      </c>
    </row>
    <row r="12262" spans="1:5" x14ac:dyDescent="0.2">
      <c r="A12262" s="209">
        <v>44486</v>
      </c>
      <c r="B12262" s="210">
        <v>44486</v>
      </c>
      <c r="C12262" s="210" t="s">
        <v>1082</v>
      </c>
      <c r="D12262" s="211">
        <f>VLOOKUP(Pag_Inicio_Corr_mas_casos[[#This Row],[Corregimiento]],Hoja3!$A$2:$D$676,4,0)</f>
        <v>30111</v>
      </c>
      <c r="E12262" s="210">
        <v>2</v>
      </c>
    </row>
    <row r="12263" spans="1:5" x14ac:dyDescent="0.2">
      <c r="A12263" s="209">
        <v>44486</v>
      </c>
      <c r="B12263" s="210">
        <v>44486</v>
      </c>
      <c r="C12263" s="210" t="s">
        <v>1010</v>
      </c>
      <c r="D12263" s="211">
        <f>VLOOKUP(Pag_Inicio_Corr_mas_casos[[#This Row],[Corregimiento]],Hoja3!$A$2:$D$676,4,0)</f>
        <v>80813</v>
      </c>
      <c r="E12263" s="210">
        <v>2</v>
      </c>
    </row>
    <row r="12264" spans="1:5" x14ac:dyDescent="0.2">
      <c r="A12264" s="209">
        <v>44486</v>
      </c>
      <c r="B12264" s="210">
        <v>44486</v>
      </c>
      <c r="C12264" s="210" t="s">
        <v>1452</v>
      </c>
      <c r="D12264" s="211">
        <f>VLOOKUP(Pag_Inicio_Corr_mas_casos[[#This Row],[Corregimiento]],Hoja3!$A$2:$D$676,4,0)</f>
        <v>40610</v>
      </c>
      <c r="E12264" s="210">
        <v>2</v>
      </c>
    </row>
    <row r="12265" spans="1:5" x14ac:dyDescent="0.2">
      <c r="A12265" s="209">
        <v>44486</v>
      </c>
      <c r="B12265" s="210">
        <v>44486</v>
      </c>
      <c r="C12265" s="210" t="s">
        <v>1237</v>
      </c>
      <c r="D12265" s="211">
        <f>VLOOKUP(Pag_Inicio_Corr_mas_casos[[#This Row],[Corregimiento]],Hoja3!$A$2:$D$676,4,0)</f>
        <v>130102</v>
      </c>
      <c r="E12265" s="210">
        <v>2</v>
      </c>
    </row>
    <row r="12266" spans="1:5" x14ac:dyDescent="0.2">
      <c r="A12266" s="209">
        <v>44486</v>
      </c>
      <c r="B12266" s="210">
        <v>44486</v>
      </c>
      <c r="C12266" s="210" t="s">
        <v>1105</v>
      </c>
      <c r="D12266" s="211">
        <f>VLOOKUP(Pag_Inicio_Corr_mas_casos[[#This Row],[Corregimiento]],Hoja3!$A$2:$D$676,4,0)</f>
        <v>80812</v>
      </c>
      <c r="E12266" s="210">
        <v>2</v>
      </c>
    </row>
    <row r="12267" spans="1:5" x14ac:dyDescent="0.2">
      <c r="A12267" s="209">
        <v>44486</v>
      </c>
      <c r="B12267" s="210">
        <v>44486</v>
      </c>
      <c r="C12267" s="210" t="s">
        <v>831</v>
      </c>
      <c r="D12267" s="211">
        <f>VLOOKUP(Pag_Inicio_Corr_mas_casos[[#This Row],[Corregimiento]],Hoja3!$A$2:$D$676,4,0)</f>
        <v>80821</v>
      </c>
      <c r="E12267" s="210">
        <v>2</v>
      </c>
    </row>
    <row r="12268" spans="1:5" x14ac:dyDescent="0.2">
      <c r="A12268" s="43">
        <v>44487</v>
      </c>
      <c r="B12268" s="41">
        <v>44487</v>
      </c>
      <c r="C12268" s="41" t="s">
        <v>1191</v>
      </c>
      <c r="D12268" s="42">
        <f>VLOOKUP(Pag_Inicio_Corr_mas_casos[[#This Row],[Corregimiento]],Hoja3!$A$2:$D$676,4,0)</f>
        <v>40401</v>
      </c>
      <c r="E12268" s="41">
        <v>8</v>
      </c>
    </row>
    <row r="12269" spans="1:5" x14ac:dyDescent="0.2">
      <c r="A12269" s="43">
        <v>44487</v>
      </c>
      <c r="B12269" s="41">
        <v>44487</v>
      </c>
      <c r="C12269" s="41" t="s">
        <v>1113</v>
      </c>
      <c r="D12269" s="42">
        <f>VLOOKUP(Pag_Inicio_Corr_mas_casos[[#This Row],[Corregimiento]],Hoja3!$A$2:$D$676,4,0)</f>
        <v>130102</v>
      </c>
      <c r="E12269" s="41">
        <v>6</v>
      </c>
    </row>
    <row r="12270" spans="1:5" x14ac:dyDescent="0.2">
      <c r="A12270" s="43">
        <v>44487</v>
      </c>
      <c r="B12270" s="41">
        <v>44487</v>
      </c>
      <c r="C12270" s="41" t="s">
        <v>1071</v>
      </c>
      <c r="D12270" s="42">
        <f>VLOOKUP(Pag_Inicio_Corr_mas_casos[[#This Row],[Corregimiento]],Hoja3!$A$2:$D$676,4,0)</f>
        <v>80819</v>
      </c>
      <c r="E12270" s="41">
        <v>6</v>
      </c>
    </row>
    <row r="12271" spans="1:5" x14ac:dyDescent="0.2">
      <c r="A12271" s="43">
        <v>44487</v>
      </c>
      <c r="B12271" s="41">
        <v>44487</v>
      </c>
      <c r="C12271" s="41" t="s">
        <v>1124</v>
      </c>
      <c r="D12271" s="42">
        <f>VLOOKUP(Pag_Inicio_Corr_mas_casos[[#This Row],[Corregimiento]],Hoja3!$A$2:$D$676,4,0)</f>
        <v>30110</v>
      </c>
      <c r="E12271" s="41">
        <v>5</v>
      </c>
    </row>
    <row r="12272" spans="1:5" x14ac:dyDescent="0.2">
      <c r="A12272" s="43">
        <v>44487</v>
      </c>
      <c r="B12272" s="41">
        <v>44487</v>
      </c>
      <c r="C12272" s="41" t="s">
        <v>1253</v>
      </c>
      <c r="D12272" s="42">
        <f>VLOOKUP(Pag_Inicio_Corr_mas_casos[[#This Row],[Corregimiento]],Hoja3!$A$2:$D$676,4,0)</f>
        <v>40706</v>
      </c>
      <c r="E12272" s="41">
        <v>5</v>
      </c>
    </row>
    <row r="12273" spans="1:5" x14ac:dyDescent="0.2">
      <c r="A12273" s="43">
        <v>44487</v>
      </c>
      <c r="B12273" s="41">
        <v>44487</v>
      </c>
      <c r="C12273" s="41" t="s">
        <v>1078</v>
      </c>
      <c r="D12273" s="42">
        <f>VLOOKUP(Pag_Inicio_Corr_mas_casos[[#This Row],[Corregimiento]],Hoja3!$A$2:$D$676,4,0)</f>
        <v>81001</v>
      </c>
      <c r="E12273" s="41">
        <v>4</v>
      </c>
    </row>
    <row r="12274" spans="1:5" x14ac:dyDescent="0.2">
      <c r="A12274" s="43">
        <v>44487</v>
      </c>
      <c r="B12274" s="41">
        <v>44487</v>
      </c>
      <c r="C12274" s="41" t="s">
        <v>1026</v>
      </c>
      <c r="D12274" s="42">
        <f>VLOOKUP(Pag_Inicio_Corr_mas_casos[[#This Row],[Corregimiento]],Hoja3!$A$2:$D$676,4,0)</f>
        <v>30107</v>
      </c>
      <c r="E12274" s="41">
        <v>4</v>
      </c>
    </row>
    <row r="12275" spans="1:5" x14ac:dyDescent="0.2">
      <c r="A12275" s="43">
        <v>44487</v>
      </c>
      <c r="B12275" s="41">
        <v>44487</v>
      </c>
      <c r="C12275" s="41" t="s">
        <v>1119</v>
      </c>
      <c r="D12275" s="42">
        <f>VLOOKUP(Pag_Inicio_Corr_mas_casos[[#This Row],[Corregimiento]],Hoja3!$A$2:$D$676,4,0)</f>
        <v>40601</v>
      </c>
      <c r="E12275" s="41">
        <v>4</v>
      </c>
    </row>
    <row r="12276" spans="1:5" x14ac:dyDescent="0.2">
      <c r="A12276" s="43">
        <v>44487</v>
      </c>
      <c r="B12276" s="41">
        <v>44487</v>
      </c>
      <c r="C12276" s="41" t="s">
        <v>1070</v>
      </c>
      <c r="D12276" s="42">
        <f>VLOOKUP(Pag_Inicio_Corr_mas_casos[[#This Row],[Corregimiento]],Hoja3!$A$2:$D$676,4,0)</f>
        <v>80809</v>
      </c>
      <c r="E12276" s="41">
        <v>3</v>
      </c>
    </row>
    <row r="12277" spans="1:5" x14ac:dyDescent="0.2">
      <c r="A12277" s="43">
        <v>44487</v>
      </c>
      <c r="B12277" s="41">
        <v>44487</v>
      </c>
      <c r="C12277" s="41" t="s">
        <v>1005</v>
      </c>
      <c r="D12277" s="42">
        <f>VLOOKUP(Pag_Inicio_Corr_mas_casos[[#This Row],[Corregimiento]],Hoja3!$A$2:$D$676,4,0)</f>
        <v>80814</v>
      </c>
      <c r="E12277" s="41">
        <v>3</v>
      </c>
    </row>
    <row r="12278" spans="1:5" x14ac:dyDescent="0.2">
      <c r="A12278" s="43">
        <v>44487</v>
      </c>
      <c r="B12278" s="41">
        <v>44487</v>
      </c>
      <c r="C12278" s="41" t="s">
        <v>1115</v>
      </c>
      <c r="D12278" s="42">
        <f>VLOOKUP(Pag_Inicio_Corr_mas_casos[[#This Row],[Corregimiento]],Hoja3!$A$2:$D$676,4,0)</f>
        <v>90605</v>
      </c>
      <c r="E12278" s="41">
        <v>3</v>
      </c>
    </row>
    <row r="12279" spans="1:5" x14ac:dyDescent="0.2">
      <c r="A12279" s="43">
        <v>44487</v>
      </c>
      <c r="B12279" s="41">
        <v>44487</v>
      </c>
      <c r="C12279" s="41" t="s">
        <v>1091</v>
      </c>
      <c r="D12279" s="42">
        <f>VLOOKUP(Pag_Inicio_Corr_mas_casos[[#This Row],[Corregimiento]],Hoja3!$A$2:$D$676,4,0)</f>
        <v>30104</v>
      </c>
      <c r="E12279" s="41">
        <v>3</v>
      </c>
    </row>
    <row r="12280" spans="1:5" x14ac:dyDescent="0.2">
      <c r="A12280" s="43">
        <v>44487</v>
      </c>
      <c r="B12280" s="41">
        <v>44487</v>
      </c>
      <c r="C12280" s="41" t="s">
        <v>1132</v>
      </c>
      <c r="D12280" s="42">
        <f>VLOOKUP(Pag_Inicio_Corr_mas_casos[[#This Row],[Corregimiento]],Hoja3!$A$2:$D$676,4,0)</f>
        <v>30101</v>
      </c>
      <c r="E12280" s="41">
        <v>3</v>
      </c>
    </row>
    <row r="12281" spans="1:5" x14ac:dyDescent="0.2">
      <c r="A12281" s="43">
        <v>44487</v>
      </c>
      <c r="B12281" s="41">
        <v>44487</v>
      </c>
      <c r="C12281" s="41" t="s">
        <v>1006</v>
      </c>
      <c r="D12281" s="42">
        <f>VLOOKUP(Pag_Inicio_Corr_mas_casos[[#This Row],[Corregimiento]],Hoja3!$A$2:$D$676,4,0)</f>
        <v>80826</v>
      </c>
      <c r="E12281" s="41">
        <v>3</v>
      </c>
    </row>
    <row r="12282" spans="1:5" x14ac:dyDescent="0.2">
      <c r="A12282" s="43">
        <v>44487</v>
      </c>
      <c r="B12282" s="41">
        <v>44487</v>
      </c>
      <c r="C12282" s="41" t="s">
        <v>1064</v>
      </c>
      <c r="D12282" s="42">
        <f>VLOOKUP(Pag_Inicio_Corr_mas_casos[[#This Row],[Corregimiento]],Hoja3!$A$2:$D$676,4,0)</f>
        <v>60103</v>
      </c>
      <c r="E12282" s="41">
        <v>3</v>
      </c>
    </row>
    <row r="12283" spans="1:5" x14ac:dyDescent="0.2">
      <c r="A12283" s="43">
        <v>44487</v>
      </c>
      <c r="B12283" s="41">
        <v>44487</v>
      </c>
      <c r="C12283" s="41" t="s">
        <v>831</v>
      </c>
      <c r="D12283" s="42">
        <f>VLOOKUP(Pag_Inicio_Corr_mas_casos[[#This Row],[Corregimiento]],Hoja3!$A$2:$D$676,4,0)</f>
        <v>80821</v>
      </c>
      <c r="E12283" s="41">
        <v>3</v>
      </c>
    </row>
    <row r="12284" spans="1:5" x14ac:dyDescent="0.2">
      <c r="A12284" s="43">
        <v>44487</v>
      </c>
      <c r="B12284" s="41">
        <v>44487</v>
      </c>
      <c r="C12284" s="41" t="s">
        <v>1058</v>
      </c>
      <c r="D12284" s="42">
        <f>VLOOKUP(Pag_Inicio_Corr_mas_casos[[#This Row],[Corregimiento]],Hoja3!$A$2:$D$676,4,0)</f>
        <v>60104</v>
      </c>
      <c r="E12284" s="41">
        <v>3</v>
      </c>
    </row>
    <row r="12285" spans="1:5" x14ac:dyDescent="0.2">
      <c r="A12285" s="43">
        <v>44487</v>
      </c>
      <c r="B12285" s="41">
        <v>44487</v>
      </c>
      <c r="C12285" s="41" t="s">
        <v>1051</v>
      </c>
      <c r="D12285" s="42">
        <f>VLOOKUP(Pag_Inicio_Corr_mas_casos[[#This Row],[Corregimiento]],Hoja3!$A$2:$D$676,4,0)</f>
        <v>80808</v>
      </c>
      <c r="E12285" s="41">
        <v>2</v>
      </c>
    </row>
    <row r="12286" spans="1:5" x14ac:dyDescent="0.2">
      <c r="A12286" s="43">
        <v>44487</v>
      </c>
      <c r="B12286" s="41">
        <v>44487</v>
      </c>
      <c r="C12286" s="41" t="s">
        <v>999</v>
      </c>
      <c r="D12286" s="42">
        <f>VLOOKUP(Pag_Inicio_Corr_mas_casos[[#This Row],[Corregimiento]],Hoja3!$A$2:$D$676,4,0)</f>
        <v>80806</v>
      </c>
      <c r="E12286" s="41">
        <v>2</v>
      </c>
    </row>
    <row r="12287" spans="1:5" x14ac:dyDescent="0.2">
      <c r="A12287" s="43">
        <v>44487</v>
      </c>
      <c r="B12287" s="41">
        <v>44487</v>
      </c>
      <c r="C12287" s="41" t="s">
        <v>1193</v>
      </c>
      <c r="D12287" s="42">
        <f>VLOOKUP(Pag_Inicio_Corr_mas_casos[[#This Row],[Corregimiento]],Hoja3!$A$2:$D$676,4,0)</f>
        <v>40603</v>
      </c>
      <c r="E12287" s="41">
        <v>2</v>
      </c>
    </row>
    <row r="12288" spans="1:5" x14ac:dyDescent="0.2">
      <c r="A12288" s="35">
        <v>44488</v>
      </c>
      <c r="B12288" s="36">
        <v>44488</v>
      </c>
      <c r="C12288" s="36" t="s">
        <v>1070</v>
      </c>
      <c r="D12288" s="37">
        <f>VLOOKUP(Pag_Inicio_Corr_mas_casos[[#This Row],[Corregimiento]],Hoja3!$A$2:$D$676,4,0)</f>
        <v>80809</v>
      </c>
      <c r="E12288" s="36">
        <v>22</v>
      </c>
    </row>
    <row r="12289" spans="1:5" x14ac:dyDescent="0.2">
      <c r="A12289" s="35">
        <v>44488</v>
      </c>
      <c r="B12289" s="36">
        <v>44488</v>
      </c>
      <c r="C12289" s="36" t="s">
        <v>1080</v>
      </c>
      <c r="D12289" s="37">
        <f>VLOOKUP(Pag_Inicio_Corr_mas_casos[[#This Row],[Corregimiento]],Hoja3!$A$2:$D$676,4,0)</f>
        <v>81003</v>
      </c>
      <c r="E12289" s="36">
        <v>6</v>
      </c>
    </row>
    <row r="12290" spans="1:5" x14ac:dyDescent="0.2">
      <c r="A12290" s="35">
        <v>44488</v>
      </c>
      <c r="B12290" s="36">
        <v>44488</v>
      </c>
      <c r="C12290" s="36" t="s">
        <v>1119</v>
      </c>
      <c r="D12290" s="37">
        <f>VLOOKUP(Pag_Inicio_Corr_mas_casos[[#This Row],[Corregimiento]],Hoja3!$A$2:$D$676,4,0)</f>
        <v>40601</v>
      </c>
      <c r="E12290" s="36">
        <v>6</v>
      </c>
    </row>
    <row r="12291" spans="1:5" x14ac:dyDescent="0.2">
      <c r="A12291" s="35">
        <v>44488</v>
      </c>
      <c r="B12291" s="36">
        <v>44488</v>
      </c>
      <c r="C12291" s="36" t="s">
        <v>1105</v>
      </c>
      <c r="D12291" s="37">
        <f>VLOOKUP(Pag_Inicio_Corr_mas_casos[[#This Row],[Corregimiento]],Hoja3!$A$2:$D$676,4,0)</f>
        <v>80812</v>
      </c>
      <c r="E12291" s="36">
        <v>5</v>
      </c>
    </row>
    <row r="12292" spans="1:5" x14ac:dyDescent="0.2">
      <c r="A12292" s="35">
        <v>44488</v>
      </c>
      <c r="B12292" s="36">
        <v>44488</v>
      </c>
      <c r="C12292" s="36" t="s">
        <v>1113</v>
      </c>
      <c r="D12292" s="37">
        <f>VLOOKUP(Pag_Inicio_Corr_mas_casos[[#This Row],[Corregimiento]],Hoja3!$A$2:$D$676,4,0)</f>
        <v>130102</v>
      </c>
      <c r="E12292" s="36">
        <v>5</v>
      </c>
    </row>
    <row r="12293" spans="1:5" x14ac:dyDescent="0.2">
      <c r="A12293" s="35">
        <v>44488</v>
      </c>
      <c r="B12293" s="36">
        <v>44488</v>
      </c>
      <c r="C12293" s="36" t="s">
        <v>1137</v>
      </c>
      <c r="D12293" s="37">
        <f>VLOOKUP(Pag_Inicio_Corr_mas_casos[[#This Row],[Corregimiento]],Hoja3!$A$2:$D$676,4,0)</f>
        <v>40503</v>
      </c>
      <c r="E12293" s="36">
        <v>5</v>
      </c>
    </row>
    <row r="12294" spans="1:5" x14ac:dyDescent="0.2">
      <c r="A12294" s="35">
        <v>44488</v>
      </c>
      <c r="B12294" s="36">
        <v>44488</v>
      </c>
      <c r="C12294" s="36" t="s">
        <v>1026</v>
      </c>
      <c r="D12294" s="37">
        <f>VLOOKUP(Pag_Inicio_Corr_mas_casos[[#This Row],[Corregimiento]],Hoja3!$A$2:$D$676,4,0)</f>
        <v>30107</v>
      </c>
      <c r="E12294" s="36">
        <v>5</v>
      </c>
    </row>
    <row r="12295" spans="1:5" x14ac:dyDescent="0.2">
      <c r="A12295" s="35">
        <v>44488</v>
      </c>
      <c r="B12295" s="36">
        <v>44488</v>
      </c>
      <c r="C12295" s="36" t="s">
        <v>1066</v>
      </c>
      <c r="D12295" s="37">
        <f>VLOOKUP(Pag_Inicio_Corr_mas_casos[[#This Row],[Corregimiento]],Hoja3!$A$2:$D$676,4,0)</f>
        <v>40612</v>
      </c>
      <c r="E12295" s="36">
        <v>5</v>
      </c>
    </row>
    <row r="12296" spans="1:5" x14ac:dyDescent="0.2">
      <c r="A12296" s="35">
        <v>44488</v>
      </c>
      <c r="B12296" s="36">
        <v>44488</v>
      </c>
      <c r="C12296" s="36" t="s">
        <v>1091</v>
      </c>
      <c r="D12296" s="37">
        <f>VLOOKUP(Pag_Inicio_Corr_mas_casos[[#This Row],[Corregimiento]],Hoja3!$A$2:$D$676,4,0)</f>
        <v>30104</v>
      </c>
      <c r="E12296" s="36">
        <v>4</v>
      </c>
    </row>
    <row r="12297" spans="1:5" x14ac:dyDescent="0.2">
      <c r="A12297" s="35">
        <v>44488</v>
      </c>
      <c r="B12297" s="36">
        <v>44488</v>
      </c>
      <c r="C12297" s="36" t="s">
        <v>1204</v>
      </c>
      <c r="D12297" s="37">
        <f>VLOOKUP(Pag_Inicio_Corr_mas_casos[[#This Row],[Corregimiento]],Hoja3!$A$2:$D$676,4,0)</f>
        <v>40506</v>
      </c>
      <c r="E12297" s="36">
        <v>4</v>
      </c>
    </row>
    <row r="12298" spans="1:5" x14ac:dyDescent="0.2">
      <c r="A12298" s="35">
        <v>44488</v>
      </c>
      <c r="B12298" s="36">
        <v>44488</v>
      </c>
      <c r="C12298" s="36" t="s">
        <v>996</v>
      </c>
      <c r="D12298" s="37">
        <f>VLOOKUP(Pag_Inicio_Corr_mas_casos[[#This Row],[Corregimiento]],Hoja3!$A$2:$D$676,4,0)</f>
        <v>80810</v>
      </c>
      <c r="E12298" s="36">
        <v>4</v>
      </c>
    </row>
    <row r="12299" spans="1:5" x14ac:dyDescent="0.2">
      <c r="A12299" s="35">
        <v>44488</v>
      </c>
      <c r="B12299" s="36">
        <v>44488</v>
      </c>
      <c r="C12299" s="36" t="s">
        <v>1013</v>
      </c>
      <c r="D12299" s="37">
        <f>VLOOKUP(Pag_Inicio_Corr_mas_casos[[#This Row],[Corregimiento]],Hoja3!$A$2:$D$676,4,0)</f>
        <v>80822</v>
      </c>
      <c r="E12299" s="36">
        <v>4</v>
      </c>
    </row>
    <row r="12300" spans="1:5" x14ac:dyDescent="0.2">
      <c r="A12300" s="35">
        <v>44488</v>
      </c>
      <c r="B12300" s="36">
        <v>44488</v>
      </c>
      <c r="C12300" s="36" t="s">
        <v>1009</v>
      </c>
      <c r="D12300" s="37">
        <f>VLOOKUP(Pag_Inicio_Corr_mas_casos[[#This Row],[Corregimiento]],Hoja3!$A$2:$D$676,4,0)</f>
        <v>130107</v>
      </c>
      <c r="E12300" s="36">
        <v>4</v>
      </c>
    </row>
    <row r="12301" spans="1:5" x14ac:dyDescent="0.2">
      <c r="A12301" s="35">
        <v>44488</v>
      </c>
      <c r="B12301" s="36">
        <v>44488</v>
      </c>
      <c r="C12301" s="36" t="s">
        <v>1065</v>
      </c>
      <c r="D12301" s="37">
        <f>VLOOKUP(Pag_Inicio_Corr_mas_casos[[#This Row],[Corregimiento]],Hoja3!$A$2:$D$676,4,0)</f>
        <v>60101</v>
      </c>
      <c r="E12301" s="36">
        <v>4</v>
      </c>
    </row>
    <row r="12302" spans="1:5" x14ac:dyDescent="0.2">
      <c r="A12302" s="35">
        <v>44488</v>
      </c>
      <c r="B12302" s="36">
        <v>44488</v>
      </c>
      <c r="C12302" s="36" t="s">
        <v>1064</v>
      </c>
      <c r="D12302" s="37">
        <f>VLOOKUP(Pag_Inicio_Corr_mas_casos[[#This Row],[Corregimiento]],Hoja3!$A$2:$D$676,4,0)</f>
        <v>60103</v>
      </c>
      <c r="E12302" s="36">
        <v>3</v>
      </c>
    </row>
    <row r="12303" spans="1:5" x14ac:dyDescent="0.2">
      <c r="A12303" s="35">
        <v>44488</v>
      </c>
      <c r="B12303" s="36">
        <v>44488</v>
      </c>
      <c r="C12303" s="36" t="s">
        <v>1144</v>
      </c>
      <c r="D12303" s="37">
        <f>VLOOKUP(Pag_Inicio_Corr_mas_casos[[#This Row],[Corregimiento]],Hoja3!$A$2:$D$676,4,0)</f>
        <v>130407</v>
      </c>
      <c r="E12303" s="36">
        <v>3</v>
      </c>
    </row>
    <row r="12304" spans="1:5" x14ac:dyDescent="0.2">
      <c r="A12304" s="35">
        <v>44488</v>
      </c>
      <c r="B12304" s="36">
        <v>44488</v>
      </c>
      <c r="C12304" s="36" t="s">
        <v>831</v>
      </c>
      <c r="D12304" s="37">
        <f>VLOOKUP(Pag_Inicio_Corr_mas_casos[[#This Row],[Corregimiento]],Hoja3!$A$2:$D$676,4,0)</f>
        <v>80821</v>
      </c>
      <c r="E12304" s="36">
        <v>3</v>
      </c>
    </row>
    <row r="12305" spans="1:5" x14ac:dyDescent="0.2">
      <c r="A12305" s="35">
        <v>44488</v>
      </c>
      <c r="B12305" s="36">
        <v>44488</v>
      </c>
      <c r="C12305" s="36" t="s">
        <v>998</v>
      </c>
      <c r="D12305" s="37">
        <f>VLOOKUP(Pag_Inicio_Corr_mas_casos[[#This Row],[Corregimiento]],Hoja3!$A$2:$D$676,4,0)</f>
        <v>81009</v>
      </c>
      <c r="E12305" s="36">
        <v>3</v>
      </c>
    </row>
    <row r="12306" spans="1:5" x14ac:dyDescent="0.2">
      <c r="A12306" s="35">
        <v>44488</v>
      </c>
      <c r="B12306" s="36">
        <v>44488</v>
      </c>
      <c r="C12306" s="36" t="s">
        <v>1058</v>
      </c>
      <c r="D12306" s="37">
        <f>VLOOKUP(Pag_Inicio_Corr_mas_casos[[#This Row],[Corregimiento]],Hoja3!$A$2:$D$676,4,0)</f>
        <v>60104</v>
      </c>
      <c r="E12306" s="36">
        <v>3</v>
      </c>
    </row>
    <row r="12307" spans="1:5" x14ac:dyDescent="0.2">
      <c r="A12307" s="35">
        <v>44488</v>
      </c>
      <c r="B12307" s="36">
        <v>44488</v>
      </c>
      <c r="C12307" s="36" t="s">
        <v>1117</v>
      </c>
      <c r="D12307" s="37">
        <f>VLOOKUP(Pag_Inicio_Corr_mas_casos[[#This Row],[Corregimiento]],Hoja3!$A$2:$D$676,4,0)</f>
        <v>40501</v>
      </c>
      <c r="E12307" s="36">
        <v>3</v>
      </c>
    </row>
    <row r="12308" spans="1:5" x14ac:dyDescent="0.2">
      <c r="A12308" s="47">
        <v>44489</v>
      </c>
      <c r="B12308" s="48">
        <v>44489</v>
      </c>
      <c r="C12308" s="48" t="s">
        <v>1070</v>
      </c>
      <c r="D12308" s="49">
        <f>VLOOKUP(Pag_Inicio_Corr_mas_casos[[#This Row],[Corregimiento]],Hoja3!$A$2:$D$676,4,0)</f>
        <v>80809</v>
      </c>
      <c r="E12308" s="48">
        <v>17</v>
      </c>
    </row>
    <row r="12309" spans="1:5" x14ac:dyDescent="0.2">
      <c r="A12309" s="47">
        <v>44489</v>
      </c>
      <c r="B12309" s="48">
        <v>44489</v>
      </c>
      <c r="C12309" s="48" t="s">
        <v>1119</v>
      </c>
      <c r="D12309" s="49">
        <f>VLOOKUP(Pag_Inicio_Corr_mas_casos[[#This Row],[Corregimiento]],Hoja3!$A$2:$D$676,4,0)</f>
        <v>40601</v>
      </c>
      <c r="E12309" s="48">
        <v>10</v>
      </c>
    </row>
    <row r="12310" spans="1:5" x14ac:dyDescent="0.2">
      <c r="A12310" s="47">
        <v>44489</v>
      </c>
      <c r="B12310" s="48">
        <v>44489</v>
      </c>
      <c r="C12310" s="48" t="s">
        <v>1091</v>
      </c>
      <c r="D12310" s="49">
        <f>VLOOKUP(Pag_Inicio_Corr_mas_casos[[#This Row],[Corregimiento]],Hoja3!$A$2:$D$676,4,0)</f>
        <v>30104</v>
      </c>
      <c r="E12310" s="48">
        <v>10</v>
      </c>
    </row>
    <row r="12311" spans="1:5" x14ac:dyDescent="0.2">
      <c r="A12311" s="47">
        <v>44489</v>
      </c>
      <c r="B12311" s="48">
        <v>44489</v>
      </c>
      <c r="C12311" s="48" t="s">
        <v>1111</v>
      </c>
      <c r="D12311" s="49">
        <f>VLOOKUP(Pag_Inicio_Corr_mas_casos[[#This Row],[Corregimiento]],Hoja3!$A$2:$D$676,4,0)</f>
        <v>40201</v>
      </c>
      <c r="E12311" s="48">
        <v>9</v>
      </c>
    </row>
    <row r="12312" spans="1:5" x14ac:dyDescent="0.2">
      <c r="A12312" s="47">
        <v>44489</v>
      </c>
      <c r="B12312" s="48">
        <v>44489</v>
      </c>
      <c r="C12312" s="48" t="s">
        <v>1105</v>
      </c>
      <c r="D12312" s="49">
        <f>VLOOKUP(Pag_Inicio_Corr_mas_casos[[#This Row],[Corregimiento]],Hoja3!$A$2:$D$676,4,0)</f>
        <v>80812</v>
      </c>
      <c r="E12312" s="48">
        <v>9</v>
      </c>
    </row>
    <row r="12313" spans="1:5" x14ac:dyDescent="0.2">
      <c r="A12313" s="47">
        <v>44489</v>
      </c>
      <c r="B12313" s="48">
        <v>44489</v>
      </c>
      <c r="C12313" s="48" t="s">
        <v>1026</v>
      </c>
      <c r="D12313" s="49">
        <f>VLOOKUP(Pag_Inicio_Corr_mas_casos[[#This Row],[Corregimiento]],Hoja3!$A$2:$D$676,4,0)</f>
        <v>30107</v>
      </c>
      <c r="E12313" s="48">
        <v>7</v>
      </c>
    </row>
    <row r="12314" spans="1:5" x14ac:dyDescent="0.2">
      <c r="A12314" s="47">
        <v>44489</v>
      </c>
      <c r="B12314" s="48">
        <v>44489</v>
      </c>
      <c r="C12314" s="48" t="s">
        <v>1081</v>
      </c>
      <c r="D12314" s="49">
        <f>VLOOKUP(Pag_Inicio_Corr_mas_casos[[#This Row],[Corregimiento]],Hoja3!$A$2:$D$676,4,0)</f>
        <v>91001</v>
      </c>
      <c r="E12314" s="48">
        <v>6</v>
      </c>
    </row>
    <row r="12315" spans="1:5" x14ac:dyDescent="0.2">
      <c r="A12315" s="47">
        <v>44489</v>
      </c>
      <c r="B12315" s="48">
        <v>44489</v>
      </c>
      <c r="C12315" s="48" t="s">
        <v>1071</v>
      </c>
      <c r="D12315" s="49">
        <f>VLOOKUP(Pag_Inicio_Corr_mas_casos[[#This Row],[Corregimiento]],Hoja3!$A$2:$D$676,4,0)</f>
        <v>80819</v>
      </c>
      <c r="E12315" s="48">
        <v>6</v>
      </c>
    </row>
    <row r="12316" spans="1:5" x14ac:dyDescent="0.2">
      <c r="A12316" s="47">
        <v>44489</v>
      </c>
      <c r="B12316" s="48">
        <v>44489</v>
      </c>
      <c r="C12316" s="48" t="s">
        <v>1065</v>
      </c>
      <c r="D12316" s="49">
        <f>VLOOKUP(Pag_Inicio_Corr_mas_casos[[#This Row],[Corregimiento]],Hoja3!$A$2:$D$676,4,0)</f>
        <v>60101</v>
      </c>
      <c r="E12316" s="48">
        <v>6</v>
      </c>
    </row>
    <row r="12317" spans="1:5" x14ac:dyDescent="0.2">
      <c r="A12317" s="47">
        <v>44489</v>
      </c>
      <c r="B12317" s="48">
        <v>44489</v>
      </c>
      <c r="C12317" s="48" t="s">
        <v>1082</v>
      </c>
      <c r="D12317" s="49">
        <f>VLOOKUP(Pag_Inicio_Corr_mas_casos[[#This Row],[Corregimiento]],Hoja3!$A$2:$D$676,4,0)</f>
        <v>30111</v>
      </c>
      <c r="E12317" s="48">
        <v>6</v>
      </c>
    </row>
    <row r="12318" spans="1:5" x14ac:dyDescent="0.2">
      <c r="A12318" s="47">
        <v>44489</v>
      </c>
      <c r="B12318" s="48">
        <v>44489</v>
      </c>
      <c r="C12318" s="48" t="s">
        <v>1079</v>
      </c>
      <c r="D12318" s="49">
        <f>VLOOKUP(Pag_Inicio_Corr_mas_casos[[#This Row],[Corregimiento]],Hoja3!$A$2:$D$676,4,0)</f>
        <v>81002</v>
      </c>
      <c r="E12318" s="48">
        <v>5</v>
      </c>
    </row>
    <row r="12319" spans="1:5" x14ac:dyDescent="0.2">
      <c r="A12319" s="47">
        <v>44489</v>
      </c>
      <c r="B12319" s="48">
        <v>44489</v>
      </c>
      <c r="C12319" s="48" t="s">
        <v>1005</v>
      </c>
      <c r="D12319" s="49">
        <f>VLOOKUP(Pag_Inicio_Corr_mas_casos[[#This Row],[Corregimiento]],Hoja3!$A$2:$D$676,4,0)</f>
        <v>80814</v>
      </c>
      <c r="E12319" s="48">
        <v>5</v>
      </c>
    </row>
    <row r="12320" spans="1:5" x14ac:dyDescent="0.2">
      <c r="A12320" s="47">
        <v>44489</v>
      </c>
      <c r="B12320" s="48">
        <v>44489</v>
      </c>
      <c r="C12320" s="48" t="s">
        <v>1092</v>
      </c>
      <c r="D12320" s="49">
        <f>VLOOKUP(Pag_Inicio_Corr_mas_casos[[#This Row],[Corregimiento]],Hoja3!$A$2:$D$676,4,0)</f>
        <v>91008</v>
      </c>
      <c r="E12320" s="48">
        <v>5</v>
      </c>
    </row>
    <row r="12321" spans="1:5" x14ac:dyDescent="0.2">
      <c r="A12321" s="47">
        <v>44489</v>
      </c>
      <c r="B12321" s="48">
        <v>44489</v>
      </c>
      <c r="C12321" s="48" t="s">
        <v>1010</v>
      </c>
      <c r="D12321" s="49">
        <f>VLOOKUP(Pag_Inicio_Corr_mas_casos[[#This Row],[Corregimiento]],Hoja3!$A$2:$D$676,4,0)</f>
        <v>80813</v>
      </c>
      <c r="E12321" s="48">
        <v>5</v>
      </c>
    </row>
    <row r="12322" spans="1:5" x14ac:dyDescent="0.2">
      <c r="A12322" s="47">
        <v>44489</v>
      </c>
      <c r="B12322" s="48">
        <v>44489</v>
      </c>
      <c r="C12322" s="48" t="s">
        <v>1364</v>
      </c>
      <c r="D12322" s="49">
        <f>VLOOKUP(Pag_Inicio_Corr_mas_casos[[#This Row],[Corregimiento]],Hoja3!$A$2:$D$676,4,0)</f>
        <v>110102</v>
      </c>
      <c r="E12322" s="48">
        <v>5</v>
      </c>
    </row>
    <row r="12323" spans="1:5" x14ac:dyDescent="0.2">
      <c r="A12323" s="47">
        <v>44489</v>
      </c>
      <c r="B12323" s="48">
        <v>44489</v>
      </c>
      <c r="C12323" s="48" t="s">
        <v>1117</v>
      </c>
      <c r="D12323" s="49">
        <f>VLOOKUP(Pag_Inicio_Corr_mas_casos[[#This Row],[Corregimiento]],Hoja3!$A$2:$D$676,4,0)</f>
        <v>40501</v>
      </c>
      <c r="E12323" s="48">
        <v>5</v>
      </c>
    </row>
    <row r="12324" spans="1:5" x14ac:dyDescent="0.2">
      <c r="A12324" s="47">
        <v>44489</v>
      </c>
      <c r="B12324" s="48">
        <v>44489</v>
      </c>
      <c r="C12324" s="48" t="s">
        <v>996</v>
      </c>
      <c r="D12324" s="49">
        <f>VLOOKUP(Pag_Inicio_Corr_mas_casos[[#This Row],[Corregimiento]],Hoja3!$A$2:$D$676,4,0)</f>
        <v>80810</v>
      </c>
      <c r="E12324" s="48">
        <v>5</v>
      </c>
    </row>
    <row r="12325" spans="1:5" x14ac:dyDescent="0.2">
      <c r="A12325" s="47">
        <v>44489</v>
      </c>
      <c r="B12325" s="48">
        <v>44489</v>
      </c>
      <c r="C12325" s="48" t="s">
        <v>1061</v>
      </c>
      <c r="D12325" s="49">
        <f>VLOOKUP(Pag_Inicio_Corr_mas_casos[[#This Row],[Corregimiento]],Hoja3!$A$2:$D$676,4,0)</f>
        <v>30115</v>
      </c>
      <c r="E12325" s="48">
        <v>4</v>
      </c>
    </row>
    <row r="12326" spans="1:5" x14ac:dyDescent="0.2">
      <c r="A12326" s="47">
        <v>44489</v>
      </c>
      <c r="B12326" s="48">
        <v>44489</v>
      </c>
      <c r="C12326" s="48" t="s">
        <v>1078</v>
      </c>
      <c r="D12326" s="49">
        <f>VLOOKUP(Pag_Inicio_Corr_mas_casos[[#This Row],[Corregimiento]],Hoja3!$A$2:$D$676,4,0)</f>
        <v>81001</v>
      </c>
      <c r="E12326" s="48">
        <v>4</v>
      </c>
    </row>
    <row r="12327" spans="1:5" x14ac:dyDescent="0.2">
      <c r="A12327" s="47">
        <v>44489</v>
      </c>
      <c r="B12327" s="48">
        <v>44489</v>
      </c>
      <c r="C12327" s="48" t="s">
        <v>1013</v>
      </c>
      <c r="D12327" s="49">
        <f>VLOOKUP(Pag_Inicio_Corr_mas_casos[[#This Row],[Corregimiento]],Hoja3!$A$2:$D$676,4,0)</f>
        <v>80822</v>
      </c>
      <c r="E12327" s="48">
        <v>4</v>
      </c>
    </row>
    <row r="12328" spans="1:5" x14ac:dyDescent="0.2">
      <c r="A12328" s="32">
        <v>44490</v>
      </c>
      <c r="B12328" s="33">
        <v>44490</v>
      </c>
      <c r="C12328" s="33" t="s">
        <v>1070</v>
      </c>
      <c r="D12328" s="34">
        <f>VLOOKUP(Pag_Inicio_Corr_mas_casos[[#This Row],[Corregimiento]],Hoja3!$A$2:$D$676,4,0)</f>
        <v>80809</v>
      </c>
      <c r="E12328" s="33">
        <v>12</v>
      </c>
    </row>
    <row r="12329" spans="1:5" x14ac:dyDescent="0.2">
      <c r="A12329" s="32">
        <v>44490</v>
      </c>
      <c r="B12329" s="33">
        <v>44490</v>
      </c>
      <c r="C12329" s="33" t="s">
        <v>996</v>
      </c>
      <c r="D12329" s="34">
        <f>VLOOKUP(Pag_Inicio_Corr_mas_casos[[#This Row],[Corregimiento]],Hoja3!$A$2:$D$676,4,0)</f>
        <v>80810</v>
      </c>
      <c r="E12329" s="33">
        <v>7</v>
      </c>
    </row>
    <row r="12330" spans="1:5" x14ac:dyDescent="0.2">
      <c r="A12330" s="32">
        <v>44490</v>
      </c>
      <c r="B12330" s="33">
        <v>44490</v>
      </c>
      <c r="C12330" s="33" t="s">
        <v>1164</v>
      </c>
      <c r="D12330" s="34">
        <f>VLOOKUP(Pag_Inicio_Corr_mas_casos[[#This Row],[Corregimiento]],Hoja3!$A$2:$D$676,4,0)</f>
        <v>40404</v>
      </c>
      <c r="E12330" s="33">
        <v>7</v>
      </c>
    </row>
    <row r="12331" spans="1:5" x14ac:dyDescent="0.2">
      <c r="A12331" s="32">
        <v>44490</v>
      </c>
      <c r="B12331" s="33">
        <v>44490</v>
      </c>
      <c r="C12331" s="33" t="s">
        <v>1066</v>
      </c>
      <c r="D12331" s="34">
        <f>VLOOKUP(Pag_Inicio_Corr_mas_casos[[#This Row],[Corregimiento]],Hoja3!$A$2:$D$676,4,0)</f>
        <v>40612</v>
      </c>
      <c r="E12331" s="33">
        <v>6</v>
      </c>
    </row>
    <row r="12332" spans="1:5" x14ac:dyDescent="0.2">
      <c r="A12332" s="32">
        <v>44490</v>
      </c>
      <c r="B12332" s="33">
        <v>44490</v>
      </c>
      <c r="C12332" s="33" t="s">
        <v>1137</v>
      </c>
      <c r="D12332" s="34">
        <f>VLOOKUP(Pag_Inicio_Corr_mas_casos[[#This Row],[Corregimiento]],Hoja3!$A$2:$D$676,4,0)</f>
        <v>40503</v>
      </c>
      <c r="E12332" s="33">
        <v>6</v>
      </c>
    </row>
    <row r="12333" spans="1:5" x14ac:dyDescent="0.2">
      <c r="A12333" s="32">
        <v>44490</v>
      </c>
      <c r="B12333" s="33">
        <v>44490</v>
      </c>
      <c r="C12333" s="33" t="s">
        <v>998</v>
      </c>
      <c r="D12333" s="34">
        <f>VLOOKUP(Pag_Inicio_Corr_mas_casos[[#This Row],[Corregimiento]],Hoja3!$A$2:$D$676,4,0)</f>
        <v>81009</v>
      </c>
      <c r="E12333" s="33">
        <v>5</v>
      </c>
    </row>
    <row r="12334" spans="1:5" x14ac:dyDescent="0.2">
      <c r="A12334" s="32">
        <v>44490</v>
      </c>
      <c r="B12334" s="33">
        <v>44490</v>
      </c>
      <c r="C12334" s="33" t="s">
        <v>1105</v>
      </c>
      <c r="D12334" s="34">
        <f>VLOOKUP(Pag_Inicio_Corr_mas_casos[[#This Row],[Corregimiento]],Hoja3!$A$2:$D$676,4,0)</f>
        <v>80812</v>
      </c>
      <c r="E12334" s="33">
        <v>5</v>
      </c>
    </row>
    <row r="12335" spans="1:5" x14ac:dyDescent="0.2">
      <c r="A12335" s="32">
        <v>44490</v>
      </c>
      <c r="B12335" s="33">
        <v>44490</v>
      </c>
      <c r="C12335" s="33" t="s">
        <v>1074</v>
      </c>
      <c r="D12335" s="34">
        <f>VLOOKUP(Pag_Inicio_Corr_mas_casos[[#This Row],[Corregimiento]],Hoja3!$A$2:$D$676,4,0)</f>
        <v>130702</v>
      </c>
      <c r="E12335" s="33">
        <v>5</v>
      </c>
    </row>
    <row r="12336" spans="1:5" x14ac:dyDescent="0.2">
      <c r="A12336" s="32">
        <v>44490</v>
      </c>
      <c r="B12336" s="33">
        <v>44490</v>
      </c>
      <c r="C12336" s="33" t="s">
        <v>999</v>
      </c>
      <c r="D12336" s="34">
        <f>VLOOKUP(Pag_Inicio_Corr_mas_casos[[#This Row],[Corregimiento]],Hoja3!$A$2:$D$676,4,0)</f>
        <v>80806</v>
      </c>
      <c r="E12336" s="33">
        <v>5</v>
      </c>
    </row>
    <row r="12337" spans="1:5" x14ac:dyDescent="0.2">
      <c r="A12337" s="32">
        <v>44490</v>
      </c>
      <c r="B12337" s="33">
        <v>44490</v>
      </c>
      <c r="C12337" s="33" t="s">
        <v>1026</v>
      </c>
      <c r="D12337" s="34">
        <f>VLOOKUP(Pag_Inicio_Corr_mas_casos[[#This Row],[Corregimiento]],Hoja3!$A$2:$D$676,4,0)</f>
        <v>30107</v>
      </c>
      <c r="E12337" s="33">
        <v>5</v>
      </c>
    </row>
    <row r="12338" spans="1:5" x14ac:dyDescent="0.2">
      <c r="A12338" s="32">
        <v>44490</v>
      </c>
      <c r="B12338" s="33">
        <v>44490</v>
      </c>
      <c r="C12338" s="33" t="s">
        <v>997</v>
      </c>
      <c r="D12338" s="34">
        <f>VLOOKUP(Pag_Inicio_Corr_mas_casos[[#This Row],[Corregimiento]],Hoja3!$A$2:$D$676,4,0)</f>
        <v>130717</v>
      </c>
      <c r="E12338" s="33">
        <v>4</v>
      </c>
    </row>
    <row r="12339" spans="1:5" x14ac:dyDescent="0.2">
      <c r="A12339" s="32">
        <v>44490</v>
      </c>
      <c r="B12339" s="33">
        <v>44490</v>
      </c>
      <c r="C12339" s="33" t="s">
        <v>1204</v>
      </c>
      <c r="D12339" s="34">
        <f>VLOOKUP(Pag_Inicio_Corr_mas_casos[[#This Row],[Corregimiento]],Hoja3!$A$2:$D$676,4,0)</f>
        <v>40506</v>
      </c>
      <c r="E12339" s="33">
        <v>4</v>
      </c>
    </row>
    <row r="12340" spans="1:5" x14ac:dyDescent="0.2">
      <c r="A12340" s="32">
        <v>44490</v>
      </c>
      <c r="B12340" s="33">
        <v>44490</v>
      </c>
      <c r="C12340" s="33" t="s">
        <v>1082</v>
      </c>
      <c r="D12340" s="34">
        <f>VLOOKUP(Pag_Inicio_Corr_mas_casos[[#This Row],[Corregimiento]],Hoja3!$A$2:$D$676,4,0)</f>
        <v>30111</v>
      </c>
      <c r="E12340" s="33">
        <v>4</v>
      </c>
    </row>
    <row r="12341" spans="1:5" x14ac:dyDescent="0.2">
      <c r="A12341" s="32">
        <v>44490</v>
      </c>
      <c r="B12341" s="33">
        <v>44490</v>
      </c>
      <c r="C12341" s="33" t="s">
        <v>1005</v>
      </c>
      <c r="D12341" s="34">
        <f>VLOOKUP(Pag_Inicio_Corr_mas_casos[[#This Row],[Corregimiento]],Hoja3!$A$2:$D$676,4,0)</f>
        <v>80814</v>
      </c>
      <c r="E12341" s="33">
        <v>4</v>
      </c>
    </row>
    <row r="12342" spans="1:5" x14ac:dyDescent="0.2">
      <c r="A12342" s="32">
        <v>44490</v>
      </c>
      <c r="B12342" s="33">
        <v>44490</v>
      </c>
      <c r="C12342" s="33" t="s">
        <v>1091</v>
      </c>
      <c r="D12342" s="34">
        <f>VLOOKUP(Pag_Inicio_Corr_mas_casos[[#This Row],[Corregimiento]],Hoja3!$A$2:$D$676,4,0)</f>
        <v>30104</v>
      </c>
      <c r="E12342" s="33">
        <v>4</v>
      </c>
    </row>
    <row r="12343" spans="1:5" x14ac:dyDescent="0.2">
      <c r="A12343" s="32">
        <v>44490</v>
      </c>
      <c r="B12343" s="33">
        <v>44490</v>
      </c>
      <c r="C12343" s="33" t="s">
        <v>1003</v>
      </c>
      <c r="D12343" s="34">
        <f>VLOOKUP(Pag_Inicio_Corr_mas_casos[[#This Row],[Corregimiento]],Hoja3!$A$2:$D$676,4,0)</f>
        <v>130708</v>
      </c>
      <c r="E12343" s="33">
        <v>4</v>
      </c>
    </row>
    <row r="12344" spans="1:5" x14ac:dyDescent="0.2">
      <c r="A12344" s="32">
        <v>44490</v>
      </c>
      <c r="B12344" s="33">
        <v>44490</v>
      </c>
      <c r="C12344" s="33" t="s">
        <v>1001</v>
      </c>
      <c r="D12344" s="34">
        <f>VLOOKUP(Pag_Inicio_Corr_mas_casos[[#This Row],[Corregimiento]],Hoja3!$A$2:$D$676,4,0)</f>
        <v>80807</v>
      </c>
      <c r="E12344" s="33">
        <v>4</v>
      </c>
    </row>
    <row r="12345" spans="1:5" x14ac:dyDescent="0.2">
      <c r="A12345" s="32">
        <v>44490</v>
      </c>
      <c r="B12345" s="33">
        <v>44490</v>
      </c>
      <c r="C12345" s="33" t="s">
        <v>1113</v>
      </c>
      <c r="D12345" s="34">
        <f>VLOOKUP(Pag_Inicio_Corr_mas_casos[[#This Row],[Corregimiento]],Hoja3!$A$2:$D$676,4,0)</f>
        <v>130102</v>
      </c>
      <c r="E12345" s="33">
        <v>4</v>
      </c>
    </row>
    <row r="12346" spans="1:5" x14ac:dyDescent="0.2">
      <c r="A12346" s="32">
        <v>44490</v>
      </c>
      <c r="B12346" s="33">
        <v>44490</v>
      </c>
      <c r="C12346" s="33" t="s">
        <v>1071</v>
      </c>
      <c r="D12346" s="34">
        <f>VLOOKUP(Pag_Inicio_Corr_mas_casos[[#This Row],[Corregimiento]],Hoja3!$A$2:$D$676,4,0)</f>
        <v>80819</v>
      </c>
      <c r="E12346" s="33">
        <v>4</v>
      </c>
    </row>
    <row r="12347" spans="1:5" x14ac:dyDescent="0.2">
      <c r="A12347" s="32">
        <v>44490</v>
      </c>
      <c r="B12347" s="33">
        <v>44490</v>
      </c>
      <c r="C12347" s="33" t="s">
        <v>1173</v>
      </c>
      <c r="D12347" s="34">
        <f>VLOOKUP(Pag_Inicio_Corr_mas_casos[[#This Row],[Corregimiento]],Hoja3!$A$2:$D$676,4,0)</f>
        <v>130402</v>
      </c>
      <c r="E12347" s="33">
        <v>4</v>
      </c>
    </row>
    <row r="12348" spans="1:5" x14ac:dyDescent="0.2">
      <c r="A12348" s="43">
        <v>44491</v>
      </c>
      <c r="B12348" s="41">
        <v>44491</v>
      </c>
      <c r="C12348" s="41" t="s">
        <v>1070</v>
      </c>
      <c r="D12348" s="42">
        <f>VLOOKUP(Pag_Inicio_Corr_mas_casos[[#This Row],[Corregimiento]],Hoja3!$A$2:$D$676,4,0)</f>
        <v>80809</v>
      </c>
      <c r="E12348" s="41">
        <v>12</v>
      </c>
    </row>
    <row r="12349" spans="1:5" x14ac:dyDescent="0.2">
      <c r="A12349" s="43">
        <v>44491</v>
      </c>
      <c r="B12349" s="41">
        <v>44491</v>
      </c>
      <c r="C12349" s="41" t="s">
        <v>1082</v>
      </c>
      <c r="D12349" s="42">
        <f>VLOOKUP(Pag_Inicio_Corr_mas_casos[[#This Row],[Corregimiento]],Hoja3!$A$2:$D$676,4,0)</f>
        <v>30111</v>
      </c>
      <c r="E12349" s="41">
        <v>9</v>
      </c>
    </row>
    <row r="12350" spans="1:5" x14ac:dyDescent="0.2">
      <c r="A12350" s="43">
        <v>44491</v>
      </c>
      <c r="B12350" s="41">
        <v>44491</v>
      </c>
      <c r="C12350" s="41" t="s">
        <v>1026</v>
      </c>
      <c r="D12350" s="42">
        <f>VLOOKUP(Pag_Inicio_Corr_mas_casos[[#This Row],[Corregimiento]],Hoja3!$A$2:$D$676,4,0)</f>
        <v>30107</v>
      </c>
      <c r="E12350" s="41">
        <v>8</v>
      </c>
    </row>
    <row r="12351" spans="1:5" x14ac:dyDescent="0.2">
      <c r="A12351" s="43">
        <v>44491</v>
      </c>
      <c r="B12351" s="41">
        <v>44491</v>
      </c>
      <c r="C12351" s="41" t="s">
        <v>1001</v>
      </c>
      <c r="D12351" s="42">
        <f>VLOOKUP(Pag_Inicio_Corr_mas_casos[[#This Row],[Corregimiento]],Hoja3!$A$2:$D$676,4,0)</f>
        <v>80807</v>
      </c>
      <c r="E12351" s="41">
        <v>7</v>
      </c>
    </row>
    <row r="12352" spans="1:5" x14ac:dyDescent="0.2">
      <c r="A12352" s="43">
        <v>44491</v>
      </c>
      <c r="B12352" s="41">
        <v>44491</v>
      </c>
      <c r="C12352" s="41" t="s">
        <v>1071</v>
      </c>
      <c r="D12352" s="42">
        <f>VLOOKUP(Pag_Inicio_Corr_mas_casos[[#This Row],[Corregimiento]],Hoja3!$A$2:$D$676,4,0)</f>
        <v>80819</v>
      </c>
      <c r="E12352" s="41">
        <v>6</v>
      </c>
    </row>
    <row r="12353" spans="1:5" x14ac:dyDescent="0.2">
      <c r="A12353" s="43">
        <v>44491</v>
      </c>
      <c r="B12353" s="41">
        <v>44491</v>
      </c>
      <c r="C12353" s="41" t="s">
        <v>1064</v>
      </c>
      <c r="D12353" s="42">
        <f>VLOOKUP(Pag_Inicio_Corr_mas_casos[[#This Row],[Corregimiento]],Hoja3!$A$2:$D$676,4,0)</f>
        <v>60103</v>
      </c>
      <c r="E12353" s="41">
        <v>5</v>
      </c>
    </row>
    <row r="12354" spans="1:5" x14ac:dyDescent="0.2">
      <c r="A12354" s="43">
        <v>44491</v>
      </c>
      <c r="B12354" s="41">
        <v>44491</v>
      </c>
      <c r="C12354" s="41" t="s">
        <v>1065</v>
      </c>
      <c r="D12354" s="42">
        <f>VLOOKUP(Pag_Inicio_Corr_mas_casos[[#This Row],[Corregimiento]],Hoja3!$A$2:$D$676,4,0)</f>
        <v>60101</v>
      </c>
      <c r="E12354" s="41">
        <v>5</v>
      </c>
    </row>
    <row r="12355" spans="1:5" x14ac:dyDescent="0.2">
      <c r="A12355" s="43">
        <v>44491</v>
      </c>
      <c r="B12355" s="41">
        <v>44491</v>
      </c>
      <c r="C12355" s="41" t="s">
        <v>998</v>
      </c>
      <c r="D12355" s="42">
        <f>VLOOKUP(Pag_Inicio_Corr_mas_casos[[#This Row],[Corregimiento]],Hoja3!$A$2:$D$676,4,0)</f>
        <v>81009</v>
      </c>
      <c r="E12355" s="41">
        <v>5</v>
      </c>
    </row>
    <row r="12356" spans="1:5" x14ac:dyDescent="0.2">
      <c r="A12356" s="43">
        <v>44491</v>
      </c>
      <c r="B12356" s="41">
        <v>44491</v>
      </c>
      <c r="C12356" s="41" t="s">
        <v>1091</v>
      </c>
      <c r="D12356" s="42">
        <f>VLOOKUP(Pag_Inicio_Corr_mas_casos[[#This Row],[Corregimiento]],Hoja3!$A$2:$D$676,4,0)</f>
        <v>30104</v>
      </c>
      <c r="E12356" s="41">
        <v>5</v>
      </c>
    </row>
    <row r="12357" spans="1:5" x14ac:dyDescent="0.2">
      <c r="A12357" s="43">
        <v>44491</v>
      </c>
      <c r="B12357" s="41">
        <v>44491</v>
      </c>
      <c r="C12357" s="41" t="s">
        <v>1168</v>
      </c>
      <c r="D12357" s="42">
        <f>VLOOKUP(Pag_Inicio_Corr_mas_casos[[#This Row],[Corregimiento]],Hoja3!$A$2:$D$676,4,0)</f>
        <v>40301</v>
      </c>
      <c r="E12357" s="41">
        <v>5</v>
      </c>
    </row>
    <row r="12358" spans="1:5" x14ac:dyDescent="0.2">
      <c r="A12358" s="43">
        <v>44491</v>
      </c>
      <c r="B12358" s="41">
        <v>44491</v>
      </c>
      <c r="C12358" s="41" t="s">
        <v>1051</v>
      </c>
      <c r="D12358" s="42">
        <f>VLOOKUP(Pag_Inicio_Corr_mas_casos[[#This Row],[Corregimiento]],Hoja3!$A$2:$D$676,4,0)</f>
        <v>80808</v>
      </c>
      <c r="E12358" s="41">
        <v>4</v>
      </c>
    </row>
    <row r="12359" spans="1:5" x14ac:dyDescent="0.2">
      <c r="A12359" s="43">
        <v>44491</v>
      </c>
      <c r="B12359" s="41">
        <v>44491</v>
      </c>
      <c r="C12359" s="41" t="s">
        <v>1005</v>
      </c>
      <c r="D12359" s="42">
        <f>VLOOKUP(Pag_Inicio_Corr_mas_casos[[#This Row],[Corregimiento]],Hoja3!$A$2:$D$676,4,0)</f>
        <v>80814</v>
      </c>
      <c r="E12359" s="41">
        <v>4</v>
      </c>
    </row>
    <row r="12360" spans="1:5" x14ac:dyDescent="0.2">
      <c r="A12360" s="43">
        <v>44491</v>
      </c>
      <c r="B12360" s="41">
        <v>44491</v>
      </c>
      <c r="C12360" s="41" t="s">
        <v>1132</v>
      </c>
      <c r="D12360" s="42">
        <f>VLOOKUP(Pag_Inicio_Corr_mas_casos[[#This Row],[Corregimiento]],Hoja3!$A$2:$D$676,4,0)</f>
        <v>30101</v>
      </c>
      <c r="E12360" s="41">
        <v>4</v>
      </c>
    </row>
    <row r="12361" spans="1:5" x14ac:dyDescent="0.2">
      <c r="A12361" s="43">
        <v>44491</v>
      </c>
      <c r="B12361" s="41">
        <v>44491</v>
      </c>
      <c r="C12361" s="41" t="s">
        <v>1029</v>
      </c>
      <c r="D12361" s="42">
        <f>VLOOKUP(Pag_Inicio_Corr_mas_casos[[#This Row],[Corregimiento]],Hoja3!$A$2:$D$676,4,0)</f>
        <v>40606</v>
      </c>
      <c r="E12361" s="41">
        <v>4</v>
      </c>
    </row>
    <row r="12362" spans="1:5" x14ac:dyDescent="0.2">
      <c r="A12362" s="43">
        <v>44491</v>
      </c>
      <c r="B12362" s="41">
        <v>44491</v>
      </c>
      <c r="C12362" s="41" t="s">
        <v>1086</v>
      </c>
      <c r="D12362" s="42">
        <f>VLOOKUP(Pag_Inicio_Corr_mas_casos[[#This Row],[Corregimiento]],Hoja3!$A$2:$D$676,4,0)</f>
        <v>30103</v>
      </c>
      <c r="E12362" s="41">
        <v>4</v>
      </c>
    </row>
    <row r="12363" spans="1:5" x14ac:dyDescent="0.2">
      <c r="A12363" s="43">
        <v>44491</v>
      </c>
      <c r="B12363" s="41">
        <v>44491</v>
      </c>
      <c r="C12363" s="41" t="s">
        <v>1066</v>
      </c>
      <c r="D12363" s="42">
        <f>VLOOKUP(Pag_Inicio_Corr_mas_casos[[#This Row],[Corregimiento]],Hoja3!$A$2:$D$676,4,0)</f>
        <v>40612</v>
      </c>
      <c r="E12363" s="41">
        <v>4</v>
      </c>
    </row>
    <row r="12364" spans="1:5" x14ac:dyDescent="0.2">
      <c r="A12364" s="43">
        <v>44491</v>
      </c>
      <c r="B12364" s="41">
        <v>44491</v>
      </c>
      <c r="C12364" s="41" t="s">
        <v>831</v>
      </c>
      <c r="D12364" s="42">
        <f>VLOOKUP(Pag_Inicio_Corr_mas_casos[[#This Row],[Corregimiento]],Hoja3!$A$2:$D$676,4,0)</f>
        <v>80821</v>
      </c>
      <c r="E12364" s="41">
        <v>4</v>
      </c>
    </row>
    <row r="12365" spans="1:5" x14ac:dyDescent="0.2">
      <c r="A12365" s="43">
        <v>44491</v>
      </c>
      <c r="B12365" s="41">
        <v>44491</v>
      </c>
      <c r="C12365" s="41" t="s">
        <v>1117</v>
      </c>
      <c r="D12365" s="42">
        <f>VLOOKUP(Pag_Inicio_Corr_mas_casos[[#This Row],[Corregimiento]],Hoja3!$A$2:$D$676,4,0)</f>
        <v>40501</v>
      </c>
      <c r="E12365" s="41">
        <v>4</v>
      </c>
    </row>
    <row r="12366" spans="1:5" x14ac:dyDescent="0.2">
      <c r="A12366" s="43">
        <v>44491</v>
      </c>
      <c r="B12366" s="41">
        <v>44491</v>
      </c>
      <c r="C12366" s="41" t="s">
        <v>1006</v>
      </c>
      <c r="D12366" s="42">
        <f>VLOOKUP(Pag_Inicio_Corr_mas_casos[[#This Row],[Corregimiento]],Hoja3!$A$2:$D$676,4,0)</f>
        <v>80826</v>
      </c>
      <c r="E12366" s="41">
        <v>3</v>
      </c>
    </row>
    <row r="12367" spans="1:5" x14ac:dyDescent="0.2">
      <c r="A12367" s="203">
        <v>44492</v>
      </c>
      <c r="B12367" s="204">
        <v>44492</v>
      </c>
      <c r="C12367" s="204" t="s">
        <v>1070</v>
      </c>
      <c r="D12367" s="205">
        <f>VLOOKUP(Pag_Inicio_Corr_mas_casos[[#This Row],[Corregimiento]],Hoja3!$A$2:$D$676,4,0)</f>
        <v>80809</v>
      </c>
      <c r="E12367" s="204">
        <v>12</v>
      </c>
    </row>
    <row r="12368" spans="1:5" x14ac:dyDescent="0.2">
      <c r="A12368" s="203">
        <v>44492</v>
      </c>
      <c r="B12368" s="204">
        <v>44492</v>
      </c>
      <c r="C12368" s="204" t="s">
        <v>1082</v>
      </c>
      <c r="D12368" s="205">
        <f>VLOOKUP(Pag_Inicio_Corr_mas_casos[[#This Row],[Corregimiento]],Hoja3!$A$2:$D$676,4,0)</f>
        <v>30111</v>
      </c>
      <c r="E12368" s="204">
        <v>9</v>
      </c>
    </row>
    <row r="12369" spans="1:5" x14ac:dyDescent="0.2">
      <c r="A12369" s="203">
        <v>44492</v>
      </c>
      <c r="B12369" s="204">
        <v>44492</v>
      </c>
      <c r="C12369" s="204" t="s">
        <v>1026</v>
      </c>
      <c r="D12369" s="205">
        <f>VLOOKUP(Pag_Inicio_Corr_mas_casos[[#This Row],[Corregimiento]],Hoja3!$A$2:$D$676,4,0)</f>
        <v>30107</v>
      </c>
      <c r="E12369" s="204">
        <v>8</v>
      </c>
    </row>
    <row r="12370" spans="1:5" x14ac:dyDescent="0.2">
      <c r="A12370" s="203">
        <v>44492</v>
      </c>
      <c r="B12370" s="204">
        <v>44492</v>
      </c>
      <c r="C12370" s="204" t="s">
        <v>1001</v>
      </c>
      <c r="D12370" s="205">
        <f>VLOOKUP(Pag_Inicio_Corr_mas_casos[[#This Row],[Corregimiento]],Hoja3!$A$2:$D$676,4,0)</f>
        <v>80807</v>
      </c>
      <c r="E12370" s="204">
        <v>7</v>
      </c>
    </row>
    <row r="12371" spans="1:5" x14ac:dyDescent="0.2">
      <c r="A12371" s="203">
        <v>44492</v>
      </c>
      <c r="B12371" s="204">
        <v>44492</v>
      </c>
      <c r="C12371" s="204" t="s">
        <v>1071</v>
      </c>
      <c r="D12371" s="205">
        <f>VLOOKUP(Pag_Inicio_Corr_mas_casos[[#This Row],[Corregimiento]],Hoja3!$A$2:$D$676,4,0)</f>
        <v>80819</v>
      </c>
      <c r="E12371" s="204">
        <v>6</v>
      </c>
    </row>
    <row r="12372" spans="1:5" x14ac:dyDescent="0.2">
      <c r="A12372" s="203">
        <v>44492</v>
      </c>
      <c r="B12372" s="204">
        <v>44492</v>
      </c>
      <c r="C12372" s="204" t="s">
        <v>1064</v>
      </c>
      <c r="D12372" s="205">
        <f>VLOOKUP(Pag_Inicio_Corr_mas_casos[[#This Row],[Corregimiento]],Hoja3!$A$2:$D$676,4,0)</f>
        <v>60103</v>
      </c>
      <c r="E12372" s="204">
        <v>5</v>
      </c>
    </row>
    <row r="12373" spans="1:5" x14ac:dyDescent="0.2">
      <c r="A12373" s="203">
        <v>44492</v>
      </c>
      <c r="B12373" s="204">
        <v>44492</v>
      </c>
      <c r="C12373" s="204" t="s">
        <v>1065</v>
      </c>
      <c r="D12373" s="205">
        <f>VLOOKUP(Pag_Inicio_Corr_mas_casos[[#This Row],[Corregimiento]],Hoja3!$A$2:$D$676,4,0)</f>
        <v>60101</v>
      </c>
      <c r="E12373" s="204">
        <v>5</v>
      </c>
    </row>
    <row r="12374" spans="1:5" x14ac:dyDescent="0.2">
      <c r="A12374" s="203">
        <v>44492</v>
      </c>
      <c r="B12374" s="204">
        <v>44492</v>
      </c>
      <c r="C12374" s="204" t="s">
        <v>998</v>
      </c>
      <c r="D12374" s="205">
        <f>VLOOKUP(Pag_Inicio_Corr_mas_casos[[#This Row],[Corregimiento]],Hoja3!$A$2:$D$676,4,0)</f>
        <v>81009</v>
      </c>
      <c r="E12374" s="204">
        <v>5</v>
      </c>
    </row>
    <row r="12375" spans="1:5" x14ac:dyDescent="0.2">
      <c r="A12375" s="203">
        <v>44492</v>
      </c>
      <c r="B12375" s="204">
        <v>44492</v>
      </c>
      <c r="C12375" s="204" t="s">
        <v>1091</v>
      </c>
      <c r="D12375" s="205">
        <f>VLOOKUP(Pag_Inicio_Corr_mas_casos[[#This Row],[Corregimiento]],Hoja3!$A$2:$D$676,4,0)</f>
        <v>30104</v>
      </c>
      <c r="E12375" s="204">
        <v>5</v>
      </c>
    </row>
    <row r="12376" spans="1:5" x14ac:dyDescent="0.2">
      <c r="A12376" s="203">
        <v>44492</v>
      </c>
      <c r="B12376" s="204">
        <v>44492</v>
      </c>
      <c r="C12376" s="204" t="s">
        <v>1168</v>
      </c>
      <c r="D12376" s="205">
        <f>VLOOKUP(Pag_Inicio_Corr_mas_casos[[#This Row],[Corregimiento]],Hoja3!$A$2:$D$676,4,0)</f>
        <v>40301</v>
      </c>
      <c r="E12376" s="204">
        <v>5</v>
      </c>
    </row>
    <row r="12377" spans="1:5" x14ac:dyDescent="0.2">
      <c r="A12377" s="203">
        <v>44492</v>
      </c>
      <c r="B12377" s="204">
        <v>44492</v>
      </c>
      <c r="C12377" s="204" t="s">
        <v>1051</v>
      </c>
      <c r="D12377" s="205">
        <f>VLOOKUP(Pag_Inicio_Corr_mas_casos[[#This Row],[Corregimiento]],Hoja3!$A$2:$D$676,4,0)</f>
        <v>80808</v>
      </c>
      <c r="E12377" s="204">
        <v>4</v>
      </c>
    </row>
    <row r="12378" spans="1:5" x14ac:dyDescent="0.2">
      <c r="A12378" s="203">
        <v>44492</v>
      </c>
      <c r="B12378" s="204">
        <v>44492</v>
      </c>
      <c r="C12378" s="204" t="s">
        <v>1005</v>
      </c>
      <c r="D12378" s="205">
        <f>VLOOKUP(Pag_Inicio_Corr_mas_casos[[#This Row],[Corregimiento]],Hoja3!$A$2:$D$676,4,0)</f>
        <v>80814</v>
      </c>
      <c r="E12378" s="204">
        <v>4</v>
      </c>
    </row>
    <row r="12379" spans="1:5" x14ac:dyDescent="0.2">
      <c r="A12379" s="203">
        <v>44492</v>
      </c>
      <c r="B12379" s="204">
        <v>44492</v>
      </c>
      <c r="C12379" s="204" t="s">
        <v>1132</v>
      </c>
      <c r="D12379" s="205">
        <f>VLOOKUP(Pag_Inicio_Corr_mas_casos[[#This Row],[Corregimiento]],Hoja3!$A$2:$D$676,4,0)</f>
        <v>30101</v>
      </c>
      <c r="E12379" s="204">
        <v>4</v>
      </c>
    </row>
    <row r="12380" spans="1:5" x14ac:dyDescent="0.2">
      <c r="A12380" s="203">
        <v>44492</v>
      </c>
      <c r="B12380" s="204">
        <v>44492</v>
      </c>
      <c r="C12380" s="204" t="s">
        <v>1029</v>
      </c>
      <c r="D12380" s="205">
        <f>VLOOKUP(Pag_Inicio_Corr_mas_casos[[#This Row],[Corregimiento]],Hoja3!$A$2:$D$676,4,0)</f>
        <v>40606</v>
      </c>
      <c r="E12380" s="204">
        <v>4</v>
      </c>
    </row>
    <row r="12381" spans="1:5" x14ac:dyDescent="0.2">
      <c r="A12381" s="203">
        <v>44492</v>
      </c>
      <c r="B12381" s="204">
        <v>44492</v>
      </c>
      <c r="C12381" s="204" t="s">
        <v>1086</v>
      </c>
      <c r="D12381" s="205">
        <f>VLOOKUP(Pag_Inicio_Corr_mas_casos[[#This Row],[Corregimiento]],Hoja3!$A$2:$D$676,4,0)</f>
        <v>30103</v>
      </c>
      <c r="E12381" s="204">
        <v>4</v>
      </c>
    </row>
    <row r="12382" spans="1:5" x14ac:dyDescent="0.2">
      <c r="A12382" s="203">
        <v>44492</v>
      </c>
      <c r="B12382" s="204">
        <v>44492</v>
      </c>
      <c r="C12382" s="204" t="s">
        <v>1066</v>
      </c>
      <c r="D12382" s="205">
        <f>VLOOKUP(Pag_Inicio_Corr_mas_casos[[#This Row],[Corregimiento]],Hoja3!$A$2:$D$676,4,0)</f>
        <v>40612</v>
      </c>
      <c r="E12382" s="204">
        <v>4</v>
      </c>
    </row>
    <row r="12383" spans="1:5" x14ac:dyDescent="0.2">
      <c r="A12383" s="203">
        <v>44492</v>
      </c>
      <c r="B12383" s="204">
        <v>44492</v>
      </c>
      <c r="C12383" s="204" t="s">
        <v>831</v>
      </c>
      <c r="D12383" s="205">
        <f>VLOOKUP(Pag_Inicio_Corr_mas_casos[[#This Row],[Corregimiento]],Hoja3!$A$2:$D$676,4,0)</f>
        <v>80821</v>
      </c>
      <c r="E12383" s="204">
        <v>4</v>
      </c>
    </row>
    <row r="12384" spans="1:5" x14ac:dyDescent="0.2">
      <c r="A12384" s="203">
        <v>44492</v>
      </c>
      <c r="B12384" s="204">
        <v>44492</v>
      </c>
      <c r="C12384" s="204" t="s">
        <v>1117</v>
      </c>
      <c r="D12384" s="205">
        <f>VLOOKUP(Pag_Inicio_Corr_mas_casos[[#This Row],[Corregimiento]],Hoja3!$A$2:$D$676,4,0)</f>
        <v>40501</v>
      </c>
      <c r="E12384" s="204">
        <v>4</v>
      </c>
    </row>
    <row r="12385" spans="1:5" x14ac:dyDescent="0.2">
      <c r="A12385" s="203">
        <v>44492</v>
      </c>
      <c r="B12385" s="204">
        <v>44492</v>
      </c>
      <c r="C12385" s="204" t="s">
        <v>1006</v>
      </c>
      <c r="D12385" s="205">
        <f>VLOOKUP(Pag_Inicio_Corr_mas_casos[[#This Row],[Corregimiento]],Hoja3!$A$2:$D$676,4,0)</f>
        <v>80826</v>
      </c>
      <c r="E12385" s="204">
        <v>3</v>
      </c>
    </row>
    <row r="12386" spans="1:5" x14ac:dyDescent="0.2">
      <c r="A12386" s="47">
        <v>44493</v>
      </c>
      <c r="B12386" s="48">
        <v>44493</v>
      </c>
      <c r="C12386" s="48" t="s">
        <v>1070</v>
      </c>
      <c r="D12386" s="49">
        <f>VLOOKUP(Pag_Inicio_Corr_mas_casos[[#This Row],[Corregimiento]],Hoja3!$A$2:$D$676,4,0)</f>
        <v>80809</v>
      </c>
      <c r="E12386" s="48">
        <v>10</v>
      </c>
    </row>
    <row r="12387" spans="1:5" x14ac:dyDescent="0.2">
      <c r="A12387" s="47">
        <v>44493</v>
      </c>
      <c r="B12387" s="48">
        <v>44493</v>
      </c>
      <c r="C12387" s="48" t="s">
        <v>1058</v>
      </c>
      <c r="D12387" s="49">
        <f>VLOOKUP(Pag_Inicio_Corr_mas_casos[[#This Row],[Corregimiento]],Hoja3!$A$2:$D$676,4,0)</f>
        <v>60104</v>
      </c>
      <c r="E12387" s="48">
        <v>7</v>
      </c>
    </row>
    <row r="12388" spans="1:5" x14ac:dyDescent="0.2">
      <c r="A12388" s="47">
        <v>44493</v>
      </c>
      <c r="B12388" s="48">
        <v>44493</v>
      </c>
      <c r="C12388" s="48" t="s">
        <v>1026</v>
      </c>
      <c r="D12388" s="49">
        <f>VLOOKUP(Pag_Inicio_Corr_mas_casos[[#This Row],[Corregimiento]],Hoja3!$A$2:$D$676,4,0)</f>
        <v>30107</v>
      </c>
      <c r="E12388" s="48">
        <v>7</v>
      </c>
    </row>
    <row r="12389" spans="1:5" x14ac:dyDescent="0.2">
      <c r="A12389" s="47">
        <v>44493</v>
      </c>
      <c r="B12389" s="48">
        <v>44493</v>
      </c>
      <c r="C12389" s="48" t="s">
        <v>1092</v>
      </c>
      <c r="D12389" s="49">
        <f>VLOOKUP(Pag_Inicio_Corr_mas_casos[[#This Row],[Corregimiento]],Hoja3!$A$2:$D$676,4,0)</f>
        <v>91008</v>
      </c>
      <c r="E12389" s="48">
        <v>5</v>
      </c>
    </row>
    <row r="12390" spans="1:5" x14ac:dyDescent="0.2">
      <c r="A12390" s="47">
        <v>44493</v>
      </c>
      <c r="B12390" s="48">
        <v>44493</v>
      </c>
      <c r="C12390" s="48" t="s">
        <v>1111</v>
      </c>
      <c r="D12390" s="49">
        <f>VLOOKUP(Pag_Inicio_Corr_mas_casos[[#This Row],[Corregimiento]],Hoja3!$A$2:$D$676,4,0)</f>
        <v>40201</v>
      </c>
      <c r="E12390" s="48">
        <v>5</v>
      </c>
    </row>
    <row r="12391" spans="1:5" x14ac:dyDescent="0.2">
      <c r="A12391" s="47">
        <v>44493</v>
      </c>
      <c r="B12391" s="48">
        <v>44493</v>
      </c>
      <c r="C12391" s="48" t="s">
        <v>1105</v>
      </c>
      <c r="D12391" s="49">
        <f>VLOOKUP(Pag_Inicio_Corr_mas_casos[[#This Row],[Corregimiento]],Hoja3!$A$2:$D$676,4,0)</f>
        <v>80812</v>
      </c>
      <c r="E12391" s="48">
        <v>5</v>
      </c>
    </row>
    <row r="12392" spans="1:5" x14ac:dyDescent="0.2">
      <c r="A12392" s="47">
        <v>44493</v>
      </c>
      <c r="B12392" s="48">
        <v>44493</v>
      </c>
      <c r="C12392" s="48" t="s">
        <v>1119</v>
      </c>
      <c r="D12392" s="49">
        <f>VLOOKUP(Pag_Inicio_Corr_mas_casos[[#This Row],[Corregimiento]],Hoja3!$A$2:$D$676,4,0)</f>
        <v>40601</v>
      </c>
      <c r="E12392" s="48">
        <v>4</v>
      </c>
    </row>
    <row r="12393" spans="1:5" x14ac:dyDescent="0.2">
      <c r="A12393" s="47">
        <v>44493</v>
      </c>
      <c r="B12393" s="48">
        <v>44493</v>
      </c>
      <c r="C12393" s="48" t="s">
        <v>1080</v>
      </c>
      <c r="D12393" s="49">
        <f>VLOOKUP(Pag_Inicio_Corr_mas_casos[[#This Row],[Corregimiento]],Hoja3!$A$2:$D$676,4,0)</f>
        <v>81003</v>
      </c>
      <c r="E12393" s="48">
        <v>3</v>
      </c>
    </row>
    <row r="12394" spans="1:5" x14ac:dyDescent="0.2">
      <c r="A12394" s="47">
        <v>44493</v>
      </c>
      <c r="B12394" s="48">
        <v>44493</v>
      </c>
      <c r="C12394" s="48" t="s">
        <v>1001</v>
      </c>
      <c r="D12394" s="49">
        <f>VLOOKUP(Pag_Inicio_Corr_mas_casos[[#This Row],[Corregimiento]],Hoja3!$A$2:$D$676,4,0)</f>
        <v>80807</v>
      </c>
      <c r="E12394" s="48">
        <v>3</v>
      </c>
    </row>
    <row r="12395" spans="1:5" x14ac:dyDescent="0.2">
      <c r="A12395" s="47">
        <v>44493</v>
      </c>
      <c r="B12395" s="48">
        <v>44493</v>
      </c>
      <c r="C12395" s="48" t="s">
        <v>1453</v>
      </c>
      <c r="D12395" s="49">
        <f>VLOOKUP(Pag_Inicio_Corr_mas_casos[[#This Row],[Corregimiento]],Hoja3!$A$2:$D$676,4,0)</f>
        <v>130305</v>
      </c>
      <c r="E12395" s="48">
        <v>3</v>
      </c>
    </row>
    <row r="12396" spans="1:5" x14ac:dyDescent="0.2">
      <c r="A12396" s="47">
        <v>44493</v>
      </c>
      <c r="B12396" s="48">
        <v>44493</v>
      </c>
      <c r="C12396" s="48" t="s">
        <v>1226</v>
      </c>
      <c r="D12396" s="49">
        <f>VLOOKUP(Pag_Inicio_Corr_mas_casos[[#This Row],[Corregimiento]],Hoja3!$A$2:$D$676,4,0)</f>
        <v>10201</v>
      </c>
      <c r="E12396" s="48">
        <v>3</v>
      </c>
    </row>
    <row r="12397" spans="1:5" x14ac:dyDescent="0.2">
      <c r="A12397" s="47">
        <v>44493</v>
      </c>
      <c r="B12397" s="48">
        <v>44493</v>
      </c>
      <c r="C12397" s="48" t="s">
        <v>1091</v>
      </c>
      <c r="D12397" s="49">
        <f>VLOOKUP(Pag_Inicio_Corr_mas_casos[[#This Row],[Corregimiento]],Hoja3!$A$2:$D$676,4,0)</f>
        <v>30104</v>
      </c>
      <c r="E12397" s="48">
        <v>3</v>
      </c>
    </row>
    <row r="12398" spans="1:5" x14ac:dyDescent="0.2">
      <c r="A12398" s="47">
        <v>44493</v>
      </c>
      <c r="B12398" s="48">
        <v>44493</v>
      </c>
      <c r="C12398" s="48" t="s">
        <v>1029</v>
      </c>
      <c r="D12398" s="49">
        <f>VLOOKUP(Pag_Inicio_Corr_mas_casos[[#This Row],[Corregimiento]],Hoja3!$A$2:$D$676,4,0)</f>
        <v>40606</v>
      </c>
      <c r="E12398" s="48">
        <v>3</v>
      </c>
    </row>
    <row r="12399" spans="1:5" x14ac:dyDescent="0.2">
      <c r="A12399" s="47">
        <v>44493</v>
      </c>
      <c r="B12399" s="48">
        <v>44493</v>
      </c>
      <c r="C12399" s="48" t="s">
        <v>1189</v>
      </c>
      <c r="D12399" s="49">
        <f>VLOOKUP(Pag_Inicio_Corr_mas_casos[[#This Row],[Corregimiento]],Hoja3!$A$2:$D$676,4,0)</f>
        <v>130309</v>
      </c>
      <c r="E12399" s="48">
        <v>3</v>
      </c>
    </row>
    <row r="12400" spans="1:5" x14ac:dyDescent="0.2">
      <c r="A12400" s="47">
        <v>44493</v>
      </c>
      <c r="B12400" s="48">
        <v>44493</v>
      </c>
      <c r="C12400" s="48" t="s">
        <v>1013</v>
      </c>
      <c r="D12400" s="49">
        <f>VLOOKUP(Pag_Inicio_Corr_mas_casos[[#This Row],[Corregimiento]],Hoja3!$A$2:$D$676,4,0)</f>
        <v>80822</v>
      </c>
      <c r="E12400" s="48">
        <v>3</v>
      </c>
    </row>
    <row r="12401" spans="1:5" x14ac:dyDescent="0.2">
      <c r="A12401" s="47">
        <v>44493</v>
      </c>
      <c r="B12401" s="48">
        <v>44493</v>
      </c>
      <c r="C12401" s="48" t="s">
        <v>1012</v>
      </c>
      <c r="D12401" s="49">
        <f>VLOOKUP(Pag_Inicio_Corr_mas_casos[[#This Row],[Corregimiento]],Hoja3!$A$2:$D$676,4,0)</f>
        <v>80817</v>
      </c>
      <c r="E12401" s="48">
        <v>2</v>
      </c>
    </row>
    <row r="12402" spans="1:5" x14ac:dyDescent="0.2">
      <c r="A12402" s="47">
        <v>44493</v>
      </c>
      <c r="B12402" s="48">
        <v>44493</v>
      </c>
      <c r="C12402" s="48" t="s">
        <v>1082</v>
      </c>
      <c r="D12402" s="49">
        <f>VLOOKUP(Pag_Inicio_Corr_mas_casos[[#This Row],[Corregimiento]],Hoja3!$A$2:$D$676,4,0)</f>
        <v>30111</v>
      </c>
      <c r="E12402" s="48">
        <v>2</v>
      </c>
    </row>
    <row r="12403" spans="1:5" x14ac:dyDescent="0.2">
      <c r="A12403" s="47">
        <v>44493</v>
      </c>
      <c r="B12403" s="48">
        <v>44493</v>
      </c>
      <c r="C12403" s="48" t="s">
        <v>1033</v>
      </c>
      <c r="D12403" s="49">
        <f>VLOOKUP(Pag_Inicio_Corr_mas_casos[[#This Row],[Corregimiento]],Hoja3!$A$2:$D$676,4,0)</f>
        <v>40203</v>
      </c>
      <c r="E12403" s="48">
        <v>2</v>
      </c>
    </row>
    <row r="12404" spans="1:5" x14ac:dyDescent="0.2">
      <c r="A12404" s="47">
        <v>44493</v>
      </c>
      <c r="B12404" s="48">
        <v>44493</v>
      </c>
      <c r="C12404" s="48" t="s">
        <v>1065</v>
      </c>
      <c r="D12404" s="49">
        <f>VLOOKUP(Pag_Inicio_Corr_mas_casos[[#This Row],[Corregimiento]],Hoja3!$A$2:$D$676,4,0)</f>
        <v>60101</v>
      </c>
      <c r="E12404" s="48">
        <v>2</v>
      </c>
    </row>
    <row r="12405" spans="1:5" x14ac:dyDescent="0.2">
      <c r="A12405" s="47">
        <v>44493</v>
      </c>
      <c r="B12405" s="48">
        <v>44493</v>
      </c>
      <c r="C12405" s="48" t="s">
        <v>1077</v>
      </c>
      <c r="D12405" s="49">
        <f>VLOOKUP(Pag_Inicio_Corr_mas_casos[[#This Row],[Corregimiento]],Hoja3!$A$2:$D$676,4,0)</f>
        <v>81008</v>
      </c>
      <c r="E12405" s="48">
        <v>2</v>
      </c>
    </row>
    <row r="12406" spans="1:5" x14ac:dyDescent="0.2">
      <c r="A12406" s="32">
        <v>44494</v>
      </c>
      <c r="B12406" s="33">
        <v>44494</v>
      </c>
      <c r="C12406" s="33" t="s">
        <v>1091</v>
      </c>
      <c r="D12406" s="34">
        <f>VLOOKUP(Pag_Inicio_Corr_mas_casos[[#This Row],[Corregimiento]],Hoja3!$A$2:$D$676,4,0)</f>
        <v>30104</v>
      </c>
      <c r="E12406" s="33">
        <v>13</v>
      </c>
    </row>
    <row r="12407" spans="1:5" x14ac:dyDescent="0.2">
      <c r="A12407" s="32">
        <v>44494</v>
      </c>
      <c r="B12407" s="33">
        <v>44494</v>
      </c>
      <c r="C12407" s="33" t="s">
        <v>1029</v>
      </c>
      <c r="D12407" s="34">
        <f>VLOOKUP(Pag_Inicio_Corr_mas_casos[[#This Row],[Corregimiento]],Hoja3!$A$2:$D$676,4,0)</f>
        <v>40606</v>
      </c>
      <c r="E12407" s="33">
        <v>8</v>
      </c>
    </row>
    <row r="12408" spans="1:5" x14ac:dyDescent="0.2">
      <c r="A12408" s="32">
        <v>44494</v>
      </c>
      <c r="B12408" s="33">
        <v>44494</v>
      </c>
      <c r="C12408" s="33" t="s">
        <v>1082</v>
      </c>
      <c r="D12408" s="34">
        <f>VLOOKUP(Pag_Inicio_Corr_mas_casos[[#This Row],[Corregimiento]],Hoja3!$A$2:$D$676,4,0)</f>
        <v>30111</v>
      </c>
      <c r="E12408" s="33">
        <v>7</v>
      </c>
    </row>
    <row r="12409" spans="1:5" x14ac:dyDescent="0.2">
      <c r="A12409" s="32">
        <v>44494</v>
      </c>
      <c r="B12409" s="33">
        <v>44494</v>
      </c>
      <c r="C12409" s="33" t="s">
        <v>1026</v>
      </c>
      <c r="D12409" s="34">
        <f>VLOOKUP(Pag_Inicio_Corr_mas_casos[[#This Row],[Corregimiento]],Hoja3!$A$2:$D$676,4,0)</f>
        <v>30107</v>
      </c>
      <c r="E12409" s="33">
        <v>7</v>
      </c>
    </row>
    <row r="12410" spans="1:5" x14ac:dyDescent="0.2">
      <c r="A12410" s="32">
        <v>44494</v>
      </c>
      <c r="B12410" s="33">
        <v>44494</v>
      </c>
      <c r="C12410" s="33" t="s">
        <v>1070</v>
      </c>
      <c r="D12410" s="34">
        <f>VLOOKUP(Pag_Inicio_Corr_mas_casos[[#This Row],[Corregimiento]],Hoja3!$A$2:$D$676,4,0)</f>
        <v>80809</v>
      </c>
      <c r="E12410" s="33">
        <v>6</v>
      </c>
    </row>
    <row r="12411" spans="1:5" x14ac:dyDescent="0.2">
      <c r="A12411" s="32">
        <v>44494</v>
      </c>
      <c r="B12411" s="33">
        <v>44494</v>
      </c>
      <c r="C12411" s="33" t="s">
        <v>1105</v>
      </c>
      <c r="D12411" s="34">
        <f>VLOOKUP(Pag_Inicio_Corr_mas_casos[[#This Row],[Corregimiento]],Hoja3!$A$2:$D$676,4,0)</f>
        <v>80812</v>
      </c>
      <c r="E12411" s="33">
        <v>6</v>
      </c>
    </row>
    <row r="12412" spans="1:5" x14ac:dyDescent="0.2">
      <c r="A12412" s="32">
        <v>44494</v>
      </c>
      <c r="B12412" s="33">
        <v>44494</v>
      </c>
      <c r="C12412" s="33" t="s">
        <v>996</v>
      </c>
      <c r="D12412" s="34">
        <f>VLOOKUP(Pag_Inicio_Corr_mas_casos[[#This Row],[Corregimiento]],Hoja3!$A$2:$D$676,4,0)</f>
        <v>80810</v>
      </c>
      <c r="E12412" s="33">
        <v>5</v>
      </c>
    </row>
    <row r="12413" spans="1:5" x14ac:dyDescent="0.2">
      <c r="A12413" s="32">
        <v>44494</v>
      </c>
      <c r="B12413" s="33">
        <v>44494</v>
      </c>
      <c r="C12413" s="33" t="s">
        <v>1383</v>
      </c>
      <c r="D12413" s="34">
        <f>VLOOKUP(Pag_Inicio_Corr_mas_casos[[#This Row],[Corregimiento]],Hoja3!$A$2:$D$676,4,0)</f>
        <v>20208</v>
      </c>
      <c r="E12413" s="33">
        <v>4</v>
      </c>
    </row>
    <row r="12414" spans="1:5" x14ac:dyDescent="0.2">
      <c r="A12414" s="32">
        <v>44494</v>
      </c>
      <c r="B12414" s="33">
        <v>44494</v>
      </c>
      <c r="C12414" s="33" t="s">
        <v>1191</v>
      </c>
      <c r="D12414" s="34">
        <f>VLOOKUP(Pag_Inicio_Corr_mas_casos[[#This Row],[Corregimiento]],Hoja3!$A$2:$D$676,4,0)</f>
        <v>40401</v>
      </c>
      <c r="E12414" s="33">
        <v>4</v>
      </c>
    </row>
    <row r="12415" spans="1:5" x14ac:dyDescent="0.2">
      <c r="A12415" s="32">
        <v>44494</v>
      </c>
      <c r="B12415" s="33">
        <v>44494</v>
      </c>
      <c r="C12415" s="33" t="s">
        <v>1017</v>
      </c>
      <c r="D12415" s="34">
        <f>VLOOKUP(Pag_Inicio_Corr_mas_casos[[#This Row],[Corregimiento]],Hoja3!$A$2:$D$676,4,0)</f>
        <v>50208</v>
      </c>
      <c r="E12415" s="33">
        <v>3</v>
      </c>
    </row>
    <row r="12416" spans="1:5" x14ac:dyDescent="0.2">
      <c r="A12416" s="32">
        <v>44494</v>
      </c>
      <c r="B12416" s="33">
        <v>44494</v>
      </c>
      <c r="C12416" s="33" t="s">
        <v>1119</v>
      </c>
      <c r="D12416" s="34">
        <f>VLOOKUP(Pag_Inicio_Corr_mas_casos[[#This Row],[Corregimiento]],Hoja3!$A$2:$D$676,4,0)</f>
        <v>40601</v>
      </c>
      <c r="E12416" s="33">
        <v>3</v>
      </c>
    </row>
    <row r="12417" spans="1:5" x14ac:dyDescent="0.2">
      <c r="A12417" s="32">
        <v>44494</v>
      </c>
      <c r="B12417" s="33">
        <v>44494</v>
      </c>
      <c r="C12417" s="33" t="s">
        <v>997</v>
      </c>
      <c r="D12417" s="34">
        <f>VLOOKUP(Pag_Inicio_Corr_mas_casos[[#This Row],[Corregimiento]],Hoja3!$A$2:$D$676,4,0)</f>
        <v>130717</v>
      </c>
      <c r="E12417" s="33">
        <v>3</v>
      </c>
    </row>
    <row r="12418" spans="1:5" x14ac:dyDescent="0.2">
      <c r="A12418" s="32">
        <v>44494</v>
      </c>
      <c r="B12418" s="33">
        <v>44494</v>
      </c>
      <c r="C12418" s="33" t="s">
        <v>1118</v>
      </c>
      <c r="D12418" s="34">
        <f>VLOOKUP(Pag_Inicio_Corr_mas_casos[[#This Row],[Corregimiento]],Hoja3!$A$2:$D$676,4,0)</f>
        <v>91007</v>
      </c>
      <c r="E12418" s="33">
        <v>3</v>
      </c>
    </row>
    <row r="12419" spans="1:5" x14ac:dyDescent="0.2">
      <c r="A12419" s="32">
        <v>44494</v>
      </c>
      <c r="B12419" s="33">
        <v>44494</v>
      </c>
      <c r="C12419" s="33" t="s">
        <v>831</v>
      </c>
      <c r="D12419" s="34">
        <f>VLOOKUP(Pag_Inicio_Corr_mas_casos[[#This Row],[Corregimiento]],Hoja3!$A$2:$D$676,4,0)</f>
        <v>80821</v>
      </c>
      <c r="E12419" s="33">
        <v>2</v>
      </c>
    </row>
    <row r="12420" spans="1:5" x14ac:dyDescent="0.2">
      <c r="A12420" s="32">
        <v>44494</v>
      </c>
      <c r="B12420" s="33">
        <v>44494</v>
      </c>
      <c r="C12420" s="33" t="s">
        <v>1125</v>
      </c>
      <c r="D12420" s="34">
        <f>VLOOKUP(Pag_Inicio_Corr_mas_casos[[#This Row],[Corregimiento]],Hoja3!$A$2:$D$676,4,0)</f>
        <v>40610</v>
      </c>
      <c r="E12420" s="33">
        <v>2</v>
      </c>
    </row>
    <row r="12421" spans="1:5" x14ac:dyDescent="0.2">
      <c r="A12421" s="32">
        <v>44494</v>
      </c>
      <c r="B12421" s="33">
        <v>44494</v>
      </c>
      <c r="C12421" s="33" t="s">
        <v>1126</v>
      </c>
      <c r="D12421" s="34">
        <f>VLOOKUP(Pag_Inicio_Corr_mas_casos[[#This Row],[Corregimiento]],Hoja3!$A$2:$D$676,4,0)</f>
        <v>20201</v>
      </c>
      <c r="E12421" s="33">
        <v>2</v>
      </c>
    </row>
    <row r="12422" spans="1:5" x14ac:dyDescent="0.2">
      <c r="A12422" s="32">
        <v>44494</v>
      </c>
      <c r="B12422" s="33">
        <v>44494</v>
      </c>
      <c r="C12422" s="33" t="s">
        <v>1109</v>
      </c>
      <c r="D12422" s="34">
        <f>VLOOKUP(Pag_Inicio_Corr_mas_casos[[#This Row],[Corregimiento]],Hoja3!$A$2:$D$676,4,0)</f>
        <v>80501</v>
      </c>
      <c r="E12422" s="33">
        <v>2</v>
      </c>
    </row>
    <row r="12423" spans="1:5" x14ac:dyDescent="0.2">
      <c r="A12423" s="32">
        <v>44494</v>
      </c>
      <c r="B12423" s="33">
        <v>44494</v>
      </c>
      <c r="C12423" s="33" t="s">
        <v>1001</v>
      </c>
      <c r="D12423" s="34">
        <f>VLOOKUP(Pag_Inicio_Corr_mas_casos[[#This Row],[Corregimiento]],Hoja3!$A$2:$D$676,4,0)</f>
        <v>80807</v>
      </c>
      <c r="E12423" s="33">
        <v>2</v>
      </c>
    </row>
    <row r="12424" spans="1:5" x14ac:dyDescent="0.2">
      <c r="A12424" s="32">
        <v>44494</v>
      </c>
      <c r="B12424" s="33">
        <v>44494</v>
      </c>
      <c r="C12424" s="33" t="s">
        <v>1015</v>
      </c>
      <c r="D12424" s="34">
        <f>VLOOKUP(Pag_Inicio_Corr_mas_casos[[#This Row],[Corregimiento]],Hoja3!$A$2:$D$676,4,0)</f>
        <v>80815</v>
      </c>
      <c r="E12424" s="33">
        <v>2</v>
      </c>
    </row>
    <row r="12425" spans="1:5" x14ac:dyDescent="0.2">
      <c r="A12425" s="32">
        <v>44494</v>
      </c>
      <c r="B12425" s="33">
        <v>44494</v>
      </c>
      <c r="C12425" s="33" t="s">
        <v>1010</v>
      </c>
      <c r="D12425" s="34">
        <f>VLOOKUP(Pag_Inicio_Corr_mas_casos[[#This Row],[Corregimiento]],Hoja3!$A$2:$D$676,4,0)</f>
        <v>80813</v>
      </c>
      <c r="E12425" s="33">
        <v>2</v>
      </c>
    </row>
    <row r="12426" spans="1:5" x14ac:dyDescent="0.2">
      <c r="A12426" s="35">
        <v>44495</v>
      </c>
      <c r="B12426" s="36">
        <v>44495</v>
      </c>
      <c r="C12426" s="36" t="s">
        <v>1119</v>
      </c>
      <c r="D12426" s="37">
        <f>VLOOKUP(Pag_Inicio_Corr_mas_casos[[#This Row],[Corregimiento]],Hoja3!$A$2:$D$676,4,0)</f>
        <v>40601</v>
      </c>
      <c r="E12426" s="36">
        <v>10</v>
      </c>
    </row>
    <row r="12427" spans="1:5" x14ac:dyDescent="0.2">
      <c r="A12427" s="35">
        <v>44495</v>
      </c>
      <c r="B12427" s="36">
        <v>44495</v>
      </c>
      <c r="C12427" s="36" t="s">
        <v>1001</v>
      </c>
      <c r="D12427" s="37">
        <f>VLOOKUP(Pag_Inicio_Corr_mas_casos[[#This Row],[Corregimiento]],Hoja3!$A$2:$D$676,4,0)</f>
        <v>80807</v>
      </c>
      <c r="E12427" s="36">
        <v>10</v>
      </c>
    </row>
    <row r="12428" spans="1:5" x14ac:dyDescent="0.2">
      <c r="A12428" s="35">
        <v>44495</v>
      </c>
      <c r="B12428" s="36">
        <v>44495</v>
      </c>
      <c r="C12428" s="36" t="s">
        <v>1070</v>
      </c>
      <c r="D12428" s="37">
        <f>VLOOKUP(Pag_Inicio_Corr_mas_casos[[#This Row],[Corregimiento]],Hoja3!$A$2:$D$676,4,0)</f>
        <v>80809</v>
      </c>
      <c r="E12428" s="36">
        <v>9</v>
      </c>
    </row>
    <row r="12429" spans="1:5" x14ac:dyDescent="0.2">
      <c r="A12429" s="35">
        <v>44495</v>
      </c>
      <c r="B12429" s="36">
        <v>44495</v>
      </c>
      <c r="C12429" s="36" t="s">
        <v>1164</v>
      </c>
      <c r="D12429" s="37">
        <f>VLOOKUP(Pag_Inicio_Corr_mas_casos[[#This Row],[Corregimiento]],Hoja3!$A$2:$D$676,4,0)</f>
        <v>40404</v>
      </c>
      <c r="E12429" s="36">
        <v>9</v>
      </c>
    </row>
    <row r="12430" spans="1:5" x14ac:dyDescent="0.2">
      <c r="A12430" s="35">
        <v>44495</v>
      </c>
      <c r="B12430" s="36">
        <v>44495</v>
      </c>
      <c r="C12430" s="36" t="s">
        <v>1105</v>
      </c>
      <c r="D12430" s="37">
        <f>VLOOKUP(Pag_Inicio_Corr_mas_casos[[#This Row],[Corregimiento]],Hoja3!$A$2:$D$676,4,0)</f>
        <v>80812</v>
      </c>
      <c r="E12430" s="36">
        <v>8</v>
      </c>
    </row>
    <row r="12431" spans="1:5" x14ac:dyDescent="0.2">
      <c r="A12431" s="35">
        <v>44495</v>
      </c>
      <c r="B12431" s="36">
        <v>44495</v>
      </c>
      <c r="C12431" s="36" t="s">
        <v>1080</v>
      </c>
      <c r="D12431" s="37">
        <f>VLOOKUP(Pag_Inicio_Corr_mas_casos[[#This Row],[Corregimiento]],Hoja3!$A$2:$D$676,4,0)</f>
        <v>81003</v>
      </c>
      <c r="E12431" s="36">
        <v>8</v>
      </c>
    </row>
    <row r="12432" spans="1:5" x14ac:dyDescent="0.2">
      <c r="A12432" s="35">
        <v>44495</v>
      </c>
      <c r="B12432" s="36">
        <v>44495</v>
      </c>
      <c r="C12432" s="36" t="s">
        <v>1029</v>
      </c>
      <c r="D12432" s="37">
        <f>VLOOKUP(Pag_Inicio_Corr_mas_casos[[#This Row],[Corregimiento]],Hoja3!$A$2:$D$676,4,0)</f>
        <v>40606</v>
      </c>
      <c r="E12432" s="36">
        <v>7</v>
      </c>
    </row>
    <row r="12433" spans="1:5" x14ac:dyDescent="0.2">
      <c r="A12433" s="35">
        <v>44495</v>
      </c>
      <c r="B12433" s="36">
        <v>44495</v>
      </c>
      <c r="C12433" s="36" t="s">
        <v>1010</v>
      </c>
      <c r="D12433" s="37">
        <f>VLOOKUP(Pag_Inicio_Corr_mas_casos[[#This Row],[Corregimiento]],Hoja3!$A$2:$D$676,4,0)</f>
        <v>80813</v>
      </c>
      <c r="E12433" s="36">
        <v>5</v>
      </c>
    </row>
    <row r="12434" spans="1:5" x14ac:dyDescent="0.2">
      <c r="A12434" s="35">
        <v>44495</v>
      </c>
      <c r="B12434" s="36">
        <v>44495</v>
      </c>
      <c r="C12434" s="36" t="s">
        <v>1065</v>
      </c>
      <c r="D12434" s="37">
        <f>VLOOKUP(Pag_Inicio_Corr_mas_casos[[#This Row],[Corregimiento]],Hoja3!$A$2:$D$676,4,0)</f>
        <v>60101</v>
      </c>
      <c r="E12434" s="36">
        <v>5</v>
      </c>
    </row>
    <row r="12435" spans="1:5" x14ac:dyDescent="0.2">
      <c r="A12435" s="35">
        <v>44495</v>
      </c>
      <c r="B12435" s="36">
        <v>44495</v>
      </c>
      <c r="C12435" s="36" t="s">
        <v>1012</v>
      </c>
      <c r="D12435" s="37">
        <f>VLOOKUP(Pag_Inicio_Corr_mas_casos[[#This Row],[Corregimiento]],Hoja3!$A$2:$D$676,4,0)</f>
        <v>80817</v>
      </c>
      <c r="E12435" s="36">
        <v>4</v>
      </c>
    </row>
    <row r="12436" spans="1:5" x14ac:dyDescent="0.2">
      <c r="A12436" s="35">
        <v>44495</v>
      </c>
      <c r="B12436" s="36">
        <v>44495</v>
      </c>
      <c r="C12436" s="36" t="s">
        <v>1168</v>
      </c>
      <c r="D12436" s="37">
        <f>VLOOKUP(Pag_Inicio_Corr_mas_casos[[#This Row],[Corregimiento]],Hoja3!$A$2:$D$676,4,0)</f>
        <v>40301</v>
      </c>
      <c r="E12436" s="36">
        <v>4</v>
      </c>
    </row>
    <row r="12437" spans="1:5" x14ac:dyDescent="0.2">
      <c r="A12437" s="35">
        <v>44495</v>
      </c>
      <c r="B12437" s="36">
        <v>44495</v>
      </c>
      <c r="C12437" s="36" t="s">
        <v>996</v>
      </c>
      <c r="D12437" s="37">
        <f>VLOOKUP(Pag_Inicio_Corr_mas_casos[[#This Row],[Corregimiento]],Hoja3!$A$2:$D$676,4,0)</f>
        <v>80810</v>
      </c>
      <c r="E12437" s="36">
        <v>4</v>
      </c>
    </row>
    <row r="12438" spans="1:5" x14ac:dyDescent="0.2">
      <c r="A12438" s="35">
        <v>44495</v>
      </c>
      <c r="B12438" s="36">
        <v>44495</v>
      </c>
      <c r="C12438" s="36" t="s">
        <v>1000</v>
      </c>
      <c r="D12438" s="37">
        <f>VLOOKUP(Pag_Inicio_Corr_mas_casos[[#This Row],[Corregimiento]],Hoja3!$A$2:$D$676,4,0)</f>
        <v>80823</v>
      </c>
      <c r="E12438" s="36">
        <v>4</v>
      </c>
    </row>
    <row r="12439" spans="1:5" x14ac:dyDescent="0.2">
      <c r="A12439" s="35">
        <v>44495</v>
      </c>
      <c r="B12439" s="36">
        <v>44495</v>
      </c>
      <c r="C12439" s="36" t="s">
        <v>1113</v>
      </c>
      <c r="D12439" s="37">
        <f>VLOOKUP(Pag_Inicio_Corr_mas_casos[[#This Row],[Corregimiento]],Hoja3!$A$2:$D$676,4,0)</f>
        <v>130102</v>
      </c>
      <c r="E12439" s="36">
        <v>4</v>
      </c>
    </row>
    <row r="12440" spans="1:5" x14ac:dyDescent="0.2">
      <c r="A12440" s="35">
        <v>44495</v>
      </c>
      <c r="B12440" s="36">
        <v>44495</v>
      </c>
      <c r="C12440" s="36" t="s">
        <v>1432</v>
      </c>
      <c r="D12440" s="37">
        <f>VLOOKUP(Pag_Inicio_Corr_mas_casos[[#This Row],[Corregimiento]],Hoja3!$A$2:$D$676,4,0)</f>
        <v>30108</v>
      </c>
      <c r="E12440" s="36">
        <v>3</v>
      </c>
    </row>
    <row r="12441" spans="1:5" x14ac:dyDescent="0.2">
      <c r="A12441" s="35">
        <v>44495</v>
      </c>
      <c r="B12441" s="36">
        <v>44495</v>
      </c>
      <c r="C12441" s="36" t="s">
        <v>1002</v>
      </c>
      <c r="D12441" s="37">
        <f>VLOOKUP(Pag_Inicio_Corr_mas_casos[[#This Row],[Corregimiento]],Hoja3!$A$2:$D$676,4,0)</f>
        <v>80816</v>
      </c>
      <c r="E12441" s="36">
        <v>3</v>
      </c>
    </row>
    <row r="12442" spans="1:5" x14ac:dyDescent="0.2">
      <c r="A12442" s="35">
        <v>44495</v>
      </c>
      <c r="B12442" s="36">
        <v>44495</v>
      </c>
      <c r="C12442" s="36" t="s">
        <v>831</v>
      </c>
      <c r="D12442" s="37">
        <f>VLOOKUP(Pag_Inicio_Corr_mas_casos[[#This Row],[Corregimiento]],Hoja3!$A$2:$D$676,4,0)</f>
        <v>80821</v>
      </c>
      <c r="E12442" s="36">
        <v>3</v>
      </c>
    </row>
    <row r="12443" spans="1:5" x14ac:dyDescent="0.2">
      <c r="A12443" s="35">
        <v>44495</v>
      </c>
      <c r="B12443" s="36">
        <v>44495</v>
      </c>
      <c r="C12443" s="36" t="s">
        <v>1013</v>
      </c>
      <c r="D12443" s="37">
        <f>VLOOKUP(Pag_Inicio_Corr_mas_casos[[#This Row],[Corregimiento]],Hoja3!$A$2:$D$676,4,0)</f>
        <v>80822</v>
      </c>
      <c r="E12443" s="36">
        <v>3</v>
      </c>
    </row>
    <row r="12444" spans="1:5" x14ac:dyDescent="0.2">
      <c r="A12444" s="35">
        <v>44495</v>
      </c>
      <c r="B12444" s="36">
        <v>44495</v>
      </c>
      <c r="C12444" s="36" t="s">
        <v>1003</v>
      </c>
      <c r="D12444" s="37">
        <f>VLOOKUP(Pag_Inicio_Corr_mas_casos[[#This Row],[Corregimiento]],Hoja3!$A$2:$D$676,4,0)</f>
        <v>130708</v>
      </c>
      <c r="E12444" s="36">
        <v>3</v>
      </c>
    </row>
    <row r="12445" spans="1:5" x14ac:dyDescent="0.2">
      <c r="A12445" s="35">
        <v>44495</v>
      </c>
      <c r="B12445" s="36">
        <v>44495</v>
      </c>
      <c r="C12445" s="36" t="s">
        <v>997</v>
      </c>
      <c r="D12445" s="37">
        <f>VLOOKUP(Pag_Inicio_Corr_mas_casos[[#This Row],[Corregimiento]],Hoja3!$A$2:$D$676,4,0)</f>
        <v>130717</v>
      </c>
      <c r="E12445" s="36">
        <v>3</v>
      </c>
    </row>
    <row r="12446" spans="1:5" x14ac:dyDescent="0.2">
      <c r="A12446" s="47">
        <v>44496</v>
      </c>
      <c r="B12446" s="48">
        <v>44496</v>
      </c>
      <c r="C12446" s="48" t="s">
        <v>1119</v>
      </c>
      <c r="D12446" s="49">
        <f>VLOOKUP(Pag_Inicio_Corr_mas_casos[[#This Row],[Corregimiento]],Hoja3!$A$2:$D$676,4,0)</f>
        <v>40601</v>
      </c>
      <c r="E12446" s="48">
        <v>10</v>
      </c>
    </row>
    <row r="12447" spans="1:5" x14ac:dyDescent="0.2">
      <c r="A12447" s="47">
        <v>44496</v>
      </c>
      <c r="B12447" s="48">
        <v>44496</v>
      </c>
      <c r="C12447" s="48" t="s">
        <v>1070</v>
      </c>
      <c r="D12447" s="49">
        <f>VLOOKUP(Pag_Inicio_Corr_mas_casos[[#This Row],[Corregimiento]],Hoja3!$A$2:$D$676,4,0)</f>
        <v>80809</v>
      </c>
      <c r="E12447" s="48">
        <v>7</v>
      </c>
    </row>
    <row r="12448" spans="1:5" x14ac:dyDescent="0.2">
      <c r="A12448" s="47">
        <v>44496</v>
      </c>
      <c r="B12448" s="48">
        <v>44496</v>
      </c>
      <c r="C12448" s="48" t="s">
        <v>1001</v>
      </c>
      <c r="D12448" s="49">
        <f>VLOOKUP(Pag_Inicio_Corr_mas_casos[[#This Row],[Corregimiento]],Hoja3!$A$2:$D$676,4,0)</f>
        <v>80807</v>
      </c>
      <c r="E12448" s="48">
        <v>6</v>
      </c>
    </row>
    <row r="12449" spans="1:5" x14ac:dyDescent="0.2">
      <c r="A12449" s="47">
        <v>44496</v>
      </c>
      <c r="B12449" s="48">
        <v>44496</v>
      </c>
      <c r="C12449" s="48" t="s">
        <v>1064</v>
      </c>
      <c r="D12449" s="49">
        <f>VLOOKUP(Pag_Inicio_Corr_mas_casos[[#This Row],[Corregimiento]],Hoja3!$A$2:$D$676,4,0)</f>
        <v>60103</v>
      </c>
      <c r="E12449" s="48">
        <v>5</v>
      </c>
    </row>
    <row r="12450" spans="1:5" x14ac:dyDescent="0.2">
      <c r="A12450" s="47">
        <v>44496</v>
      </c>
      <c r="B12450" s="48">
        <v>44496</v>
      </c>
      <c r="C12450" s="48" t="s">
        <v>1051</v>
      </c>
      <c r="D12450" s="49">
        <f>VLOOKUP(Pag_Inicio_Corr_mas_casos[[#This Row],[Corregimiento]],Hoja3!$A$2:$D$676,4,0)</f>
        <v>80808</v>
      </c>
      <c r="E12450" s="48">
        <v>5</v>
      </c>
    </row>
    <row r="12451" spans="1:5" x14ac:dyDescent="0.2">
      <c r="A12451" s="47">
        <v>44496</v>
      </c>
      <c r="B12451" s="48">
        <v>44496</v>
      </c>
      <c r="C12451" s="48" t="s">
        <v>997</v>
      </c>
      <c r="D12451" s="49">
        <f>VLOOKUP(Pag_Inicio_Corr_mas_casos[[#This Row],[Corregimiento]],Hoja3!$A$2:$D$676,4,0)</f>
        <v>130717</v>
      </c>
      <c r="E12451" s="48">
        <v>5</v>
      </c>
    </row>
    <row r="12452" spans="1:5" x14ac:dyDescent="0.2">
      <c r="A12452" s="47">
        <v>44496</v>
      </c>
      <c r="B12452" s="48">
        <v>44496</v>
      </c>
      <c r="C12452" s="48" t="s">
        <v>1005</v>
      </c>
      <c r="D12452" s="49">
        <f>VLOOKUP(Pag_Inicio_Corr_mas_casos[[#This Row],[Corregimiento]],Hoja3!$A$2:$D$676,4,0)</f>
        <v>80814</v>
      </c>
      <c r="E12452" s="48">
        <v>5</v>
      </c>
    </row>
    <row r="12453" spans="1:5" x14ac:dyDescent="0.2">
      <c r="A12453" s="47">
        <v>44496</v>
      </c>
      <c r="B12453" s="48">
        <v>44496</v>
      </c>
      <c r="C12453" s="48" t="s">
        <v>1066</v>
      </c>
      <c r="D12453" s="49">
        <f>VLOOKUP(Pag_Inicio_Corr_mas_casos[[#This Row],[Corregimiento]],Hoja3!$A$2:$D$676,4,0)</f>
        <v>40612</v>
      </c>
      <c r="E12453" s="48">
        <v>5</v>
      </c>
    </row>
    <row r="12454" spans="1:5" x14ac:dyDescent="0.2">
      <c r="A12454" s="47">
        <v>44496</v>
      </c>
      <c r="B12454" s="48">
        <v>44496</v>
      </c>
      <c r="C12454" s="48" t="s">
        <v>1000</v>
      </c>
      <c r="D12454" s="49">
        <f>VLOOKUP(Pag_Inicio_Corr_mas_casos[[#This Row],[Corregimiento]],Hoja3!$A$2:$D$676,4,0)</f>
        <v>80823</v>
      </c>
      <c r="E12454" s="48">
        <v>5</v>
      </c>
    </row>
    <row r="12455" spans="1:5" x14ac:dyDescent="0.2">
      <c r="A12455" s="47">
        <v>44496</v>
      </c>
      <c r="B12455" s="48">
        <v>44496</v>
      </c>
      <c r="C12455" s="48" t="s">
        <v>1074</v>
      </c>
      <c r="D12455" s="49">
        <f>VLOOKUP(Pag_Inicio_Corr_mas_casos[[#This Row],[Corregimiento]],Hoja3!$A$2:$D$676,4,0)</f>
        <v>130702</v>
      </c>
      <c r="E12455" s="48">
        <v>4</v>
      </c>
    </row>
    <row r="12456" spans="1:5" x14ac:dyDescent="0.2">
      <c r="A12456" s="47">
        <v>44496</v>
      </c>
      <c r="B12456" s="48">
        <v>44496</v>
      </c>
      <c r="C12456" s="48" t="s">
        <v>1002</v>
      </c>
      <c r="D12456" s="49">
        <f>VLOOKUP(Pag_Inicio_Corr_mas_casos[[#This Row],[Corregimiento]],Hoja3!$A$2:$D$676,4,0)</f>
        <v>80816</v>
      </c>
      <c r="E12456" s="48">
        <v>4</v>
      </c>
    </row>
    <row r="12457" spans="1:5" x14ac:dyDescent="0.2">
      <c r="A12457" s="47">
        <v>44496</v>
      </c>
      <c r="B12457" s="48">
        <v>44496</v>
      </c>
      <c r="C12457" s="48" t="s">
        <v>1453</v>
      </c>
      <c r="D12457" s="49">
        <f>VLOOKUP(Pag_Inicio_Corr_mas_casos[[#This Row],[Corregimiento]],Hoja3!$A$2:$D$676,4,0)</f>
        <v>130305</v>
      </c>
      <c r="E12457" s="48">
        <v>4</v>
      </c>
    </row>
    <row r="12458" spans="1:5" x14ac:dyDescent="0.2">
      <c r="A12458" s="47">
        <v>44496</v>
      </c>
      <c r="B12458" s="48">
        <v>44496</v>
      </c>
      <c r="C12458" s="48" t="s">
        <v>1105</v>
      </c>
      <c r="D12458" s="49">
        <f>VLOOKUP(Pag_Inicio_Corr_mas_casos[[#This Row],[Corregimiento]],Hoja3!$A$2:$D$676,4,0)</f>
        <v>80812</v>
      </c>
      <c r="E12458" s="48">
        <v>4</v>
      </c>
    </row>
    <row r="12459" spans="1:5" x14ac:dyDescent="0.2">
      <c r="A12459" s="47">
        <v>44496</v>
      </c>
      <c r="B12459" s="48">
        <v>44496</v>
      </c>
      <c r="C12459" s="48" t="s">
        <v>1013</v>
      </c>
      <c r="D12459" s="49">
        <f>VLOOKUP(Pag_Inicio_Corr_mas_casos[[#This Row],[Corregimiento]],Hoja3!$A$2:$D$676,4,0)</f>
        <v>80822</v>
      </c>
      <c r="E12459" s="48">
        <v>3</v>
      </c>
    </row>
    <row r="12460" spans="1:5" x14ac:dyDescent="0.2">
      <c r="A12460" s="47">
        <v>44496</v>
      </c>
      <c r="B12460" s="48">
        <v>44496</v>
      </c>
      <c r="C12460" s="48" t="s">
        <v>1153</v>
      </c>
      <c r="D12460" s="49">
        <f>VLOOKUP(Pag_Inicio_Corr_mas_casos[[#This Row],[Corregimiento]],Hoja3!$A$2:$D$676,4,0)</f>
        <v>30109</v>
      </c>
      <c r="E12460" s="48">
        <v>3</v>
      </c>
    </row>
    <row r="12461" spans="1:5" x14ac:dyDescent="0.2">
      <c r="A12461" s="47">
        <v>44496</v>
      </c>
      <c r="B12461" s="48">
        <v>44496</v>
      </c>
      <c r="C12461" s="48" t="s">
        <v>1006</v>
      </c>
      <c r="D12461" s="49">
        <f>VLOOKUP(Pag_Inicio_Corr_mas_casos[[#This Row],[Corregimiento]],Hoja3!$A$2:$D$676,4,0)</f>
        <v>80826</v>
      </c>
      <c r="E12461" s="48">
        <v>3</v>
      </c>
    </row>
    <row r="12462" spans="1:5" x14ac:dyDescent="0.2">
      <c r="A12462" s="47">
        <v>44496</v>
      </c>
      <c r="B12462" s="48">
        <v>44496</v>
      </c>
      <c r="C12462" s="48" t="s">
        <v>1080</v>
      </c>
      <c r="D12462" s="49">
        <f>VLOOKUP(Pag_Inicio_Corr_mas_casos[[#This Row],[Corregimiento]],Hoja3!$A$2:$D$676,4,0)</f>
        <v>81003</v>
      </c>
      <c r="E12462" s="48">
        <v>3</v>
      </c>
    </row>
    <row r="12463" spans="1:5" x14ac:dyDescent="0.2">
      <c r="A12463" s="47">
        <v>44496</v>
      </c>
      <c r="B12463" s="48">
        <v>44496</v>
      </c>
      <c r="C12463" s="48" t="s">
        <v>996</v>
      </c>
      <c r="D12463" s="49">
        <f>VLOOKUP(Pag_Inicio_Corr_mas_casos[[#This Row],[Corregimiento]],Hoja3!$A$2:$D$676,4,0)</f>
        <v>80810</v>
      </c>
      <c r="E12463" s="48">
        <v>3</v>
      </c>
    </row>
    <row r="12464" spans="1:5" x14ac:dyDescent="0.2">
      <c r="A12464" s="47">
        <v>44496</v>
      </c>
      <c r="B12464" s="48">
        <v>44496</v>
      </c>
      <c r="C12464" s="48" t="s">
        <v>1082</v>
      </c>
      <c r="D12464" s="49">
        <f>VLOOKUP(Pag_Inicio_Corr_mas_casos[[#This Row],[Corregimiento]],Hoja3!$A$2:$D$676,4,0)</f>
        <v>30111</v>
      </c>
      <c r="E12464" s="48">
        <v>3</v>
      </c>
    </row>
    <row r="12465" spans="1:5" x14ac:dyDescent="0.2">
      <c r="A12465" s="47">
        <v>44496</v>
      </c>
      <c r="B12465" s="48">
        <v>44496</v>
      </c>
      <c r="C12465" s="48" t="s">
        <v>1078</v>
      </c>
      <c r="D12465" s="49">
        <f>VLOOKUP(Pag_Inicio_Corr_mas_casos[[#This Row],[Corregimiento]],Hoja3!$A$2:$D$676,4,0)</f>
        <v>81001</v>
      </c>
      <c r="E12465" s="48">
        <v>3</v>
      </c>
    </row>
    <row r="12466" spans="1:5" x14ac:dyDescent="0.2">
      <c r="A12466" s="43">
        <v>44497</v>
      </c>
      <c r="B12466" s="41">
        <v>44497</v>
      </c>
      <c r="C12466" s="41" t="s">
        <v>1070</v>
      </c>
      <c r="D12466" s="42">
        <f>VLOOKUP(Pag_Inicio_Corr_mas_casos[[#This Row],[Corregimiento]],Hoja3!$A$2:$D$676,4,0)</f>
        <v>80809</v>
      </c>
      <c r="E12466" s="41">
        <v>9</v>
      </c>
    </row>
    <row r="12467" spans="1:5" x14ac:dyDescent="0.2">
      <c r="A12467" s="43">
        <v>44497</v>
      </c>
      <c r="B12467" s="41">
        <v>44497</v>
      </c>
      <c r="C12467" s="41" t="s">
        <v>998</v>
      </c>
      <c r="D12467" s="42">
        <f>VLOOKUP(Pag_Inicio_Corr_mas_casos[[#This Row],[Corregimiento]],Hoja3!$A$2:$D$676,4,0)</f>
        <v>81009</v>
      </c>
      <c r="E12467" s="41">
        <v>7</v>
      </c>
    </row>
    <row r="12468" spans="1:5" x14ac:dyDescent="0.2">
      <c r="A12468" s="43">
        <v>44497</v>
      </c>
      <c r="B12468" s="41">
        <v>44497</v>
      </c>
      <c r="C12468" s="41" t="s">
        <v>1029</v>
      </c>
      <c r="D12468" s="42">
        <f>VLOOKUP(Pag_Inicio_Corr_mas_casos[[#This Row],[Corregimiento]],Hoja3!$A$2:$D$676,4,0)</f>
        <v>40606</v>
      </c>
      <c r="E12468" s="41">
        <v>6</v>
      </c>
    </row>
    <row r="12469" spans="1:5" x14ac:dyDescent="0.2">
      <c r="A12469" s="43">
        <v>44497</v>
      </c>
      <c r="B12469" s="41">
        <v>44497</v>
      </c>
      <c r="C12469" s="41" t="s">
        <v>1105</v>
      </c>
      <c r="D12469" s="42">
        <f>VLOOKUP(Pag_Inicio_Corr_mas_casos[[#This Row],[Corregimiento]],Hoja3!$A$2:$D$676,4,0)</f>
        <v>80812</v>
      </c>
      <c r="E12469" s="41">
        <v>6</v>
      </c>
    </row>
    <row r="12470" spans="1:5" x14ac:dyDescent="0.2">
      <c r="A12470" s="43">
        <v>44497</v>
      </c>
      <c r="B12470" s="41">
        <v>44497</v>
      </c>
      <c r="C12470" s="41" t="s">
        <v>1001</v>
      </c>
      <c r="D12470" s="42">
        <f>VLOOKUP(Pag_Inicio_Corr_mas_casos[[#This Row],[Corregimiento]],Hoja3!$A$2:$D$676,4,0)</f>
        <v>80807</v>
      </c>
      <c r="E12470" s="41">
        <v>5</v>
      </c>
    </row>
    <row r="12471" spans="1:5" x14ac:dyDescent="0.2">
      <c r="A12471" s="43">
        <v>44497</v>
      </c>
      <c r="B12471" s="41">
        <v>44497</v>
      </c>
      <c r="C12471" s="41" t="s">
        <v>1017</v>
      </c>
      <c r="D12471" s="42">
        <f>VLOOKUP(Pag_Inicio_Corr_mas_casos[[#This Row],[Corregimiento]],Hoja3!$A$2:$D$676,4,0)</f>
        <v>50208</v>
      </c>
      <c r="E12471" s="41">
        <v>5</v>
      </c>
    </row>
    <row r="12472" spans="1:5" x14ac:dyDescent="0.2">
      <c r="A12472" s="43">
        <v>44497</v>
      </c>
      <c r="B12472" s="41">
        <v>44497</v>
      </c>
      <c r="C12472" s="41" t="s">
        <v>1127</v>
      </c>
      <c r="D12472" s="42">
        <f>VLOOKUP(Pag_Inicio_Corr_mas_casos[[#This Row],[Corregimiento]],Hoja3!$A$2:$D$676,4,0)</f>
        <v>130101</v>
      </c>
      <c r="E12472" s="41">
        <v>5</v>
      </c>
    </row>
    <row r="12473" spans="1:5" x14ac:dyDescent="0.2">
      <c r="A12473" s="43">
        <v>44497</v>
      </c>
      <c r="B12473" s="41">
        <v>44497</v>
      </c>
      <c r="C12473" s="41" t="s">
        <v>1137</v>
      </c>
      <c r="D12473" s="42">
        <f>VLOOKUP(Pag_Inicio_Corr_mas_casos[[#This Row],[Corregimiento]],Hoja3!$A$2:$D$676,4,0)</f>
        <v>40503</v>
      </c>
      <c r="E12473" s="41">
        <v>4</v>
      </c>
    </row>
    <row r="12474" spans="1:5" x14ac:dyDescent="0.2">
      <c r="A12474" s="43">
        <v>44497</v>
      </c>
      <c r="B12474" s="41">
        <v>44497</v>
      </c>
      <c r="C12474" s="41" t="s">
        <v>1062</v>
      </c>
      <c r="D12474" s="42">
        <f>VLOOKUP(Pag_Inicio_Corr_mas_casos[[#This Row],[Corregimiento]],Hoja3!$A$2:$D$676,4,0)</f>
        <v>40611</v>
      </c>
      <c r="E12474" s="41">
        <v>4</v>
      </c>
    </row>
    <row r="12475" spans="1:5" x14ac:dyDescent="0.2">
      <c r="A12475" s="43">
        <v>44497</v>
      </c>
      <c r="B12475" s="41">
        <v>44497</v>
      </c>
      <c r="C12475" s="41" t="s">
        <v>1178</v>
      </c>
      <c r="D12475" s="42">
        <f>VLOOKUP(Pag_Inicio_Corr_mas_casos[[#This Row],[Corregimiento]],Hoja3!$A$2:$D$676,4,0)</f>
        <v>90105</v>
      </c>
      <c r="E12475" s="41">
        <v>3</v>
      </c>
    </row>
    <row r="12476" spans="1:5" x14ac:dyDescent="0.2">
      <c r="A12476" s="43">
        <v>44497</v>
      </c>
      <c r="B12476" s="41">
        <v>44497</v>
      </c>
      <c r="C12476" s="41" t="s">
        <v>1032</v>
      </c>
      <c r="D12476" s="42">
        <f>VLOOKUP(Pag_Inicio_Corr_mas_casos[[#This Row],[Corregimiento]],Hoja3!$A$2:$D$676,4,0)</f>
        <v>20606</v>
      </c>
      <c r="E12476" s="41">
        <v>3</v>
      </c>
    </row>
    <row r="12477" spans="1:5" x14ac:dyDescent="0.2">
      <c r="A12477" s="43">
        <v>44497</v>
      </c>
      <c r="B12477" s="41">
        <v>44497</v>
      </c>
      <c r="C12477" s="41" t="s">
        <v>1109</v>
      </c>
      <c r="D12477" s="42">
        <f>VLOOKUP(Pag_Inicio_Corr_mas_casos[[#This Row],[Corregimiento]],Hoja3!$A$2:$D$676,4,0)</f>
        <v>80501</v>
      </c>
      <c r="E12477" s="41">
        <v>3</v>
      </c>
    </row>
    <row r="12478" spans="1:5" x14ac:dyDescent="0.2">
      <c r="A12478" s="43">
        <v>44497</v>
      </c>
      <c r="B12478" s="41">
        <v>44497</v>
      </c>
      <c r="C12478" s="41" t="s">
        <v>1065</v>
      </c>
      <c r="D12478" s="42">
        <f>VLOOKUP(Pag_Inicio_Corr_mas_casos[[#This Row],[Corregimiento]],Hoja3!$A$2:$D$676,4,0)</f>
        <v>60101</v>
      </c>
      <c r="E12478" s="41">
        <v>3</v>
      </c>
    </row>
    <row r="12479" spans="1:5" x14ac:dyDescent="0.2">
      <c r="A12479" s="43">
        <v>44497</v>
      </c>
      <c r="B12479" s="41">
        <v>44497</v>
      </c>
      <c r="C12479" s="41" t="s">
        <v>1111</v>
      </c>
      <c r="D12479" s="42">
        <f>VLOOKUP(Pag_Inicio_Corr_mas_casos[[#This Row],[Corregimiento]],Hoja3!$A$2:$D$676,4,0)</f>
        <v>40201</v>
      </c>
      <c r="E12479" s="41">
        <v>3</v>
      </c>
    </row>
    <row r="12480" spans="1:5" x14ac:dyDescent="0.2">
      <c r="A12480" s="43">
        <v>44497</v>
      </c>
      <c r="B12480" s="41">
        <v>44497</v>
      </c>
      <c r="C12480" s="41" t="s">
        <v>1054</v>
      </c>
      <c r="D12480" s="42">
        <f>VLOOKUP(Pag_Inicio_Corr_mas_casos[[#This Row],[Corregimiento]],Hoja3!$A$2:$D$676,4,0)</f>
        <v>81005</v>
      </c>
      <c r="E12480" s="41">
        <v>3</v>
      </c>
    </row>
    <row r="12481" spans="1:5" x14ac:dyDescent="0.2">
      <c r="A12481" s="43">
        <v>44497</v>
      </c>
      <c r="B12481" s="41">
        <v>44497</v>
      </c>
      <c r="C12481" s="41" t="s">
        <v>1113</v>
      </c>
      <c r="D12481" s="42">
        <f>VLOOKUP(Pag_Inicio_Corr_mas_casos[[#This Row],[Corregimiento]],Hoja3!$A$2:$D$676,4,0)</f>
        <v>130102</v>
      </c>
      <c r="E12481" s="41">
        <v>3</v>
      </c>
    </row>
    <row r="12482" spans="1:5" x14ac:dyDescent="0.2">
      <c r="A12482" s="43">
        <v>44497</v>
      </c>
      <c r="B12482" s="41">
        <v>44497</v>
      </c>
      <c r="C12482" s="41" t="s">
        <v>1004</v>
      </c>
      <c r="D12482" s="42">
        <f>VLOOKUP(Pag_Inicio_Corr_mas_casos[[#This Row],[Corregimiento]],Hoja3!$A$2:$D$676,4,0)</f>
        <v>81007</v>
      </c>
      <c r="E12482" s="41">
        <v>3</v>
      </c>
    </row>
    <row r="12483" spans="1:5" x14ac:dyDescent="0.2">
      <c r="A12483" s="43">
        <v>44497</v>
      </c>
      <c r="B12483" s="41">
        <v>44497</v>
      </c>
      <c r="C12483" s="41" t="s">
        <v>1191</v>
      </c>
      <c r="D12483" s="42">
        <f>VLOOKUP(Pag_Inicio_Corr_mas_casos[[#This Row],[Corregimiento]],Hoja3!$A$2:$D$676,4,0)</f>
        <v>40401</v>
      </c>
      <c r="E12483" s="41">
        <v>2</v>
      </c>
    </row>
    <row r="12484" spans="1:5" x14ac:dyDescent="0.2">
      <c r="A12484" s="43">
        <v>44497</v>
      </c>
      <c r="B12484" s="41">
        <v>44497</v>
      </c>
      <c r="C12484" s="41" t="s">
        <v>1132</v>
      </c>
      <c r="D12484" s="42">
        <f>VLOOKUP(Pag_Inicio_Corr_mas_casos[[#This Row],[Corregimiento]],Hoja3!$A$2:$D$676,4,0)</f>
        <v>30101</v>
      </c>
      <c r="E12484" s="41">
        <v>2</v>
      </c>
    </row>
    <row r="12485" spans="1:5" x14ac:dyDescent="0.2">
      <c r="A12485" s="43">
        <v>44497</v>
      </c>
      <c r="B12485" s="41">
        <v>44497</v>
      </c>
      <c r="C12485" s="41" t="s">
        <v>996</v>
      </c>
      <c r="D12485" s="42">
        <f>VLOOKUP(Pag_Inicio_Corr_mas_casos[[#This Row],[Corregimiento]],Hoja3!$A$2:$D$676,4,0)</f>
        <v>80810</v>
      </c>
      <c r="E12485" s="41">
        <v>2</v>
      </c>
    </row>
    <row r="12486" spans="1:5" x14ac:dyDescent="0.2">
      <c r="A12486" s="203">
        <v>44498</v>
      </c>
      <c r="B12486" s="204">
        <v>44498</v>
      </c>
      <c r="C12486" s="204" t="s">
        <v>1070</v>
      </c>
      <c r="D12486" s="205">
        <f>VLOOKUP(Pag_Inicio_Corr_mas_casos[[#This Row],[Corregimiento]],Hoja3!$A$2:$D$676,4,0)</f>
        <v>80809</v>
      </c>
      <c r="E12486" s="204">
        <v>17</v>
      </c>
    </row>
    <row r="12487" spans="1:5" x14ac:dyDescent="0.2">
      <c r="A12487" s="203">
        <v>44498</v>
      </c>
      <c r="B12487" s="204">
        <v>44498</v>
      </c>
      <c r="C12487" s="204" t="s">
        <v>1119</v>
      </c>
      <c r="D12487" s="205">
        <f>VLOOKUP(Pag_Inicio_Corr_mas_casos[[#This Row],[Corregimiento]],Hoja3!$A$2:$D$676,4,0)</f>
        <v>40601</v>
      </c>
      <c r="E12487" s="204">
        <v>7</v>
      </c>
    </row>
    <row r="12488" spans="1:5" x14ac:dyDescent="0.2">
      <c r="A12488" s="203">
        <v>44498</v>
      </c>
      <c r="B12488" s="204">
        <v>44498</v>
      </c>
      <c r="C12488" s="204" t="s">
        <v>1005</v>
      </c>
      <c r="D12488" s="205">
        <f>VLOOKUP(Pag_Inicio_Corr_mas_casos[[#This Row],[Corregimiento]],Hoja3!$A$2:$D$676,4,0)</f>
        <v>80814</v>
      </c>
      <c r="E12488" s="204">
        <v>6</v>
      </c>
    </row>
    <row r="12489" spans="1:5" x14ac:dyDescent="0.2">
      <c r="A12489" s="203">
        <v>44498</v>
      </c>
      <c r="B12489" s="204">
        <v>44498</v>
      </c>
      <c r="C12489" s="204" t="s">
        <v>996</v>
      </c>
      <c r="D12489" s="205">
        <f>VLOOKUP(Pag_Inicio_Corr_mas_casos[[#This Row],[Corregimiento]],Hoja3!$A$2:$D$676,4,0)</f>
        <v>80810</v>
      </c>
      <c r="E12489" s="204">
        <v>6</v>
      </c>
    </row>
    <row r="12490" spans="1:5" x14ac:dyDescent="0.2">
      <c r="A12490" s="203">
        <v>44498</v>
      </c>
      <c r="B12490" s="204">
        <v>44498</v>
      </c>
      <c r="C12490" s="204" t="s">
        <v>998</v>
      </c>
      <c r="D12490" s="205">
        <f>VLOOKUP(Pag_Inicio_Corr_mas_casos[[#This Row],[Corregimiento]],Hoja3!$A$2:$D$676,4,0)</f>
        <v>81009</v>
      </c>
      <c r="E12490" s="204">
        <v>5</v>
      </c>
    </row>
    <row r="12491" spans="1:5" x14ac:dyDescent="0.2">
      <c r="A12491" s="203">
        <v>44498</v>
      </c>
      <c r="B12491" s="204">
        <v>44498</v>
      </c>
      <c r="C12491" s="204" t="s">
        <v>1001</v>
      </c>
      <c r="D12491" s="205">
        <f>VLOOKUP(Pag_Inicio_Corr_mas_casos[[#This Row],[Corregimiento]],Hoja3!$A$2:$D$676,4,0)</f>
        <v>80807</v>
      </c>
      <c r="E12491" s="204">
        <v>5</v>
      </c>
    </row>
    <row r="12492" spans="1:5" x14ac:dyDescent="0.2">
      <c r="A12492" s="203">
        <v>44498</v>
      </c>
      <c r="B12492" s="204">
        <v>44498</v>
      </c>
      <c r="C12492" s="204" t="s">
        <v>1164</v>
      </c>
      <c r="D12492" s="205">
        <f>VLOOKUP(Pag_Inicio_Corr_mas_casos[[#This Row],[Corregimiento]],Hoja3!$A$2:$D$676,4,0)</f>
        <v>40404</v>
      </c>
      <c r="E12492" s="204">
        <v>5</v>
      </c>
    </row>
    <row r="12493" spans="1:5" x14ac:dyDescent="0.2">
      <c r="A12493" s="203">
        <v>44498</v>
      </c>
      <c r="B12493" s="204">
        <v>44498</v>
      </c>
      <c r="C12493" s="204" t="s">
        <v>963</v>
      </c>
      <c r="D12493" s="205">
        <f>VLOOKUP(Pag_Inicio_Corr_mas_casos[[#This Row],[Corregimiento]],Hoja3!$A$2:$D$676,4,0)</f>
        <v>80820</v>
      </c>
      <c r="E12493" s="204">
        <v>5</v>
      </c>
    </row>
    <row r="12494" spans="1:5" x14ac:dyDescent="0.2">
      <c r="A12494" s="203">
        <v>44498</v>
      </c>
      <c r="B12494" s="204">
        <v>44498</v>
      </c>
      <c r="C12494" s="204" t="s">
        <v>1454</v>
      </c>
      <c r="D12494" s="205">
        <f>VLOOKUP(Pag_Inicio_Corr_mas_casos[[#This Row],[Corregimiento]],Hoja3!$A$2:$D$676,4,0)</f>
        <v>130301</v>
      </c>
      <c r="E12494" s="204">
        <v>5</v>
      </c>
    </row>
    <row r="12495" spans="1:5" x14ac:dyDescent="0.2">
      <c r="A12495" s="203">
        <v>44498</v>
      </c>
      <c r="B12495" s="204">
        <v>44498</v>
      </c>
      <c r="C12495" s="204" t="s">
        <v>756</v>
      </c>
      <c r="D12495" s="205">
        <f>VLOOKUP(Pag_Inicio_Corr_mas_casos[[#This Row],[Corregimiento]],Hoja3!$A$2:$D$676,4,0)</f>
        <v>80806</v>
      </c>
      <c r="E12495" s="204">
        <v>5</v>
      </c>
    </row>
    <row r="12496" spans="1:5" x14ac:dyDescent="0.2">
      <c r="A12496" s="203">
        <v>44498</v>
      </c>
      <c r="B12496" s="204">
        <v>44498</v>
      </c>
      <c r="C12496" s="204" t="s">
        <v>1013</v>
      </c>
      <c r="D12496" s="205">
        <f>VLOOKUP(Pag_Inicio_Corr_mas_casos[[#This Row],[Corregimiento]],Hoja3!$A$2:$D$676,4,0)</f>
        <v>80822</v>
      </c>
      <c r="E12496" s="204">
        <v>5</v>
      </c>
    </row>
    <row r="12497" spans="1:5" x14ac:dyDescent="0.2">
      <c r="A12497" s="203">
        <v>44498</v>
      </c>
      <c r="B12497" s="204">
        <v>44498</v>
      </c>
      <c r="C12497" s="204" t="s">
        <v>1419</v>
      </c>
      <c r="D12497" s="205">
        <f>VLOOKUP(Pag_Inicio_Corr_mas_casos[[#This Row],[Corregimiento]],Hoja3!$A$2:$D$676,4,0)</f>
        <v>30110</v>
      </c>
      <c r="E12497" s="204">
        <v>4</v>
      </c>
    </row>
    <row r="12498" spans="1:5" x14ac:dyDescent="0.2">
      <c r="A12498" s="203">
        <v>44498</v>
      </c>
      <c r="B12498" s="204">
        <v>44498</v>
      </c>
      <c r="C12498" s="204" t="s">
        <v>1064</v>
      </c>
      <c r="D12498" s="205">
        <f>VLOOKUP(Pag_Inicio_Corr_mas_casos[[#This Row],[Corregimiento]],Hoja3!$A$2:$D$676,4,0)</f>
        <v>60103</v>
      </c>
      <c r="E12498" s="204">
        <v>4</v>
      </c>
    </row>
    <row r="12499" spans="1:5" x14ac:dyDescent="0.2">
      <c r="A12499" s="203">
        <v>44498</v>
      </c>
      <c r="B12499" s="204">
        <v>44498</v>
      </c>
      <c r="C12499" s="204" t="s">
        <v>1125</v>
      </c>
      <c r="D12499" s="205">
        <f>VLOOKUP(Pag_Inicio_Corr_mas_casos[[#This Row],[Corregimiento]],Hoja3!$A$2:$D$676,4,0)</f>
        <v>40610</v>
      </c>
      <c r="E12499" s="204">
        <v>4</v>
      </c>
    </row>
    <row r="12500" spans="1:5" x14ac:dyDescent="0.2">
      <c r="A12500" s="203">
        <v>44498</v>
      </c>
      <c r="B12500" s="204">
        <v>44498</v>
      </c>
      <c r="C12500" s="204" t="s">
        <v>1450</v>
      </c>
      <c r="D12500" s="205">
        <f>VLOOKUP(Pag_Inicio_Corr_mas_casos[[#This Row],[Corregimiento]],Hoja3!$A$2:$D$676,4,0)</f>
        <v>130706</v>
      </c>
      <c r="E12500" s="204">
        <v>4</v>
      </c>
    </row>
    <row r="12501" spans="1:5" x14ac:dyDescent="0.2">
      <c r="A12501" s="203">
        <v>44498</v>
      </c>
      <c r="B12501" s="204">
        <v>44498</v>
      </c>
      <c r="C12501" s="204" t="s">
        <v>1105</v>
      </c>
      <c r="D12501" s="205">
        <f>VLOOKUP(Pag_Inicio_Corr_mas_casos[[#This Row],[Corregimiento]],Hoja3!$A$2:$D$676,4,0)</f>
        <v>80812</v>
      </c>
      <c r="E12501" s="204">
        <v>4</v>
      </c>
    </row>
    <row r="12502" spans="1:5" x14ac:dyDescent="0.2">
      <c r="A12502" s="203">
        <v>44498</v>
      </c>
      <c r="B12502" s="204">
        <v>44498</v>
      </c>
      <c r="C12502" s="204" t="s">
        <v>1000</v>
      </c>
      <c r="D12502" s="205">
        <f>VLOOKUP(Pag_Inicio_Corr_mas_casos[[#This Row],[Corregimiento]],Hoja3!$A$2:$D$676,4,0)</f>
        <v>80823</v>
      </c>
      <c r="E12502" s="204">
        <v>3</v>
      </c>
    </row>
    <row r="12503" spans="1:5" x14ac:dyDescent="0.2">
      <c r="A12503" s="203">
        <v>44498</v>
      </c>
      <c r="B12503" s="204">
        <v>44498</v>
      </c>
      <c r="C12503" s="204" t="s">
        <v>1455</v>
      </c>
      <c r="D12503" s="205">
        <f>VLOOKUP(Pag_Inicio_Corr_mas_casos[[#This Row],[Corregimiento]],Hoja3!$A$2:$D$676,4,0)</f>
        <v>40609</v>
      </c>
      <c r="E12503" s="204">
        <v>3</v>
      </c>
    </row>
    <row r="12504" spans="1:5" x14ac:dyDescent="0.2">
      <c r="A12504" s="203">
        <v>44498</v>
      </c>
      <c r="B12504" s="204">
        <v>44498</v>
      </c>
      <c r="C12504" s="204" t="s">
        <v>1191</v>
      </c>
      <c r="D12504" s="205">
        <f>VLOOKUP(Pag_Inicio_Corr_mas_casos[[#This Row],[Corregimiento]],Hoja3!$A$2:$D$676,4,0)</f>
        <v>40401</v>
      </c>
      <c r="E12504" s="204">
        <v>3</v>
      </c>
    </row>
    <row r="12505" spans="1:5" x14ac:dyDescent="0.2">
      <c r="A12505" s="203">
        <v>44498</v>
      </c>
      <c r="B12505" s="204">
        <v>44498</v>
      </c>
      <c r="C12505" s="204" t="s">
        <v>1015</v>
      </c>
      <c r="D12505" s="205">
        <f>VLOOKUP(Pag_Inicio_Corr_mas_casos[[#This Row],[Corregimiento]],Hoja3!$A$2:$D$676,4,0)</f>
        <v>80815</v>
      </c>
      <c r="E12505" s="204">
        <v>3</v>
      </c>
    </row>
    <row r="12506" spans="1:5" x14ac:dyDescent="0.2">
      <c r="A12506" s="209">
        <v>44499</v>
      </c>
      <c r="B12506" s="210">
        <v>44499</v>
      </c>
      <c r="C12506" s="210" t="s">
        <v>1105</v>
      </c>
      <c r="D12506" s="211">
        <f>VLOOKUP(Pag_Inicio_Corr_mas_casos[[#This Row],[Corregimiento]],Hoja3!$A$2:$D$676,4,0)</f>
        <v>80812</v>
      </c>
      <c r="E12506" s="210">
        <v>6</v>
      </c>
    </row>
    <row r="12507" spans="1:5" x14ac:dyDescent="0.2">
      <c r="A12507" s="209">
        <v>44499</v>
      </c>
      <c r="B12507" s="210">
        <v>44499</v>
      </c>
      <c r="C12507" s="210" t="s">
        <v>1082</v>
      </c>
      <c r="D12507" s="211">
        <f>VLOOKUP(Pag_Inicio_Corr_mas_casos[[#This Row],[Corregimiento]],Hoja3!$A$2:$D$676,4,0)</f>
        <v>30111</v>
      </c>
      <c r="E12507" s="210">
        <v>5</v>
      </c>
    </row>
    <row r="12508" spans="1:5" x14ac:dyDescent="0.2">
      <c r="A12508" s="209">
        <v>44499</v>
      </c>
      <c r="B12508" s="210">
        <v>44499</v>
      </c>
      <c r="C12508" s="210" t="s">
        <v>1006</v>
      </c>
      <c r="D12508" s="211">
        <f>VLOOKUP(Pag_Inicio_Corr_mas_casos[[#This Row],[Corregimiento]],Hoja3!$A$2:$D$676,4,0)</f>
        <v>80826</v>
      </c>
      <c r="E12508" s="210">
        <v>5</v>
      </c>
    </row>
    <row r="12509" spans="1:5" x14ac:dyDescent="0.2">
      <c r="A12509" s="209">
        <v>44499</v>
      </c>
      <c r="B12509" s="210">
        <v>44499</v>
      </c>
      <c r="C12509" s="210" t="s">
        <v>1127</v>
      </c>
      <c r="D12509" s="211">
        <f>VLOOKUP(Pag_Inicio_Corr_mas_casos[[#This Row],[Corregimiento]],Hoja3!$A$2:$D$676,4,0)</f>
        <v>130101</v>
      </c>
      <c r="E12509" s="210">
        <v>5</v>
      </c>
    </row>
    <row r="12510" spans="1:5" x14ac:dyDescent="0.2">
      <c r="A12510" s="209">
        <v>44499</v>
      </c>
      <c r="B12510" s="210">
        <v>44499</v>
      </c>
      <c r="C12510" s="210" t="s">
        <v>1119</v>
      </c>
      <c r="D12510" s="211">
        <f>VLOOKUP(Pag_Inicio_Corr_mas_casos[[#This Row],[Corregimiento]],Hoja3!$A$2:$D$676,4,0)</f>
        <v>40601</v>
      </c>
      <c r="E12510" s="210">
        <v>5</v>
      </c>
    </row>
    <row r="12511" spans="1:5" x14ac:dyDescent="0.2">
      <c r="A12511" s="209">
        <v>44499</v>
      </c>
      <c r="B12511" s="210">
        <v>44499</v>
      </c>
      <c r="C12511" s="210" t="s">
        <v>1070</v>
      </c>
      <c r="D12511" s="211">
        <f>VLOOKUP(Pag_Inicio_Corr_mas_casos[[#This Row],[Corregimiento]],Hoja3!$A$2:$D$676,4,0)</f>
        <v>80809</v>
      </c>
      <c r="E12511" s="210">
        <v>4</v>
      </c>
    </row>
    <row r="12512" spans="1:5" x14ac:dyDescent="0.2">
      <c r="A12512" s="209">
        <v>44499</v>
      </c>
      <c r="B12512" s="210">
        <v>44499</v>
      </c>
      <c r="C12512" s="210" t="s">
        <v>756</v>
      </c>
      <c r="D12512" s="211">
        <f>VLOOKUP(Pag_Inicio_Corr_mas_casos[[#This Row],[Corregimiento]],Hoja3!$A$2:$D$676,4,0)</f>
        <v>80806</v>
      </c>
      <c r="E12512" s="210">
        <v>4</v>
      </c>
    </row>
    <row r="12513" spans="1:5" x14ac:dyDescent="0.2">
      <c r="A12513" s="209">
        <v>44499</v>
      </c>
      <c r="B12513" s="210">
        <v>44499</v>
      </c>
      <c r="C12513" s="210" t="s">
        <v>1003</v>
      </c>
      <c r="D12513" s="211">
        <f>VLOOKUP(Pag_Inicio_Corr_mas_casos[[#This Row],[Corregimiento]],Hoja3!$A$2:$D$676,4,0)</f>
        <v>130708</v>
      </c>
      <c r="E12513" s="210">
        <v>4</v>
      </c>
    </row>
    <row r="12514" spans="1:5" x14ac:dyDescent="0.2">
      <c r="A12514" s="209">
        <v>44499</v>
      </c>
      <c r="B12514" s="210">
        <v>44499</v>
      </c>
      <c r="C12514" s="210" t="s">
        <v>998</v>
      </c>
      <c r="D12514" s="211">
        <f>VLOOKUP(Pag_Inicio_Corr_mas_casos[[#This Row],[Corregimiento]],Hoja3!$A$2:$D$676,4,0)</f>
        <v>81009</v>
      </c>
      <c r="E12514" s="210">
        <v>3</v>
      </c>
    </row>
    <row r="12515" spans="1:5" x14ac:dyDescent="0.2">
      <c r="A12515" s="209">
        <v>44499</v>
      </c>
      <c r="B12515" s="210">
        <v>44499</v>
      </c>
      <c r="C12515" s="210" t="s">
        <v>996</v>
      </c>
      <c r="D12515" s="211">
        <f>VLOOKUP(Pag_Inicio_Corr_mas_casos[[#This Row],[Corregimiento]],Hoja3!$A$2:$D$676,4,0)</f>
        <v>80810</v>
      </c>
      <c r="E12515" s="210">
        <v>3</v>
      </c>
    </row>
    <row r="12516" spans="1:5" x14ac:dyDescent="0.2">
      <c r="A12516" s="209">
        <v>44499</v>
      </c>
      <c r="B12516" s="210">
        <v>44499</v>
      </c>
      <c r="C12516" s="210" t="s">
        <v>1064</v>
      </c>
      <c r="D12516" s="211">
        <f>VLOOKUP(Pag_Inicio_Corr_mas_casos[[#This Row],[Corregimiento]],Hoja3!$A$2:$D$676,4,0)</f>
        <v>60103</v>
      </c>
      <c r="E12516" s="210">
        <v>3</v>
      </c>
    </row>
    <row r="12517" spans="1:5" x14ac:dyDescent="0.2">
      <c r="A12517" s="209">
        <v>44499</v>
      </c>
      <c r="B12517" s="210">
        <v>44499</v>
      </c>
      <c r="C12517" s="210" t="s">
        <v>1001</v>
      </c>
      <c r="D12517" s="211">
        <f>VLOOKUP(Pag_Inicio_Corr_mas_casos[[#This Row],[Corregimiento]],Hoja3!$A$2:$D$676,4,0)</f>
        <v>80807</v>
      </c>
      <c r="E12517" s="210">
        <v>3</v>
      </c>
    </row>
    <row r="12518" spans="1:5" x14ac:dyDescent="0.2">
      <c r="A12518" s="209">
        <v>44499</v>
      </c>
      <c r="B12518" s="210">
        <v>44499</v>
      </c>
      <c r="C12518" s="210" t="s">
        <v>1010</v>
      </c>
      <c r="D12518" s="211">
        <f>VLOOKUP(Pag_Inicio_Corr_mas_casos[[#This Row],[Corregimiento]],Hoja3!$A$2:$D$676,4,0)</f>
        <v>80813</v>
      </c>
      <c r="E12518" s="210">
        <v>3</v>
      </c>
    </row>
    <row r="12519" spans="1:5" x14ac:dyDescent="0.2">
      <c r="A12519" s="209">
        <v>44499</v>
      </c>
      <c r="B12519" s="210">
        <v>44499</v>
      </c>
      <c r="C12519" s="210" t="s">
        <v>732</v>
      </c>
      <c r="D12519" s="211">
        <f>VLOOKUP(Pag_Inicio_Corr_mas_casos[[#This Row],[Corregimiento]],Hoja3!$A$2:$D$676,4,0)</f>
        <v>40604</v>
      </c>
      <c r="E12519" s="210">
        <v>3</v>
      </c>
    </row>
    <row r="12520" spans="1:5" x14ac:dyDescent="0.2">
      <c r="A12520" s="209">
        <v>44499</v>
      </c>
      <c r="B12520" s="210">
        <v>44499</v>
      </c>
      <c r="C12520" s="210" t="s">
        <v>759</v>
      </c>
      <c r="D12520" s="211">
        <f>VLOOKUP(Pag_Inicio_Corr_mas_casos[[#This Row],[Corregimiento]],Hoja3!$A$2:$D$676,4,0)</f>
        <v>30107</v>
      </c>
      <c r="E12520" s="210">
        <v>3</v>
      </c>
    </row>
    <row r="12521" spans="1:5" x14ac:dyDescent="0.2">
      <c r="A12521" s="209">
        <v>44499</v>
      </c>
      <c r="B12521" s="210">
        <v>44499</v>
      </c>
      <c r="C12521" s="210" t="s">
        <v>784</v>
      </c>
      <c r="D12521" s="211">
        <f>VLOOKUP(Pag_Inicio_Corr_mas_casos[[#This Row],[Corregimiento]],Hoja3!$A$2:$D$676,4,0)</f>
        <v>30104</v>
      </c>
      <c r="E12521" s="210">
        <v>3</v>
      </c>
    </row>
    <row r="12522" spans="1:5" x14ac:dyDescent="0.2">
      <c r="A12522" s="209">
        <v>44499</v>
      </c>
      <c r="B12522" s="210">
        <v>44499</v>
      </c>
      <c r="C12522" s="210" t="s">
        <v>1066</v>
      </c>
      <c r="D12522" s="211">
        <f>VLOOKUP(Pag_Inicio_Corr_mas_casos[[#This Row],[Corregimiento]],Hoja3!$A$2:$D$676,4,0)</f>
        <v>40612</v>
      </c>
      <c r="E12522" s="210">
        <v>3</v>
      </c>
    </row>
    <row r="12523" spans="1:5" x14ac:dyDescent="0.2">
      <c r="A12523" s="209">
        <v>44499</v>
      </c>
      <c r="B12523" s="210">
        <v>44499</v>
      </c>
      <c r="C12523" s="210" t="s">
        <v>831</v>
      </c>
      <c r="D12523" s="211">
        <f>VLOOKUP(Pag_Inicio_Corr_mas_casos[[#This Row],[Corregimiento]],Hoja3!$A$2:$D$676,4,0)</f>
        <v>80821</v>
      </c>
      <c r="E12523" s="210">
        <v>3</v>
      </c>
    </row>
    <row r="12524" spans="1:5" x14ac:dyDescent="0.2">
      <c r="A12524" s="209">
        <v>44499</v>
      </c>
      <c r="B12524" s="210">
        <v>44499</v>
      </c>
      <c r="C12524" s="210" t="s">
        <v>1017</v>
      </c>
      <c r="D12524" s="211">
        <f>VLOOKUP(Pag_Inicio_Corr_mas_casos[[#This Row],[Corregimiento]],Hoja3!$A$2:$D$676,4,0)</f>
        <v>50208</v>
      </c>
      <c r="E12524" s="210">
        <v>2</v>
      </c>
    </row>
    <row r="12525" spans="1:5" x14ac:dyDescent="0.2">
      <c r="A12525" s="209">
        <v>44499</v>
      </c>
      <c r="B12525" s="210">
        <v>44499</v>
      </c>
      <c r="C12525" s="210" t="s">
        <v>1442</v>
      </c>
      <c r="D12525" s="211">
        <f>VLOOKUP(Pag_Inicio_Corr_mas_casos[[#This Row],[Corregimiento]],Hoja3!$A$2:$D$676,4,0)</f>
        <v>60105</v>
      </c>
      <c r="E12525" s="210">
        <v>2</v>
      </c>
    </row>
    <row r="12526" spans="1:5" x14ac:dyDescent="0.2">
      <c r="A12526" s="216">
        <v>44500</v>
      </c>
      <c r="B12526" s="217">
        <v>44500</v>
      </c>
      <c r="C12526" s="217" t="s">
        <v>1297</v>
      </c>
      <c r="D12526" s="218">
        <f>VLOOKUP(Pag_Inicio_Corr_mas_casos[[#This Row],[Corregimiento]],Hoja3!$A$2:$D$676,4,0)</f>
        <v>40405</v>
      </c>
      <c r="E12526" s="217">
        <v>10</v>
      </c>
    </row>
    <row r="12527" spans="1:5" x14ac:dyDescent="0.2">
      <c r="A12527" s="216">
        <v>44500</v>
      </c>
      <c r="B12527" s="217">
        <v>44500</v>
      </c>
      <c r="C12527" s="217" t="s">
        <v>759</v>
      </c>
      <c r="D12527" s="218">
        <f>VLOOKUP(Pag_Inicio_Corr_mas_casos[[#This Row],[Corregimiento]],Hoja3!$A$2:$D$676,4,0)</f>
        <v>30107</v>
      </c>
      <c r="E12527" s="217">
        <v>7</v>
      </c>
    </row>
    <row r="12528" spans="1:5" x14ac:dyDescent="0.2">
      <c r="A12528" s="216">
        <v>44500</v>
      </c>
      <c r="B12528" s="217">
        <v>44500</v>
      </c>
      <c r="C12528" s="217" t="s">
        <v>1217</v>
      </c>
      <c r="D12528" s="218">
        <f>VLOOKUP(Pag_Inicio_Corr_mas_casos[[#This Row],[Corregimiento]],Hoja3!$A$2:$D$676,4,0)</f>
        <v>10201</v>
      </c>
      <c r="E12528" s="217">
        <v>6</v>
      </c>
    </row>
    <row r="12529" spans="1:5" x14ac:dyDescent="0.2">
      <c r="A12529" s="216">
        <v>44500</v>
      </c>
      <c r="B12529" s="217">
        <v>44500</v>
      </c>
      <c r="C12529" s="217" t="s">
        <v>1070</v>
      </c>
      <c r="D12529" s="218">
        <f>VLOOKUP(Pag_Inicio_Corr_mas_casos[[#This Row],[Corregimiento]],Hoja3!$A$2:$D$676,4,0)</f>
        <v>80809</v>
      </c>
      <c r="E12529" s="217">
        <v>6</v>
      </c>
    </row>
    <row r="12530" spans="1:5" x14ac:dyDescent="0.2">
      <c r="A12530" s="216">
        <v>44500</v>
      </c>
      <c r="B12530" s="217">
        <v>44500</v>
      </c>
      <c r="C12530" s="217" t="s">
        <v>1456</v>
      </c>
      <c r="D12530" s="218">
        <f>VLOOKUP(Pag_Inicio_Corr_mas_casos[[#This Row],[Corregimiento]],Hoja3!$A$2:$D$676,4,0)</f>
        <v>91007</v>
      </c>
      <c r="E12530" s="217">
        <v>5</v>
      </c>
    </row>
    <row r="12531" spans="1:5" x14ac:dyDescent="0.2">
      <c r="A12531" s="216">
        <v>44500</v>
      </c>
      <c r="B12531" s="217">
        <v>44500</v>
      </c>
      <c r="C12531" s="217" t="s">
        <v>1450</v>
      </c>
      <c r="D12531" s="218">
        <f>VLOOKUP(Pag_Inicio_Corr_mas_casos[[#This Row],[Corregimiento]],Hoja3!$A$2:$D$676,4,0)</f>
        <v>130706</v>
      </c>
      <c r="E12531" s="217">
        <v>5</v>
      </c>
    </row>
    <row r="12532" spans="1:5" x14ac:dyDescent="0.2">
      <c r="A12532" s="216">
        <v>44500</v>
      </c>
      <c r="B12532" s="217">
        <v>44500</v>
      </c>
      <c r="C12532" s="217" t="s">
        <v>1066</v>
      </c>
      <c r="D12532" s="218">
        <f>VLOOKUP(Pag_Inicio_Corr_mas_casos[[#This Row],[Corregimiento]],Hoja3!$A$2:$D$676,4,0)</f>
        <v>40612</v>
      </c>
      <c r="E12532" s="217">
        <v>5</v>
      </c>
    </row>
    <row r="12533" spans="1:5" x14ac:dyDescent="0.2">
      <c r="A12533" s="216">
        <v>44500</v>
      </c>
      <c r="B12533" s="217">
        <v>44500</v>
      </c>
      <c r="C12533" s="217" t="s">
        <v>1013</v>
      </c>
      <c r="D12533" s="218">
        <f>VLOOKUP(Pag_Inicio_Corr_mas_casos[[#This Row],[Corregimiento]],Hoja3!$A$2:$D$676,4,0)</f>
        <v>80822</v>
      </c>
      <c r="E12533" s="217">
        <v>4</v>
      </c>
    </row>
    <row r="12534" spans="1:5" x14ac:dyDescent="0.2">
      <c r="A12534" s="216">
        <v>44500</v>
      </c>
      <c r="B12534" s="217">
        <v>44500</v>
      </c>
      <c r="C12534" s="217" t="s">
        <v>1119</v>
      </c>
      <c r="D12534" s="218">
        <f>VLOOKUP(Pag_Inicio_Corr_mas_casos[[#This Row],[Corregimiento]],Hoja3!$A$2:$D$676,4,0)</f>
        <v>40601</v>
      </c>
      <c r="E12534" s="217">
        <v>4</v>
      </c>
    </row>
    <row r="12535" spans="1:5" x14ac:dyDescent="0.2">
      <c r="A12535" s="216">
        <v>44500</v>
      </c>
      <c r="B12535" s="217">
        <v>44500</v>
      </c>
      <c r="C12535" s="217" t="s">
        <v>1010</v>
      </c>
      <c r="D12535" s="218">
        <f>VLOOKUP(Pag_Inicio_Corr_mas_casos[[#This Row],[Corregimiento]],Hoja3!$A$2:$D$676,4,0)</f>
        <v>80813</v>
      </c>
      <c r="E12535" s="217">
        <v>3</v>
      </c>
    </row>
    <row r="12536" spans="1:5" x14ac:dyDescent="0.2">
      <c r="A12536" s="216">
        <v>44500</v>
      </c>
      <c r="B12536" s="217">
        <v>44500</v>
      </c>
      <c r="C12536" s="217" t="s">
        <v>979</v>
      </c>
      <c r="D12536" s="218">
        <f>VLOOKUP(Pag_Inicio_Corr_mas_casos[[#This Row],[Corregimiento]],Hoja3!$A$2:$D$676,4,0)</f>
        <v>91008</v>
      </c>
      <c r="E12536" s="217">
        <v>3</v>
      </c>
    </row>
    <row r="12537" spans="1:5" x14ac:dyDescent="0.2">
      <c r="A12537" s="216">
        <v>44500</v>
      </c>
      <c r="B12537" s="217">
        <v>44500</v>
      </c>
      <c r="C12537" s="217" t="s">
        <v>1125</v>
      </c>
      <c r="D12537" s="218">
        <f>VLOOKUP(Pag_Inicio_Corr_mas_casos[[#This Row],[Corregimiento]],Hoja3!$A$2:$D$676,4,0)</f>
        <v>40610</v>
      </c>
      <c r="E12537" s="217">
        <v>3</v>
      </c>
    </row>
    <row r="12538" spans="1:5" x14ac:dyDescent="0.2">
      <c r="A12538" s="216">
        <v>44500</v>
      </c>
      <c r="B12538" s="217">
        <v>44500</v>
      </c>
      <c r="C12538" s="217" t="s">
        <v>1164</v>
      </c>
      <c r="D12538" s="218">
        <f>VLOOKUP(Pag_Inicio_Corr_mas_casos[[#This Row],[Corregimiento]],Hoja3!$A$2:$D$676,4,0)</f>
        <v>40404</v>
      </c>
      <c r="E12538" s="217">
        <v>3</v>
      </c>
    </row>
    <row r="12539" spans="1:5" x14ac:dyDescent="0.2">
      <c r="A12539" s="216">
        <v>44500</v>
      </c>
      <c r="B12539" s="217">
        <v>44500</v>
      </c>
      <c r="C12539" s="217" t="s">
        <v>1064</v>
      </c>
      <c r="D12539" s="218">
        <f>VLOOKUP(Pag_Inicio_Corr_mas_casos[[#This Row],[Corregimiento]],Hoja3!$A$2:$D$676,4,0)</f>
        <v>60103</v>
      </c>
      <c r="E12539" s="217">
        <v>3</v>
      </c>
    </row>
    <row r="12540" spans="1:5" x14ac:dyDescent="0.2">
      <c r="A12540" s="216">
        <v>44500</v>
      </c>
      <c r="B12540" s="217">
        <v>44500</v>
      </c>
      <c r="C12540" s="217" t="s">
        <v>787</v>
      </c>
      <c r="D12540" s="218">
        <f>VLOOKUP(Pag_Inicio_Corr_mas_casos[[#This Row],[Corregimiento]],Hoja3!$A$2:$D$676,4,0)</f>
        <v>80508</v>
      </c>
      <c r="E12540" s="217">
        <v>3</v>
      </c>
    </row>
    <row r="12541" spans="1:5" x14ac:dyDescent="0.2">
      <c r="A12541" s="216">
        <v>44500</v>
      </c>
      <c r="B12541" s="217">
        <v>44500</v>
      </c>
      <c r="C12541" s="217" t="s">
        <v>1127</v>
      </c>
      <c r="D12541" s="218">
        <f>VLOOKUP(Pag_Inicio_Corr_mas_casos[[#This Row],[Corregimiento]],Hoja3!$A$2:$D$676,4,0)</f>
        <v>130101</v>
      </c>
      <c r="E12541" s="217">
        <v>3</v>
      </c>
    </row>
    <row r="12542" spans="1:5" x14ac:dyDescent="0.2">
      <c r="A12542" s="216">
        <v>44500</v>
      </c>
      <c r="B12542" s="217">
        <v>44500</v>
      </c>
      <c r="C12542" s="217" t="s">
        <v>881</v>
      </c>
      <c r="D12542" s="218">
        <f>VLOOKUP(Pag_Inicio_Corr_mas_casos[[#This Row],[Corregimiento]],Hoja3!$A$2:$D$676,4,0)</f>
        <v>40204</v>
      </c>
      <c r="E12542" s="217">
        <v>3</v>
      </c>
    </row>
    <row r="12543" spans="1:5" x14ac:dyDescent="0.2">
      <c r="A12543" s="216">
        <v>44500</v>
      </c>
      <c r="B12543" s="217">
        <v>44500</v>
      </c>
      <c r="C12543" s="217" t="s">
        <v>998</v>
      </c>
      <c r="D12543" s="218">
        <f>VLOOKUP(Pag_Inicio_Corr_mas_casos[[#This Row],[Corregimiento]],Hoja3!$A$2:$D$676,4,0)</f>
        <v>81009</v>
      </c>
      <c r="E12543" s="217">
        <v>2</v>
      </c>
    </row>
    <row r="12544" spans="1:5" x14ac:dyDescent="0.2">
      <c r="A12544" s="216">
        <v>44500</v>
      </c>
      <c r="B12544" s="217">
        <v>44500</v>
      </c>
      <c r="C12544" s="217" t="s">
        <v>1078</v>
      </c>
      <c r="D12544" s="218">
        <f>VLOOKUP(Pag_Inicio_Corr_mas_casos[[#This Row],[Corregimiento]],Hoja3!$A$2:$D$676,4,0)</f>
        <v>81001</v>
      </c>
      <c r="E12544" s="217">
        <v>2</v>
      </c>
    </row>
    <row r="12545" spans="1:5" x14ac:dyDescent="0.2">
      <c r="A12545" s="216">
        <v>44500</v>
      </c>
      <c r="B12545" s="217">
        <v>44500</v>
      </c>
      <c r="C12545" s="217" t="s">
        <v>751</v>
      </c>
      <c r="D12545" s="218">
        <f>VLOOKUP(Pag_Inicio_Corr_mas_casos[[#This Row],[Corregimiento]],Hoja3!$A$2:$D$676,4,0)</f>
        <v>130107</v>
      </c>
      <c r="E12545" s="217">
        <v>2</v>
      </c>
    </row>
    <row r="12546" spans="1:5" x14ac:dyDescent="0.2">
      <c r="A12546" s="206">
        <v>44501</v>
      </c>
      <c r="B12546" s="207">
        <v>444501</v>
      </c>
      <c r="C12546" s="207" t="s">
        <v>756</v>
      </c>
      <c r="D12546" s="208">
        <f>VLOOKUP(Pag_Inicio_Corr_mas_casos[[#This Row],[Corregimiento]],Hoja3!$A$2:$D$676,4,0)</f>
        <v>80806</v>
      </c>
      <c r="E12546" s="207">
        <v>4</v>
      </c>
    </row>
    <row r="12547" spans="1:5" x14ac:dyDescent="0.2">
      <c r="A12547" s="206">
        <v>44501</v>
      </c>
      <c r="B12547" s="207">
        <v>444501</v>
      </c>
      <c r="C12547" s="207" t="s">
        <v>1064</v>
      </c>
      <c r="D12547" s="208">
        <f>VLOOKUP(Pag_Inicio_Corr_mas_casos[[#This Row],[Corregimiento]],Hoja3!$A$2:$D$676,4,0)</f>
        <v>60103</v>
      </c>
      <c r="E12547" s="207">
        <v>4</v>
      </c>
    </row>
    <row r="12548" spans="1:5" x14ac:dyDescent="0.2">
      <c r="A12548" s="206">
        <v>44501</v>
      </c>
      <c r="B12548" s="207">
        <v>444501</v>
      </c>
      <c r="C12548" s="207" t="s">
        <v>1119</v>
      </c>
      <c r="D12548" s="208">
        <f>VLOOKUP(Pag_Inicio_Corr_mas_casos[[#This Row],[Corregimiento]],Hoja3!$A$2:$D$676,4,0)</f>
        <v>40601</v>
      </c>
      <c r="E12548" s="207">
        <v>4</v>
      </c>
    </row>
    <row r="12549" spans="1:5" x14ac:dyDescent="0.2">
      <c r="A12549" s="206">
        <v>44501</v>
      </c>
      <c r="B12549" s="207">
        <v>444501</v>
      </c>
      <c r="C12549" s="207" t="s">
        <v>979</v>
      </c>
      <c r="D12549" s="208">
        <f>VLOOKUP(Pag_Inicio_Corr_mas_casos[[#This Row],[Corregimiento]],Hoja3!$A$2:$D$676,4,0)</f>
        <v>91008</v>
      </c>
      <c r="E12549" s="207">
        <v>3</v>
      </c>
    </row>
    <row r="12550" spans="1:5" x14ac:dyDescent="0.2">
      <c r="A12550" s="206">
        <v>44501</v>
      </c>
      <c r="B12550" s="207">
        <v>444501</v>
      </c>
      <c r="C12550" s="207" t="s">
        <v>1029</v>
      </c>
      <c r="D12550" s="208">
        <f>VLOOKUP(Pag_Inicio_Corr_mas_casos[[#This Row],[Corregimiento]],Hoja3!$A$2:$D$676,4,0)</f>
        <v>40606</v>
      </c>
      <c r="E12550" s="207">
        <v>3</v>
      </c>
    </row>
    <row r="12551" spans="1:5" x14ac:dyDescent="0.2">
      <c r="A12551" s="206">
        <v>44501</v>
      </c>
      <c r="B12551" s="207">
        <v>444501</v>
      </c>
      <c r="C12551" s="207" t="s">
        <v>1070</v>
      </c>
      <c r="D12551" s="208">
        <f>VLOOKUP(Pag_Inicio_Corr_mas_casos[[#This Row],[Corregimiento]],Hoja3!$A$2:$D$676,4,0)</f>
        <v>80809</v>
      </c>
      <c r="E12551" s="207">
        <v>3</v>
      </c>
    </row>
    <row r="12552" spans="1:5" x14ac:dyDescent="0.2">
      <c r="A12552" s="206">
        <v>44501</v>
      </c>
      <c r="B12552" s="207">
        <v>444501</v>
      </c>
      <c r="C12552" s="207" t="s">
        <v>1001</v>
      </c>
      <c r="D12552" s="208">
        <f>VLOOKUP(Pag_Inicio_Corr_mas_casos[[#This Row],[Corregimiento]],Hoja3!$A$2:$D$676,4,0)</f>
        <v>80807</v>
      </c>
      <c r="E12552" s="207">
        <v>2</v>
      </c>
    </row>
    <row r="12553" spans="1:5" x14ac:dyDescent="0.2">
      <c r="A12553" s="206">
        <v>44501</v>
      </c>
      <c r="B12553" s="207">
        <v>444501</v>
      </c>
      <c r="C12553" s="207" t="s">
        <v>963</v>
      </c>
      <c r="D12553" s="208">
        <f>VLOOKUP(Pag_Inicio_Corr_mas_casos[[#This Row],[Corregimiento]],Hoja3!$A$2:$D$676,4,0)</f>
        <v>80820</v>
      </c>
      <c r="E12553" s="207">
        <v>2</v>
      </c>
    </row>
    <row r="12554" spans="1:5" x14ac:dyDescent="0.2">
      <c r="A12554" s="206">
        <v>44501</v>
      </c>
      <c r="B12554" s="207">
        <v>444501</v>
      </c>
      <c r="C12554" s="207" t="s">
        <v>1377</v>
      </c>
      <c r="D12554" s="208">
        <f>VLOOKUP(Pag_Inicio_Corr_mas_casos[[#This Row],[Corregimiento]],Hoja3!$A$2:$D$676,4,0)</f>
        <v>81003</v>
      </c>
      <c r="E12554" s="207">
        <v>2</v>
      </c>
    </row>
    <row r="12555" spans="1:5" x14ac:dyDescent="0.2">
      <c r="A12555" s="206">
        <v>44501</v>
      </c>
      <c r="B12555" s="207">
        <v>444501</v>
      </c>
      <c r="C12555" s="207" t="s">
        <v>1457</v>
      </c>
      <c r="D12555" s="208">
        <f>VLOOKUP(Pag_Inicio_Corr_mas_casos[[#This Row],[Corregimiento]],Hoja3!$A$2:$D$676,4,0)</f>
        <v>120208</v>
      </c>
      <c r="E12555" s="207">
        <v>2</v>
      </c>
    </row>
    <row r="12556" spans="1:5" x14ac:dyDescent="0.2">
      <c r="A12556" s="206">
        <v>44501</v>
      </c>
      <c r="B12556" s="207">
        <v>444501</v>
      </c>
      <c r="C12556" s="207" t="s">
        <v>933</v>
      </c>
      <c r="D12556" s="208">
        <f>VLOOKUP(Pag_Inicio_Corr_mas_casos[[#This Row],[Corregimiento]],Hoja3!$A$2:$D$676,4,0)</f>
        <v>91103</v>
      </c>
      <c r="E12556" s="207">
        <v>2</v>
      </c>
    </row>
    <row r="12557" spans="1:5" x14ac:dyDescent="0.2">
      <c r="A12557" s="206">
        <v>44501</v>
      </c>
      <c r="B12557" s="207">
        <v>444501</v>
      </c>
      <c r="C12557" s="207" t="s">
        <v>1412</v>
      </c>
      <c r="D12557" s="208">
        <f>VLOOKUP(Pag_Inicio_Corr_mas_casos[[#This Row],[Corregimiento]],Hoja3!$A$2:$D$676,4,0)</f>
        <v>30113</v>
      </c>
      <c r="E12557" s="207">
        <v>2</v>
      </c>
    </row>
    <row r="12558" spans="1:5" x14ac:dyDescent="0.2">
      <c r="A12558" s="206">
        <v>44501</v>
      </c>
      <c r="B12558" s="207">
        <v>444501</v>
      </c>
      <c r="C12558" s="207" t="s">
        <v>1082</v>
      </c>
      <c r="D12558" s="208">
        <f>VLOOKUP(Pag_Inicio_Corr_mas_casos[[#This Row],[Corregimiento]],Hoja3!$A$2:$D$676,4,0)</f>
        <v>30111</v>
      </c>
      <c r="E12558" s="207">
        <v>2</v>
      </c>
    </row>
    <row r="12559" spans="1:5" x14ac:dyDescent="0.2">
      <c r="A12559" s="206">
        <v>44501</v>
      </c>
      <c r="B12559" s="207">
        <v>444501</v>
      </c>
      <c r="C12559" s="207" t="s">
        <v>1054</v>
      </c>
      <c r="D12559" s="208">
        <f>VLOOKUP(Pag_Inicio_Corr_mas_casos[[#This Row],[Corregimiento]],Hoja3!$A$2:$D$676,4,0)</f>
        <v>81005</v>
      </c>
      <c r="E12559" s="207">
        <v>2</v>
      </c>
    </row>
    <row r="12560" spans="1:5" x14ac:dyDescent="0.2">
      <c r="A12560" s="206">
        <v>44501</v>
      </c>
      <c r="B12560" s="207">
        <v>444501</v>
      </c>
      <c r="C12560" s="207" t="s">
        <v>1137</v>
      </c>
      <c r="D12560" s="208">
        <f>VLOOKUP(Pag_Inicio_Corr_mas_casos[[#This Row],[Corregimiento]],Hoja3!$A$2:$D$676,4,0)</f>
        <v>40503</v>
      </c>
      <c r="E12560" s="207">
        <v>2</v>
      </c>
    </row>
    <row r="12561" spans="1:5" x14ac:dyDescent="0.2">
      <c r="A12561" s="206">
        <v>44501</v>
      </c>
      <c r="B12561" s="207">
        <v>444501</v>
      </c>
      <c r="C12561" s="207" t="s">
        <v>1105</v>
      </c>
      <c r="D12561" s="208">
        <v>20206</v>
      </c>
      <c r="E12561" s="207">
        <v>2</v>
      </c>
    </row>
    <row r="12562" spans="1:5" x14ac:dyDescent="0.2">
      <c r="A12562" s="206">
        <v>44501</v>
      </c>
      <c r="B12562" s="207">
        <v>444501</v>
      </c>
      <c r="C12562" s="207" t="s">
        <v>750</v>
      </c>
      <c r="D12562" s="208">
        <f>VLOOKUP(Pag_Inicio_Corr_mas_casos[[#This Row],[Corregimiento]],Hoja3!$A$2:$D$676,4,0)</f>
        <v>80819</v>
      </c>
      <c r="E12562" s="207">
        <v>2</v>
      </c>
    </row>
    <row r="12563" spans="1:5" x14ac:dyDescent="0.2">
      <c r="A12563" s="206">
        <v>44501</v>
      </c>
      <c r="B12563" s="207">
        <v>444501</v>
      </c>
      <c r="C12563" s="207" t="s">
        <v>1105</v>
      </c>
      <c r="D12563" s="208">
        <f>VLOOKUP(Pag_Inicio_Corr_mas_casos[[#This Row],[Corregimiento]],Hoja3!$A$2:$D$676,4,0)</f>
        <v>80812</v>
      </c>
      <c r="E12563" s="207">
        <v>2</v>
      </c>
    </row>
    <row r="12564" spans="1:5" x14ac:dyDescent="0.2">
      <c r="A12564" s="206">
        <v>44501</v>
      </c>
      <c r="B12564" s="207">
        <v>444501</v>
      </c>
      <c r="C12564" s="207" t="s">
        <v>998</v>
      </c>
      <c r="D12564" s="208">
        <f>VLOOKUP(Pag_Inicio_Corr_mas_casos[[#This Row],[Corregimiento]],Hoja3!$A$2:$D$676,4,0)</f>
        <v>81009</v>
      </c>
      <c r="E12564" s="207">
        <v>1</v>
      </c>
    </row>
    <row r="12565" spans="1:5" x14ac:dyDescent="0.2">
      <c r="A12565" s="206">
        <v>44501</v>
      </c>
      <c r="B12565" s="207">
        <v>444501</v>
      </c>
      <c r="C12565" s="207" t="s">
        <v>1244</v>
      </c>
      <c r="D12565" s="208">
        <f>VLOOKUP(Pag_Inicio_Corr_mas_casos[[#This Row],[Corregimiento]],Hoja3!$A$2:$D$676,4,0)</f>
        <v>91101</v>
      </c>
      <c r="E12565" s="207">
        <v>1</v>
      </c>
    </row>
    <row r="12566" spans="1:5" x14ac:dyDescent="0.2">
      <c r="A12566" s="209">
        <v>44502</v>
      </c>
      <c r="B12566" s="210">
        <v>444502</v>
      </c>
      <c r="C12566" s="210" t="s">
        <v>1070</v>
      </c>
      <c r="D12566" s="211">
        <f>VLOOKUP(Pag_Inicio_Corr_mas_casos[[#This Row],[Corregimiento]],Hoja3!$A$2:$D$676,4,0)</f>
        <v>80809</v>
      </c>
      <c r="E12566" s="210">
        <v>10</v>
      </c>
    </row>
    <row r="12567" spans="1:5" x14ac:dyDescent="0.2">
      <c r="A12567" s="209">
        <v>44502</v>
      </c>
      <c r="B12567" s="210">
        <v>444502</v>
      </c>
      <c r="C12567" s="210" t="s">
        <v>1119</v>
      </c>
      <c r="D12567" s="211">
        <f>VLOOKUP(Pag_Inicio_Corr_mas_casos[[#This Row],[Corregimiento]],Hoja3!$A$2:$D$676,4,0)</f>
        <v>40601</v>
      </c>
      <c r="E12567" s="210">
        <v>6</v>
      </c>
    </row>
    <row r="12568" spans="1:5" x14ac:dyDescent="0.2">
      <c r="A12568" s="209">
        <v>44502</v>
      </c>
      <c r="B12568" s="210">
        <v>444502</v>
      </c>
      <c r="C12568" s="210" t="s">
        <v>881</v>
      </c>
      <c r="D12568" s="211">
        <f>VLOOKUP(Pag_Inicio_Corr_mas_casos[[#This Row],[Corregimiento]],Hoja3!$A$2:$D$676,4,0)</f>
        <v>40204</v>
      </c>
      <c r="E12568" s="210">
        <v>6</v>
      </c>
    </row>
    <row r="12569" spans="1:5" x14ac:dyDescent="0.2">
      <c r="A12569" s="209">
        <v>44502</v>
      </c>
      <c r="B12569" s="210">
        <v>444502</v>
      </c>
      <c r="C12569" s="210" t="s">
        <v>998</v>
      </c>
      <c r="D12569" s="211">
        <f>VLOOKUP(Pag_Inicio_Corr_mas_casos[[#This Row],[Corregimiento]],Hoja3!$A$2:$D$676,4,0)</f>
        <v>81009</v>
      </c>
      <c r="E12569" s="210">
        <v>6</v>
      </c>
    </row>
    <row r="12570" spans="1:5" x14ac:dyDescent="0.2">
      <c r="A12570" s="209">
        <v>44502</v>
      </c>
      <c r="B12570" s="210">
        <v>444502</v>
      </c>
      <c r="C12570" s="210" t="s">
        <v>756</v>
      </c>
      <c r="D12570" s="211">
        <f>VLOOKUP(Pag_Inicio_Corr_mas_casos[[#This Row],[Corregimiento]],Hoja3!$A$2:$D$676,4,0)</f>
        <v>80806</v>
      </c>
      <c r="E12570" s="210">
        <v>4</v>
      </c>
    </row>
    <row r="12571" spans="1:5" x14ac:dyDescent="0.2">
      <c r="A12571" s="209">
        <v>44502</v>
      </c>
      <c r="B12571" s="210">
        <v>444502</v>
      </c>
      <c r="C12571" s="210" t="s">
        <v>1017</v>
      </c>
      <c r="D12571" s="211">
        <f>VLOOKUP(Pag_Inicio_Corr_mas_casos[[#This Row],[Corregimiento]],Hoja3!$A$2:$D$676,4,0)</f>
        <v>50208</v>
      </c>
      <c r="E12571" s="210">
        <v>4</v>
      </c>
    </row>
    <row r="12572" spans="1:5" x14ac:dyDescent="0.2">
      <c r="A12572" s="209">
        <v>44502</v>
      </c>
      <c r="B12572" s="210">
        <v>444502</v>
      </c>
      <c r="C12572" s="210" t="s">
        <v>1236</v>
      </c>
      <c r="D12572" s="211">
        <f>VLOOKUP(Pag_Inicio_Corr_mas_casos[[#This Row],[Corregimiento]],Hoja3!$A$2:$D$676,4,0)</f>
        <v>40501</v>
      </c>
      <c r="E12572" s="210">
        <v>4</v>
      </c>
    </row>
    <row r="12573" spans="1:5" x14ac:dyDescent="0.2">
      <c r="A12573" s="209">
        <v>44502</v>
      </c>
      <c r="B12573" s="210">
        <v>444502</v>
      </c>
      <c r="C12573" s="210" t="s">
        <v>759</v>
      </c>
      <c r="D12573" s="211">
        <f>VLOOKUP(Pag_Inicio_Corr_mas_casos[[#This Row],[Corregimiento]],Hoja3!$A$2:$D$676,4,0)</f>
        <v>30107</v>
      </c>
      <c r="E12573" s="210">
        <v>4</v>
      </c>
    </row>
    <row r="12574" spans="1:5" x14ac:dyDescent="0.2">
      <c r="A12574" s="209">
        <v>44502</v>
      </c>
      <c r="B12574" s="210">
        <v>444502</v>
      </c>
      <c r="C12574" s="210" t="s">
        <v>1010</v>
      </c>
      <c r="D12574" s="211">
        <f>VLOOKUP(Pag_Inicio_Corr_mas_casos[[#This Row],[Corregimiento]],Hoja3!$A$2:$D$676,4,0)</f>
        <v>80813</v>
      </c>
      <c r="E12574" s="210">
        <v>4</v>
      </c>
    </row>
    <row r="12575" spans="1:5" x14ac:dyDescent="0.2">
      <c r="A12575" s="209">
        <v>44502</v>
      </c>
      <c r="B12575" s="210">
        <v>444502</v>
      </c>
      <c r="C12575" s="210" t="s">
        <v>1066</v>
      </c>
      <c r="D12575" s="211">
        <f>VLOOKUP(Pag_Inicio_Corr_mas_casos[[#This Row],[Corregimiento]],Hoja3!$A$2:$D$676,4,0)</f>
        <v>40612</v>
      </c>
      <c r="E12575" s="210">
        <v>4</v>
      </c>
    </row>
    <row r="12576" spans="1:5" x14ac:dyDescent="0.2">
      <c r="A12576" s="209">
        <v>44502</v>
      </c>
      <c r="B12576" s="210">
        <v>444502</v>
      </c>
      <c r="C12576" s="210" t="s">
        <v>1105</v>
      </c>
      <c r="D12576" s="211">
        <f>VLOOKUP(Pag_Inicio_Corr_mas_casos[[#This Row],[Corregimiento]],Hoja3!$A$2:$D$676,4,0)</f>
        <v>80812</v>
      </c>
      <c r="E12576" s="210">
        <v>4</v>
      </c>
    </row>
    <row r="12577" spans="1:5" x14ac:dyDescent="0.2">
      <c r="A12577" s="209">
        <v>44502</v>
      </c>
      <c r="B12577" s="210">
        <v>444502</v>
      </c>
      <c r="C12577" s="210" t="s">
        <v>746</v>
      </c>
      <c r="D12577" s="211">
        <f>VLOOKUP(Pag_Inicio_Corr_mas_casos[[#This Row],[Corregimiento]],Hoja3!$A$2:$D$676,4,0)</f>
        <v>80817</v>
      </c>
      <c r="E12577" s="210">
        <v>3</v>
      </c>
    </row>
    <row r="12578" spans="1:5" x14ac:dyDescent="0.2">
      <c r="A12578" s="209">
        <v>44502</v>
      </c>
      <c r="B12578" s="210">
        <v>444502</v>
      </c>
      <c r="C12578" s="210" t="s">
        <v>1001</v>
      </c>
      <c r="D12578" s="211">
        <f>VLOOKUP(Pag_Inicio_Corr_mas_casos[[#This Row],[Corregimiento]],Hoja3!$A$2:$D$676,4,0)</f>
        <v>80807</v>
      </c>
      <c r="E12578" s="210">
        <v>3</v>
      </c>
    </row>
    <row r="12579" spans="1:5" x14ac:dyDescent="0.2">
      <c r="A12579" s="209">
        <v>44502</v>
      </c>
      <c r="B12579" s="210">
        <v>444502</v>
      </c>
      <c r="C12579" s="210" t="s">
        <v>1449</v>
      </c>
      <c r="D12579" s="211">
        <f>VLOOKUP(Pag_Inicio_Corr_mas_casos[[#This Row],[Corregimiento]],Hoja3!$A$2:$D$676,4,0)</f>
        <v>40201</v>
      </c>
      <c r="E12579" s="210">
        <v>3</v>
      </c>
    </row>
    <row r="12580" spans="1:5" x14ac:dyDescent="0.2">
      <c r="A12580" s="209">
        <v>44502</v>
      </c>
      <c r="B12580" s="210">
        <v>444502</v>
      </c>
      <c r="C12580" s="210" t="s">
        <v>1003</v>
      </c>
      <c r="D12580" s="211">
        <f>VLOOKUP(Pag_Inicio_Corr_mas_casos[[#This Row],[Corregimiento]],Hoja3!$A$2:$D$676,4,0)</f>
        <v>130708</v>
      </c>
      <c r="E12580" s="210">
        <v>3</v>
      </c>
    </row>
    <row r="12581" spans="1:5" x14ac:dyDescent="0.2">
      <c r="A12581" s="209">
        <v>44502</v>
      </c>
      <c r="B12581" s="210">
        <v>444502</v>
      </c>
      <c r="C12581" s="210" t="s">
        <v>1214</v>
      </c>
      <c r="D12581" s="211">
        <f>VLOOKUP(Pag_Inicio_Corr_mas_casos[[#This Row],[Corregimiento]],Hoja3!$A$2:$D$676,4,0)</f>
        <v>30103</v>
      </c>
      <c r="E12581" s="210">
        <v>3</v>
      </c>
    </row>
    <row r="12582" spans="1:5" x14ac:dyDescent="0.2">
      <c r="A12582" s="209">
        <v>44502</v>
      </c>
      <c r="B12582" s="210">
        <v>444502</v>
      </c>
      <c r="C12582" s="210" t="s">
        <v>1216</v>
      </c>
      <c r="D12582" s="211">
        <f>VLOOKUP(Pag_Inicio_Corr_mas_casos[[#This Row],[Corregimiento]],Hoja3!$A$2:$D$676,4,0)</f>
        <v>60101</v>
      </c>
      <c r="E12582" s="210">
        <v>2</v>
      </c>
    </row>
    <row r="12583" spans="1:5" x14ac:dyDescent="0.2">
      <c r="A12583" s="209">
        <v>44502</v>
      </c>
      <c r="B12583" s="210">
        <v>444502</v>
      </c>
      <c r="C12583" s="210" t="s">
        <v>1125</v>
      </c>
      <c r="D12583" s="211">
        <f>VLOOKUP(Pag_Inicio_Corr_mas_casos[[#This Row],[Corregimiento]],Hoja3!$A$2:$D$676,4,0)</f>
        <v>40610</v>
      </c>
      <c r="E12583" s="210">
        <v>2</v>
      </c>
    </row>
    <row r="12584" spans="1:5" x14ac:dyDescent="0.2">
      <c r="A12584" s="209">
        <v>44502</v>
      </c>
      <c r="B12584" s="210">
        <v>444502</v>
      </c>
      <c r="C12584" s="210" t="s">
        <v>1458</v>
      </c>
      <c r="D12584" s="211">
        <f>VLOOKUP(Pag_Inicio_Corr_mas_casos[[#This Row],[Corregimiento]],Hoja3!$A$2:$D$676,4,0)</f>
        <v>91002</v>
      </c>
      <c r="E12584" s="210">
        <v>2</v>
      </c>
    </row>
    <row r="12585" spans="1:5" x14ac:dyDescent="0.2">
      <c r="A12585" s="209">
        <v>44502</v>
      </c>
      <c r="B12585" s="210">
        <v>444502</v>
      </c>
      <c r="C12585" s="210" t="s">
        <v>1459</v>
      </c>
      <c r="D12585" s="211">
        <f>VLOOKUP(Pag_Inicio_Corr_mas_casos[[#This Row],[Corregimiento]],Hoja3!$A$2:$D$676,4,0)</f>
        <v>40106</v>
      </c>
      <c r="E12585" s="210">
        <v>2</v>
      </c>
    </row>
    <row r="12586" spans="1:5" x14ac:dyDescent="0.2">
      <c r="A12586" s="38">
        <v>44503</v>
      </c>
      <c r="B12586" s="39">
        <v>444503</v>
      </c>
      <c r="C12586" s="39" t="s">
        <v>1070</v>
      </c>
      <c r="D12586" s="40">
        <f>VLOOKUP(Pag_Inicio_Corr_mas_casos[[#This Row],[Corregimiento]],Hoja3!$A$2:$D$676,4,0)</f>
        <v>80809</v>
      </c>
      <c r="E12586" s="39">
        <v>9</v>
      </c>
    </row>
    <row r="12587" spans="1:5" x14ac:dyDescent="0.2">
      <c r="A12587" s="38">
        <v>44503</v>
      </c>
      <c r="B12587" s="39">
        <v>444503</v>
      </c>
      <c r="C12587" s="39" t="s">
        <v>1321</v>
      </c>
      <c r="D12587" s="40">
        <f>VLOOKUP(Pag_Inicio_Corr_mas_casos[[#This Row],[Corregimiento]],Hoja3!$A$2:$D$676,4,0)</f>
        <v>41401</v>
      </c>
      <c r="E12587" s="39">
        <v>8</v>
      </c>
    </row>
    <row r="12588" spans="1:5" x14ac:dyDescent="0.2">
      <c r="A12588" s="38">
        <v>44503</v>
      </c>
      <c r="B12588" s="39">
        <v>444503</v>
      </c>
      <c r="C12588" s="39" t="s">
        <v>1119</v>
      </c>
      <c r="D12588" s="40">
        <f>VLOOKUP(Pag_Inicio_Corr_mas_casos[[#This Row],[Corregimiento]],Hoja3!$A$2:$D$676,4,0)</f>
        <v>40601</v>
      </c>
      <c r="E12588" s="39">
        <v>6</v>
      </c>
    </row>
    <row r="12589" spans="1:5" x14ac:dyDescent="0.2">
      <c r="A12589" s="38">
        <v>44503</v>
      </c>
      <c r="B12589" s="39">
        <v>444503</v>
      </c>
      <c r="C12589" s="39" t="s">
        <v>1000</v>
      </c>
      <c r="D12589" s="40">
        <f>VLOOKUP(Pag_Inicio_Corr_mas_casos[[#This Row],[Corregimiento]],Hoja3!$A$2:$D$676,4,0)</f>
        <v>80823</v>
      </c>
      <c r="E12589" s="39">
        <v>5</v>
      </c>
    </row>
    <row r="12590" spans="1:5" x14ac:dyDescent="0.2">
      <c r="A12590" s="38">
        <v>44503</v>
      </c>
      <c r="B12590" s="39">
        <v>444503</v>
      </c>
      <c r="C12590" s="39" t="s">
        <v>1234</v>
      </c>
      <c r="D12590" s="40">
        <f>VLOOKUP(Pag_Inicio_Corr_mas_casos[[#This Row],[Corregimiento]],Hoja3!$A$2:$D$676,4,0)</f>
        <v>40701</v>
      </c>
      <c r="E12590" s="39">
        <v>4</v>
      </c>
    </row>
    <row r="12591" spans="1:5" x14ac:dyDescent="0.2">
      <c r="A12591" s="38">
        <v>44503</v>
      </c>
      <c r="B12591" s="39">
        <v>444503</v>
      </c>
      <c r="C12591" s="39" t="s">
        <v>1092</v>
      </c>
      <c r="D12591" s="40">
        <f>VLOOKUP(Pag_Inicio_Corr_mas_casos[[#This Row],[Corregimiento]],Hoja3!$A$2:$D$676,4,0)</f>
        <v>91008</v>
      </c>
      <c r="E12591" s="39">
        <v>4</v>
      </c>
    </row>
    <row r="12592" spans="1:5" x14ac:dyDescent="0.2">
      <c r="A12592" s="38">
        <v>44503</v>
      </c>
      <c r="B12592" s="39">
        <v>444503</v>
      </c>
      <c r="C12592" s="39" t="s">
        <v>1080</v>
      </c>
      <c r="D12592" s="40">
        <f>VLOOKUP(Pag_Inicio_Corr_mas_casos[[#This Row],[Corregimiento]],Hoja3!$A$2:$D$676,4,0)</f>
        <v>81003</v>
      </c>
      <c r="E12592" s="39">
        <v>4</v>
      </c>
    </row>
    <row r="12593" spans="1:5" x14ac:dyDescent="0.2">
      <c r="A12593" s="38">
        <v>44503</v>
      </c>
      <c r="B12593" s="39">
        <v>444503</v>
      </c>
      <c r="C12593" s="39" t="s">
        <v>1123</v>
      </c>
      <c r="D12593" s="40">
        <f>VLOOKUP(Pag_Inicio_Corr_mas_casos[[#This Row],[Corregimiento]],Hoja3!$A$2:$D$676,4,0)</f>
        <v>30405</v>
      </c>
      <c r="E12593" s="39">
        <v>3</v>
      </c>
    </row>
    <row r="12594" spans="1:5" x14ac:dyDescent="0.2">
      <c r="A12594" s="38">
        <v>44503</v>
      </c>
      <c r="B12594" s="39">
        <v>444503</v>
      </c>
      <c r="C12594" s="39" t="s">
        <v>1062</v>
      </c>
      <c r="D12594" s="40">
        <f>VLOOKUP(Pag_Inicio_Corr_mas_casos[[#This Row],[Corregimiento]],Hoja3!$A$2:$D$676,4,0)</f>
        <v>40611</v>
      </c>
      <c r="E12594" s="39">
        <v>3</v>
      </c>
    </row>
    <row r="12595" spans="1:5" x14ac:dyDescent="0.2">
      <c r="A12595" s="38">
        <v>44503</v>
      </c>
      <c r="B12595" s="39">
        <v>444503</v>
      </c>
      <c r="C12595" s="39" t="s">
        <v>1153</v>
      </c>
      <c r="D12595" s="40">
        <f>VLOOKUP(Pag_Inicio_Corr_mas_casos[[#This Row],[Corregimiento]],Hoja3!$A$2:$D$676,4,0)</f>
        <v>30109</v>
      </c>
      <c r="E12595" s="39">
        <v>3</v>
      </c>
    </row>
    <row r="12596" spans="1:5" x14ac:dyDescent="0.2">
      <c r="A12596" s="38">
        <v>44503</v>
      </c>
      <c r="B12596" s="39">
        <v>444503</v>
      </c>
      <c r="C12596" s="39" t="s">
        <v>1137</v>
      </c>
      <c r="D12596" s="40">
        <f>VLOOKUP(Pag_Inicio_Corr_mas_casos[[#This Row],[Corregimiento]],Hoja3!$A$2:$D$676,4,0)</f>
        <v>40503</v>
      </c>
      <c r="E12596" s="39">
        <v>3</v>
      </c>
    </row>
    <row r="12597" spans="1:5" x14ac:dyDescent="0.2">
      <c r="A12597" s="38">
        <v>44503</v>
      </c>
      <c r="B12597" s="39">
        <v>444503</v>
      </c>
      <c r="C12597" s="39" t="s">
        <v>1018</v>
      </c>
      <c r="D12597" s="40">
        <f>VLOOKUP(Pag_Inicio_Corr_mas_casos[[#This Row],[Corregimiento]],Hoja3!$A$2:$D$676,4,0)</f>
        <v>130701</v>
      </c>
      <c r="E12597" s="39">
        <v>3</v>
      </c>
    </row>
    <row r="12598" spans="1:5" x14ac:dyDescent="0.2">
      <c r="A12598" s="38">
        <v>44503</v>
      </c>
      <c r="B12598" s="39">
        <v>444503</v>
      </c>
      <c r="C12598" s="39" t="s">
        <v>1026</v>
      </c>
      <c r="D12598" s="40">
        <f>VLOOKUP(Pag_Inicio_Corr_mas_casos[[#This Row],[Corregimiento]],Hoja3!$A$2:$D$676,4,0)</f>
        <v>30107</v>
      </c>
      <c r="E12598" s="39">
        <v>2</v>
      </c>
    </row>
    <row r="12599" spans="1:5" x14ac:dyDescent="0.2">
      <c r="A12599" s="38">
        <v>44503</v>
      </c>
      <c r="B12599" s="39">
        <v>444503</v>
      </c>
      <c r="C12599" s="39" t="s">
        <v>999</v>
      </c>
      <c r="D12599" s="40">
        <f>VLOOKUP(Pag_Inicio_Corr_mas_casos[[#This Row],[Corregimiento]],Hoja3!$A$2:$D$676,4,0)</f>
        <v>80806</v>
      </c>
      <c r="E12599" s="39">
        <v>2</v>
      </c>
    </row>
    <row r="12600" spans="1:5" x14ac:dyDescent="0.2">
      <c r="A12600" s="38">
        <v>44503</v>
      </c>
      <c r="B12600" s="39">
        <v>444503</v>
      </c>
      <c r="C12600" s="39" t="s">
        <v>1188</v>
      </c>
      <c r="D12600" s="40">
        <f>VLOOKUP(Pag_Inicio_Corr_mas_casos[[#This Row],[Corregimiento]],Hoja3!$A$2:$D$676,4,0)</f>
        <v>40204</v>
      </c>
      <c r="E12600" s="39">
        <v>2</v>
      </c>
    </row>
    <row r="12601" spans="1:5" x14ac:dyDescent="0.2">
      <c r="A12601" s="38">
        <v>44503</v>
      </c>
      <c r="B12601" s="39">
        <v>444503</v>
      </c>
      <c r="C12601" s="39" t="s">
        <v>1293</v>
      </c>
      <c r="D12601" s="40">
        <f>VLOOKUP(Pag_Inicio_Corr_mas_casos[[#This Row],[Corregimiento]],Hoja3!$A$2:$D$676,4,0)</f>
        <v>60202</v>
      </c>
      <c r="E12601" s="39">
        <v>2</v>
      </c>
    </row>
    <row r="12602" spans="1:5" x14ac:dyDescent="0.2">
      <c r="A12602" s="38">
        <v>44503</v>
      </c>
      <c r="B12602" s="39">
        <v>444503</v>
      </c>
      <c r="C12602" s="39" t="s">
        <v>1065</v>
      </c>
      <c r="D12602" s="40">
        <f>VLOOKUP(Pag_Inicio_Corr_mas_casos[[#This Row],[Corregimiento]],Hoja3!$A$2:$D$676,4,0)</f>
        <v>60101</v>
      </c>
      <c r="E12602" s="39">
        <v>2</v>
      </c>
    </row>
    <row r="12603" spans="1:5" x14ac:dyDescent="0.2">
      <c r="A12603" s="38">
        <v>44503</v>
      </c>
      <c r="B12603" s="39">
        <v>444503</v>
      </c>
      <c r="C12603" s="39" t="s">
        <v>1004</v>
      </c>
      <c r="D12603" s="40">
        <f>VLOOKUP(Pag_Inicio_Corr_mas_casos[[#This Row],[Corregimiento]],Hoja3!$A$2:$D$676,4,0)</f>
        <v>81007</v>
      </c>
      <c r="E12603" s="39">
        <v>2</v>
      </c>
    </row>
    <row r="12604" spans="1:5" x14ac:dyDescent="0.2">
      <c r="A12604" s="38">
        <v>44503</v>
      </c>
      <c r="B12604" s="39">
        <v>444503</v>
      </c>
      <c r="C12604" s="39" t="s">
        <v>1005</v>
      </c>
      <c r="D12604" s="40">
        <f>VLOOKUP(Pag_Inicio_Corr_mas_casos[[#This Row],[Corregimiento]],Hoja3!$A$2:$D$676,4,0)</f>
        <v>80814</v>
      </c>
      <c r="E12604" s="39">
        <v>2</v>
      </c>
    </row>
    <row r="12605" spans="1:5" x14ac:dyDescent="0.2">
      <c r="A12605" s="38">
        <v>44503</v>
      </c>
      <c r="B12605" s="39">
        <v>444503</v>
      </c>
      <c r="C12605" s="39" t="s">
        <v>1125</v>
      </c>
      <c r="D12605" s="40">
        <f>VLOOKUP(Pag_Inicio_Corr_mas_casos[[#This Row],[Corregimiento]],Hoja3!$A$2:$D$676,4,0)</f>
        <v>40610</v>
      </c>
      <c r="E12605" s="39">
        <v>2</v>
      </c>
    </row>
    <row r="12606" spans="1:5" x14ac:dyDescent="0.2">
      <c r="A12606" s="43">
        <v>44504</v>
      </c>
      <c r="B12606" s="41">
        <v>444504</v>
      </c>
      <c r="C12606" s="41" t="s">
        <v>1070</v>
      </c>
      <c r="D12606" s="42">
        <f>VLOOKUP(Pag_Inicio_Corr_mas_casos[[#This Row],[Corregimiento]],Hoja3!$A$2:$D$676,4,0)</f>
        <v>80809</v>
      </c>
      <c r="E12606" s="41">
        <v>4</v>
      </c>
    </row>
    <row r="12607" spans="1:5" x14ac:dyDescent="0.2">
      <c r="A12607" s="43">
        <v>44504</v>
      </c>
      <c r="B12607" s="41">
        <v>444504</v>
      </c>
      <c r="C12607" s="41" t="s">
        <v>1011</v>
      </c>
      <c r="D12607" s="42">
        <f>VLOOKUP(Pag_Inicio_Corr_mas_casos[[#This Row],[Corregimiento]],Hoja3!$A$2:$D$676,4,0)</f>
        <v>80820</v>
      </c>
      <c r="E12607" s="41">
        <v>4</v>
      </c>
    </row>
    <row r="12608" spans="1:5" x14ac:dyDescent="0.2">
      <c r="A12608" s="43">
        <v>44504</v>
      </c>
      <c r="B12608" s="41">
        <v>444504</v>
      </c>
      <c r="C12608" s="41" t="s">
        <v>1080</v>
      </c>
      <c r="D12608" s="42">
        <f>VLOOKUP(Pag_Inicio_Corr_mas_casos[[#This Row],[Corregimiento]],Hoja3!$A$2:$D$676,4,0)</f>
        <v>81003</v>
      </c>
      <c r="E12608" s="41">
        <v>4</v>
      </c>
    </row>
    <row r="12609" spans="1:5" x14ac:dyDescent="0.2">
      <c r="A12609" s="43">
        <v>44504</v>
      </c>
      <c r="B12609" s="41">
        <v>444504</v>
      </c>
      <c r="C12609" s="41" t="s">
        <v>1113</v>
      </c>
      <c r="D12609" s="42">
        <f>VLOOKUP(Pag_Inicio_Corr_mas_casos[[#This Row],[Corregimiento]],Hoja3!$A$2:$D$676,4,0)</f>
        <v>130102</v>
      </c>
      <c r="E12609" s="41">
        <v>4</v>
      </c>
    </row>
    <row r="12610" spans="1:5" x14ac:dyDescent="0.2">
      <c r="A12610" s="43">
        <v>44504</v>
      </c>
      <c r="B12610" s="41">
        <v>444504</v>
      </c>
      <c r="C12610" s="41" t="s">
        <v>1081</v>
      </c>
      <c r="D12610" s="42">
        <f>VLOOKUP(Pag_Inicio_Corr_mas_casos[[#This Row],[Corregimiento]],Hoja3!$A$2:$D$676,4,0)</f>
        <v>91001</v>
      </c>
      <c r="E12610" s="41">
        <v>3</v>
      </c>
    </row>
    <row r="12611" spans="1:5" x14ac:dyDescent="0.2">
      <c r="A12611" s="43">
        <v>44504</v>
      </c>
      <c r="B12611" s="41">
        <v>444504</v>
      </c>
      <c r="C12611" s="41" t="s">
        <v>1317</v>
      </c>
      <c r="D12611" s="42">
        <f>VLOOKUP(Pag_Inicio_Corr_mas_casos[[#This Row],[Corregimiento]],Hoja3!$A$2:$D$676,4,0)</f>
        <v>40703</v>
      </c>
      <c r="E12611" s="41">
        <v>3</v>
      </c>
    </row>
    <row r="12612" spans="1:5" x14ac:dyDescent="0.2">
      <c r="A12612" s="43">
        <v>44504</v>
      </c>
      <c r="B12612" s="41">
        <v>444504</v>
      </c>
      <c r="C12612" s="41" t="s">
        <v>1293</v>
      </c>
      <c r="D12612" s="42">
        <f>VLOOKUP(Pag_Inicio_Corr_mas_casos[[#This Row],[Corregimiento]],Hoja3!$A$2:$D$676,4,0)</f>
        <v>60202</v>
      </c>
      <c r="E12612" s="41">
        <v>3</v>
      </c>
    </row>
    <row r="12613" spans="1:5" x14ac:dyDescent="0.2">
      <c r="A12613" s="43">
        <v>44504</v>
      </c>
      <c r="B12613" s="41">
        <v>444504</v>
      </c>
      <c r="C12613" s="41" t="s">
        <v>1105</v>
      </c>
      <c r="D12613" s="42">
        <f>VLOOKUP(Pag_Inicio_Corr_mas_casos[[#This Row],[Corregimiento]],Hoja3!$A$2:$D$676,4,0)</f>
        <v>80812</v>
      </c>
      <c r="E12613" s="41">
        <v>3</v>
      </c>
    </row>
    <row r="12614" spans="1:5" x14ac:dyDescent="0.2">
      <c r="A12614" s="43">
        <v>44504</v>
      </c>
      <c r="B12614" s="41">
        <v>444504</v>
      </c>
      <c r="C12614" s="41" t="s">
        <v>996</v>
      </c>
      <c r="D12614" s="42">
        <f>VLOOKUP(Pag_Inicio_Corr_mas_casos[[#This Row],[Corregimiento]],Hoja3!$A$2:$D$676,4,0)</f>
        <v>80810</v>
      </c>
      <c r="E12614" s="41">
        <v>2</v>
      </c>
    </row>
    <row r="12615" spans="1:5" x14ac:dyDescent="0.2">
      <c r="A12615" s="43">
        <v>44504</v>
      </c>
      <c r="B12615" s="41">
        <v>444504</v>
      </c>
      <c r="C12615" s="41" t="s">
        <v>1460</v>
      </c>
      <c r="D12615" s="42">
        <f>VLOOKUP(Pag_Inicio_Corr_mas_casos[[#This Row],[Corregimiento]],Hoja3!$A$2:$D$676,4,0)</f>
        <v>70214</v>
      </c>
      <c r="E12615" s="41">
        <v>2</v>
      </c>
    </row>
    <row r="12616" spans="1:5" x14ac:dyDescent="0.2">
      <c r="A12616" s="43">
        <v>44504</v>
      </c>
      <c r="B12616" s="41">
        <v>444504</v>
      </c>
      <c r="C12616" s="41" t="s">
        <v>1082</v>
      </c>
      <c r="D12616" s="42">
        <f>VLOOKUP(Pag_Inicio_Corr_mas_casos[[#This Row],[Corregimiento]],Hoja3!$A$2:$D$676,4,0)</f>
        <v>30111</v>
      </c>
      <c r="E12616" s="41">
        <v>2</v>
      </c>
    </row>
    <row r="12617" spans="1:5" x14ac:dyDescent="0.2">
      <c r="A12617" s="43">
        <v>44504</v>
      </c>
      <c r="B12617" s="41">
        <v>444504</v>
      </c>
      <c r="C12617" s="41" t="s">
        <v>1162</v>
      </c>
      <c r="D12617" s="42">
        <f>VLOOKUP(Pag_Inicio_Corr_mas_casos[[#This Row],[Corregimiento]],Hoja3!$A$2:$D$676,4,0)</f>
        <v>130301</v>
      </c>
      <c r="E12617" s="41">
        <v>2</v>
      </c>
    </row>
    <row r="12618" spans="1:5" x14ac:dyDescent="0.2">
      <c r="A12618" s="43">
        <v>44504</v>
      </c>
      <c r="B12618" s="41">
        <v>444504</v>
      </c>
      <c r="C12618" s="41" t="s">
        <v>1001</v>
      </c>
      <c r="D12618" s="42">
        <f>VLOOKUP(Pag_Inicio_Corr_mas_casos[[#This Row],[Corregimiento]],Hoja3!$A$2:$D$676,4,0)</f>
        <v>80807</v>
      </c>
      <c r="E12618" s="41">
        <v>2</v>
      </c>
    </row>
    <row r="12619" spans="1:5" x14ac:dyDescent="0.2">
      <c r="A12619" s="43">
        <v>44504</v>
      </c>
      <c r="B12619" s="41">
        <v>444504</v>
      </c>
      <c r="C12619" s="41" t="s">
        <v>1062</v>
      </c>
      <c r="D12619" s="42">
        <f>VLOOKUP(Pag_Inicio_Corr_mas_casos[[#This Row],[Corregimiento]],Hoja3!$A$2:$D$676,4,0)</f>
        <v>40611</v>
      </c>
      <c r="E12619" s="41">
        <v>2</v>
      </c>
    </row>
    <row r="12620" spans="1:5" x14ac:dyDescent="0.2">
      <c r="A12620" s="43">
        <v>44504</v>
      </c>
      <c r="B12620" s="41">
        <v>444504</v>
      </c>
      <c r="C12620" s="41" t="s">
        <v>998</v>
      </c>
      <c r="D12620" s="42">
        <f>VLOOKUP(Pag_Inicio_Corr_mas_casos[[#This Row],[Corregimiento]],Hoja3!$A$2:$D$676,4,0)</f>
        <v>81009</v>
      </c>
      <c r="E12620" s="41">
        <v>2</v>
      </c>
    </row>
    <row r="12621" spans="1:5" x14ac:dyDescent="0.2">
      <c r="A12621" s="43">
        <v>44504</v>
      </c>
      <c r="B12621" s="41">
        <v>444504</v>
      </c>
      <c r="C12621" s="41" t="s">
        <v>1127</v>
      </c>
      <c r="D12621" s="42">
        <f>VLOOKUP(Pag_Inicio_Corr_mas_casos[[#This Row],[Corregimiento]],Hoja3!$A$2:$D$676,4,0)</f>
        <v>130101</v>
      </c>
      <c r="E12621" s="41">
        <v>2</v>
      </c>
    </row>
    <row r="12622" spans="1:5" x14ac:dyDescent="0.2">
      <c r="A12622" s="43">
        <v>44504</v>
      </c>
      <c r="B12622" s="41">
        <v>444504</v>
      </c>
      <c r="C12622" s="41" t="s">
        <v>1005</v>
      </c>
      <c r="D12622" s="42">
        <f>VLOOKUP(Pag_Inicio_Corr_mas_casos[[#This Row],[Corregimiento]],Hoja3!$A$2:$D$676,4,0)</f>
        <v>80814</v>
      </c>
      <c r="E12622" s="41">
        <v>2</v>
      </c>
    </row>
    <row r="12623" spans="1:5" x14ac:dyDescent="0.2">
      <c r="A12623" s="43">
        <v>44504</v>
      </c>
      <c r="B12623" s="41">
        <v>444504</v>
      </c>
      <c r="C12623" s="41" t="s">
        <v>1448</v>
      </c>
      <c r="D12623" s="42">
        <f>VLOOKUP(Pag_Inicio_Corr_mas_casos[[#This Row],[Corregimiento]],Hoja3!$A$2:$D$676,4,0)</f>
        <v>91002</v>
      </c>
      <c r="E12623" s="41">
        <v>2</v>
      </c>
    </row>
    <row r="12624" spans="1:5" x14ac:dyDescent="0.2">
      <c r="A12624" s="43">
        <v>44504</v>
      </c>
      <c r="B12624" s="41">
        <v>444504</v>
      </c>
      <c r="C12624" s="41" t="s">
        <v>1002</v>
      </c>
      <c r="D12624" s="42">
        <f>VLOOKUP(Pag_Inicio_Corr_mas_casos[[#This Row],[Corregimiento]],Hoja3!$A$2:$D$676,4,0)</f>
        <v>80816</v>
      </c>
      <c r="E12624" s="41">
        <v>2</v>
      </c>
    </row>
    <row r="12625" spans="1:5" x14ac:dyDescent="0.2">
      <c r="A12625" s="43">
        <v>44504</v>
      </c>
      <c r="B12625" s="41">
        <v>444504</v>
      </c>
      <c r="C12625" s="41" t="s">
        <v>1036</v>
      </c>
      <c r="D12625" s="42">
        <f>VLOOKUP(Pag_Inicio_Corr_mas_casos[[#This Row],[Corregimiento]],Hoja3!$A$2:$D$676,4,0)</f>
        <v>80803</v>
      </c>
      <c r="E12625" s="41">
        <v>1</v>
      </c>
    </row>
    <row r="12626" spans="1:5" x14ac:dyDescent="0.2">
      <c r="A12626" s="35">
        <v>44505</v>
      </c>
      <c r="B12626" s="36">
        <v>444505</v>
      </c>
      <c r="C12626" s="36" t="s">
        <v>1322</v>
      </c>
      <c r="D12626" s="37">
        <f>VLOOKUP(Pag_Inicio_Corr_mas_casos[[#This Row],[Corregimiento]],Hoja3!$A$2:$D$676,4,0)</f>
        <v>40406</v>
      </c>
      <c r="E12626" s="36">
        <v>6</v>
      </c>
    </row>
    <row r="12627" spans="1:5" x14ac:dyDescent="0.2">
      <c r="A12627" s="35">
        <v>44505</v>
      </c>
      <c r="B12627" s="36">
        <v>444505</v>
      </c>
      <c r="C12627" s="36" t="s">
        <v>1001</v>
      </c>
      <c r="D12627" s="37">
        <f>VLOOKUP(Pag_Inicio_Corr_mas_casos[[#This Row],[Corregimiento]],Hoja3!$A$2:$D$676,4,0)</f>
        <v>80807</v>
      </c>
      <c r="E12627" s="36">
        <v>5</v>
      </c>
    </row>
    <row r="12628" spans="1:5" x14ac:dyDescent="0.2">
      <c r="A12628" s="35">
        <v>44505</v>
      </c>
      <c r="B12628" s="36">
        <v>444505</v>
      </c>
      <c r="C12628" s="36" t="s">
        <v>1026</v>
      </c>
      <c r="D12628" s="37">
        <f>VLOOKUP(Pag_Inicio_Corr_mas_casos[[#This Row],[Corregimiento]],Hoja3!$A$2:$D$676,4,0)</f>
        <v>30107</v>
      </c>
      <c r="E12628" s="36">
        <v>5</v>
      </c>
    </row>
    <row r="12629" spans="1:5" x14ac:dyDescent="0.2">
      <c r="A12629" s="35">
        <v>44505</v>
      </c>
      <c r="B12629" s="36">
        <v>444505</v>
      </c>
      <c r="C12629" s="36" t="s">
        <v>1188</v>
      </c>
      <c r="D12629" s="37">
        <f>VLOOKUP(Pag_Inicio_Corr_mas_casos[[#This Row],[Corregimiento]],Hoja3!$A$2:$D$676,4,0)</f>
        <v>40204</v>
      </c>
      <c r="E12629" s="36">
        <v>4</v>
      </c>
    </row>
    <row r="12630" spans="1:5" x14ac:dyDescent="0.2">
      <c r="A12630" s="35">
        <v>44505</v>
      </c>
      <c r="B12630" s="36">
        <v>444505</v>
      </c>
      <c r="C12630" s="36" t="s">
        <v>1066</v>
      </c>
      <c r="D12630" s="37">
        <f>VLOOKUP(Pag_Inicio_Corr_mas_casos[[#This Row],[Corregimiento]],Hoja3!$A$2:$D$676,4,0)</f>
        <v>40612</v>
      </c>
      <c r="E12630" s="36">
        <v>4</v>
      </c>
    </row>
    <row r="12631" spans="1:5" x14ac:dyDescent="0.2">
      <c r="A12631" s="35">
        <v>44505</v>
      </c>
      <c r="B12631" s="36">
        <v>444505</v>
      </c>
      <c r="C12631" s="36" t="s">
        <v>1013</v>
      </c>
      <c r="D12631" s="37">
        <f>VLOOKUP(Pag_Inicio_Corr_mas_casos[[#This Row],[Corregimiento]],Hoja3!$A$2:$D$676,4,0)</f>
        <v>80822</v>
      </c>
      <c r="E12631" s="36">
        <v>3</v>
      </c>
    </row>
    <row r="12632" spans="1:5" x14ac:dyDescent="0.2">
      <c r="A12632" s="35">
        <v>44505</v>
      </c>
      <c r="B12632" s="36">
        <v>444505</v>
      </c>
      <c r="C12632" s="36" t="s">
        <v>1082</v>
      </c>
      <c r="D12632" s="37">
        <f>VLOOKUP(Pag_Inicio_Corr_mas_casos[[#This Row],[Corregimiento]],Hoja3!$A$2:$D$676,4,0)</f>
        <v>30111</v>
      </c>
      <c r="E12632" s="36">
        <v>3</v>
      </c>
    </row>
    <row r="12633" spans="1:5" x14ac:dyDescent="0.2">
      <c r="A12633" s="35">
        <v>44505</v>
      </c>
      <c r="B12633" s="36">
        <v>444505</v>
      </c>
      <c r="C12633" s="36" t="s">
        <v>997</v>
      </c>
      <c r="D12633" s="37">
        <f>VLOOKUP(Pag_Inicio_Corr_mas_casos[[#This Row],[Corregimiento]],Hoja3!$A$2:$D$676,4,0)</f>
        <v>130717</v>
      </c>
      <c r="E12633" s="36">
        <v>3</v>
      </c>
    </row>
    <row r="12634" spans="1:5" x14ac:dyDescent="0.2">
      <c r="A12634" s="35">
        <v>44505</v>
      </c>
      <c r="B12634" s="36">
        <v>444505</v>
      </c>
      <c r="C12634" s="36" t="s">
        <v>1068</v>
      </c>
      <c r="D12634" s="37">
        <f>VLOOKUP(Pag_Inicio_Corr_mas_casos[[#This Row],[Corregimiento]],Hoja3!$A$2:$D$676,4,0)</f>
        <v>40608</v>
      </c>
      <c r="E12634" s="36">
        <v>3</v>
      </c>
    </row>
    <row r="12635" spans="1:5" x14ac:dyDescent="0.2">
      <c r="A12635" s="35">
        <v>44505</v>
      </c>
      <c r="B12635" s="36">
        <v>444505</v>
      </c>
      <c r="C12635" s="36" t="s">
        <v>1062</v>
      </c>
      <c r="D12635" s="37">
        <f>VLOOKUP(Pag_Inicio_Corr_mas_casos[[#This Row],[Corregimiento]],Hoja3!$A$2:$D$676,4,0)</f>
        <v>40611</v>
      </c>
      <c r="E12635" s="36">
        <v>3</v>
      </c>
    </row>
    <row r="12636" spans="1:5" x14ac:dyDescent="0.2">
      <c r="A12636" s="35">
        <v>44505</v>
      </c>
      <c r="B12636" s="36">
        <v>444505</v>
      </c>
      <c r="C12636" s="36" t="s">
        <v>1070</v>
      </c>
      <c r="D12636" s="37">
        <f>VLOOKUP(Pag_Inicio_Corr_mas_casos[[#This Row],[Corregimiento]],Hoja3!$A$2:$D$676,4,0)</f>
        <v>80809</v>
      </c>
      <c r="E12636" s="36">
        <v>3</v>
      </c>
    </row>
    <row r="12637" spans="1:5" x14ac:dyDescent="0.2">
      <c r="A12637" s="35">
        <v>44505</v>
      </c>
      <c r="B12637" s="36">
        <v>444505</v>
      </c>
      <c r="C12637" s="36" t="s">
        <v>1119</v>
      </c>
      <c r="D12637" s="37">
        <f>VLOOKUP(Pag_Inicio_Corr_mas_casos[[#This Row],[Corregimiento]],Hoja3!$A$2:$D$676,4,0)</f>
        <v>40601</v>
      </c>
      <c r="E12637" s="36">
        <v>3</v>
      </c>
    </row>
    <row r="12638" spans="1:5" x14ac:dyDescent="0.2">
      <c r="A12638" s="35">
        <v>44505</v>
      </c>
      <c r="B12638" s="36">
        <v>444505</v>
      </c>
      <c r="C12638" s="36" t="s">
        <v>1095</v>
      </c>
      <c r="D12638" s="37">
        <f>VLOOKUP(Pag_Inicio_Corr_mas_casos[[#This Row],[Corregimiento]],Hoja3!$A$2:$D$676,4,0)</f>
        <v>130106</v>
      </c>
      <c r="E12638" s="36">
        <v>3</v>
      </c>
    </row>
    <row r="12639" spans="1:5" x14ac:dyDescent="0.2">
      <c r="A12639" s="35">
        <v>44505</v>
      </c>
      <c r="B12639" s="36">
        <v>444505</v>
      </c>
      <c r="C12639" s="36" t="s">
        <v>996</v>
      </c>
      <c r="D12639" s="37">
        <f>VLOOKUP(Pag_Inicio_Corr_mas_casos[[#This Row],[Corregimiento]],Hoja3!$A$2:$D$676,4,0)</f>
        <v>80810</v>
      </c>
      <c r="E12639" s="36">
        <v>2</v>
      </c>
    </row>
    <row r="12640" spans="1:5" x14ac:dyDescent="0.2">
      <c r="A12640" s="35">
        <v>44505</v>
      </c>
      <c r="B12640" s="36">
        <v>444505</v>
      </c>
      <c r="C12640" s="36" t="s">
        <v>1092</v>
      </c>
      <c r="D12640" s="37">
        <f>VLOOKUP(Pag_Inicio_Corr_mas_casos[[#This Row],[Corregimiento]],Hoja3!$A$2:$D$676,4,0)</f>
        <v>91008</v>
      </c>
      <c r="E12640" s="36">
        <v>2</v>
      </c>
    </row>
    <row r="12641" spans="1:5" x14ac:dyDescent="0.2">
      <c r="A12641" s="35">
        <v>44505</v>
      </c>
      <c r="B12641" s="36">
        <v>444505</v>
      </c>
      <c r="C12641" s="36" t="s">
        <v>1164</v>
      </c>
      <c r="D12641" s="37">
        <f>VLOOKUP(Pag_Inicio_Corr_mas_casos[[#This Row],[Corregimiento]],Hoja3!$A$2:$D$676,4,0)</f>
        <v>40404</v>
      </c>
      <c r="E12641" s="36">
        <v>2</v>
      </c>
    </row>
    <row r="12642" spans="1:5" x14ac:dyDescent="0.2">
      <c r="A12642" s="35">
        <v>44505</v>
      </c>
      <c r="B12642" s="36">
        <v>444505</v>
      </c>
      <c r="C12642" s="36" t="s">
        <v>1015</v>
      </c>
      <c r="D12642" s="37">
        <f>VLOOKUP(Pag_Inicio_Corr_mas_casos[[#This Row],[Corregimiento]],Hoja3!$A$2:$D$676,4,0)</f>
        <v>80815</v>
      </c>
      <c r="E12642" s="36">
        <v>2</v>
      </c>
    </row>
    <row r="12643" spans="1:5" x14ac:dyDescent="0.2">
      <c r="A12643" s="35">
        <v>44505</v>
      </c>
      <c r="B12643" s="36">
        <v>444505</v>
      </c>
      <c r="C12643" s="36" t="s">
        <v>1030</v>
      </c>
      <c r="D12643" s="37">
        <f>VLOOKUP(Pag_Inicio_Corr_mas_casos[[#This Row],[Corregimiento]],Hoja3!$A$2:$D$676,4,0)</f>
        <v>130103</v>
      </c>
      <c r="E12643" s="36">
        <v>2</v>
      </c>
    </row>
    <row r="12644" spans="1:5" x14ac:dyDescent="0.2">
      <c r="A12644" s="35">
        <v>44505</v>
      </c>
      <c r="B12644" s="36">
        <v>444505</v>
      </c>
      <c r="C12644" s="36" t="s">
        <v>1078</v>
      </c>
      <c r="D12644" s="37">
        <f>VLOOKUP(Pag_Inicio_Corr_mas_casos[[#This Row],[Corregimiento]],Hoja3!$A$2:$D$676,4,0)</f>
        <v>81001</v>
      </c>
      <c r="E12644" s="36">
        <v>2</v>
      </c>
    </row>
    <row r="12645" spans="1:5" x14ac:dyDescent="0.2">
      <c r="A12645" s="35">
        <v>44505</v>
      </c>
      <c r="B12645" s="36">
        <v>444505</v>
      </c>
      <c r="C12645" s="36" t="s">
        <v>1010</v>
      </c>
      <c r="D12645" s="37">
        <f>VLOOKUP(Pag_Inicio_Corr_mas_casos[[#This Row],[Corregimiento]],Hoja3!$A$2:$D$676,4,0)</f>
        <v>80813</v>
      </c>
      <c r="E12645" s="36">
        <v>2</v>
      </c>
    </row>
    <row r="12646" spans="1:5" x14ac:dyDescent="0.2">
      <c r="A12646" s="209">
        <v>44506</v>
      </c>
      <c r="B12646" s="210">
        <v>444506</v>
      </c>
      <c r="C12646" s="210" t="s">
        <v>1070</v>
      </c>
      <c r="D12646" s="211">
        <f>VLOOKUP(Pag_Inicio_Corr_mas_casos[[#This Row],[Corregimiento]],Hoja3!$A$2:$D$676,4,0)</f>
        <v>80809</v>
      </c>
      <c r="E12646" s="210">
        <v>8</v>
      </c>
    </row>
    <row r="12647" spans="1:5" x14ac:dyDescent="0.2">
      <c r="A12647" s="209">
        <v>44506</v>
      </c>
      <c r="B12647" s="210">
        <v>444506</v>
      </c>
      <c r="C12647" s="210" t="s">
        <v>1322</v>
      </c>
      <c r="D12647" s="211">
        <f>VLOOKUP(Pag_Inicio_Corr_mas_casos[[#This Row],[Corregimiento]],Hoja3!$A$2:$D$676,4,0)</f>
        <v>40406</v>
      </c>
      <c r="E12647" s="210">
        <v>6</v>
      </c>
    </row>
    <row r="12648" spans="1:5" x14ac:dyDescent="0.2">
      <c r="A12648" s="209">
        <v>44506</v>
      </c>
      <c r="B12648" s="210">
        <v>444506</v>
      </c>
      <c r="C12648" s="210" t="s">
        <v>1125</v>
      </c>
      <c r="D12648" s="211">
        <f>VLOOKUP(Pag_Inicio_Corr_mas_casos[[#This Row],[Corregimiento]],Hoja3!$A$2:$D$676,4,0)</f>
        <v>40610</v>
      </c>
      <c r="E12648" s="210">
        <v>6</v>
      </c>
    </row>
    <row r="12649" spans="1:5" x14ac:dyDescent="0.2">
      <c r="A12649" s="209">
        <v>44506</v>
      </c>
      <c r="B12649" s="210">
        <v>444506</v>
      </c>
      <c r="C12649" s="210" t="s">
        <v>1068</v>
      </c>
      <c r="D12649" s="211">
        <f>VLOOKUP(Pag_Inicio_Corr_mas_casos[[#This Row],[Corregimiento]],Hoja3!$A$2:$D$676,4,0)</f>
        <v>40608</v>
      </c>
      <c r="E12649" s="210">
        <v>5</v>
      </c>
    </row>
    <row r="12650" spans="1:5" x14ac:dyDescent="0.2">
      <c r="A12650" s="209">
        <v>44506</v>
      </c>
      <c r="B12650" s="210">
        <v>444506</v>
      </c>
      <c r="C12650" s="210" t="s">
        <v>1000</v>
      </c>
      <c r="D12650" s="211">
        <f>VLOOKUP(Pag_Inicio_Corr_mas_casos[[#This Row],[Corregimiento]],Hoja3!$A$2:$D$676,4,0)</f>
        <v>80823</v>
      </c>
      <c r="E12650" s="210">
        <v>5</v>
      </c>
    </row>
    <row r="12651" spans="1:5" x14ac:dyDescent="0.2">
      <c r="A12651" s="209">
        <v>44506</v>
      </c>
      <c r="B12651" s="210">
        <v>444506</v>
      </c>
      <c r="C12651" s="210" t="s">
        <v>1119</v>
      </c>
      <c r="D12651" s="211">
        <f>VLOOKUP(Pag_Inicio_Corr_mas_casos[[#This Row],[Corregimiento]],Hoja3!$A$2:$D$676,4,0)</f>
        <v>40601</v>
      </c>
      <c r="E12651" s="210">
        <v>4</v>
      </c>
    </row>
    <row r="12652" spans="1:5" x14ac:dyDescent="0.2">
      <c r="A12652" s="209">
        <v>44506</v>
      </c>
      <c r="B12652" s="210">
        <v>444506</v>
      </c>
      <c r="C12652" s="210" t="s">
        <v>1002</v>
      </c>
      <c r="D12652" s="211">
        <f>VLOOKUP(Pag_Inicio_Corr_mas_casos[[#This Row],[Corregimiento]],Hoja3!$A$2:$D$676,4,0)</f>
        <v>80816</v>
      </c>
      <c r="E12652" s="210">
        <v>4</v>
      </c>
    </row>
    <row r="12653" spans="1:5" x14ac:dyDescent="0.2">
      <c r="A12653" s="209">
        <v>44506</v>
      </c>
      <c r="B12653" s="210">
        <v>444506</v>
      </c>
      <c r="C12653" s="210" t="s">
        <v>997</v>
      </c>
      <c r="D12653" s="211">
        <f>VLOOKUP(Pag_Inicio_Corr_mas_casos[[#This Row],[Corregimiento]],Hoja3!$A$2:$D$676,4,0)</f>
        <v>130717</v>
      </c>
      <c r="E12653" s="210">
        <v>4</v>
      </c>
    </row>
    <row r="12654" spans="1:5" x14ac:dyDescent="0.2">
      <c r="A12654" s="209">
        <v>44506</v>
      </c>
      <c r="B12654" s="210">
        <v>444506</v>
      </c>
      <c r="C12654" s="210" t="s">
        <v>1062</v>
      </c>
      <c r="D12654" s="211">
        <f>VLOOKUP(Pag_Inicio_Corr_mas_casos[[#This Row],[Corregimiento]],Hoja3!$A$2:$D$676,4,0)</f>
        <v>40611</v>
      </c>
      <c r="E12654" s="210">
        <v>4</v>
      </c>
    </row>
    <row r="12655" spans="1:5" x14ac:dyDescent="0.2">
      <c r="A12655" s="209">
        <v>44506</v>
      </c>
      <c r="B12655" s="210">
        <v>444506</v>
      </c>
      <c r="C12655" s="210" t="s">
        <v>1015</v>
      </c>
      <c r="D12655" s="211">
        <f>VLOOKUP(Pag_Inicio_Corr_mas_casos[[#This Row],[Corregimiento]],Hoja3!$A$2:$D$676,4,0)</f>
        <v>80815</v>
      </c>
      <c r="E12655" s="210">
        <v>3</v>
      </c>
    </row>
    <row r="12656" spans="1:5" x14ac:dyDescent="0.2">
      <c r="A12656" s="209">
        <v>44506</v>
      </c>
      <c r="B12656" s="210">
        <v>444506</v>
      </c>
      <c r="C12656" s="210" t="s">
        <v>1005</v>
      </c>
      <c r="D12656" s="211">
        <f>VLOOKUP(Pag_Inicio_Corr_mas_casos[[#This Row],[Corregimiento]],Hoja3!$A$2:$D$676,4,0)</f>
        <v>80814</v>
      </c>
      <c r="E12656" s="210">
        <v>3</v>
      </c>
    </row>
    <row r="12657" spans="1:5" x14ac:dyDescent="0.2">
      <c r="A12657" s="209">
        <v>44506</v>
      </c>
      <c r="B12657" s="210">
        <v>444506</v>
      </c>
      <c r="C12657" s="210" t="s">
        <v>759</v>
      </c>
      <c r="D12657" s="211">
        <f>VLOOKUP(Pag_Inicio_Corr_mas_casos[[#This Row],[Corregimiento]],Hoja3!$A$2:$D$676,4,0)</f>
        <v>30107</v>
      </c>
      <c r="E12657" s="210">
        <v>3</v>
      </c>
    </row>
    <row r="12658" spans="1:5" x14ac:dyDescent="0.2">
      <c r="A12658" s="209">
        <v>44506</v>
      </c>
      <c r="B12658" s="210">
        <v>444506</v>
      </c>
      <c r="C12658" s="210" t="s">
        <v>1214</v>
      </c>
      <c r="D12658" s="211">
        <f>VLOOKUP(Pag_Inicio_Corr_mas_casos[[#This Row],[Corregimiento]],Hoja3!$A$2:$D$676,4,0)</f>
        <v>30103</v>
      </c>
      <c r="E12658" s="210">
        <v>3</v>
      </c>
    </row>
    <row r="12659" spans="1:5" x14ac:dyDescent="0.2">
      <c r="A12659" s="209">
        <v>44506</v>
      </c>
      <c r="B12659" s="210">
        <v>444506</v>
      </c>
      <c r="C12659" s="210" t="s">
        <v>900</v>
      </c>
      <c r="D12659" s="211">
        <f>VLOOKUP(Pag_Inicio_Corr_mas_casos[[#This Row],[Corregimiento]],Hoja3!$A$2:$D$676,4,0)</f>
        <v>80811</v>
      </c>
      <c r="E12659" s="210">
        <v>3</v>
      </c>
    </row>
    <row r="12660" spans="1:5" x14ac:dyDescent="0.2">
      <c r="A12660" s="209">
        <v>44506</v>
      </c>
      <c r="B12660" s="210">
        <v>444506</v>
      </c>
      <c r="C12660" s="210" t="s">
        <v>1275</v>
      </c>
      <c r="D12660" s="211">
        <f>VLOOKUP(Pag_Inicio_Corr_mas_casos[[#This Row],[Corregimiento]],Hoja3!$A$2:$D$676,4,0)</f>
        <v>91003</v>
      </c>
      <c r="E12660" s="210">
        <v>3</v>
      </c>
    </row>
    <row r="12661" spans="1:5" x14ac:dyDescent="0.2">
      <c r="A12661" s="209">
        <v>44506</v>
      </c>
      <c r="B12661" s="210">
        <v>444506</v>
      </c>
      <c r="C12661" s="210" t="s">
        <v>1162</v>
      </c>
      <c r="D12661" s="211">
        <f>VLOOKUP(Pag_Inicio_Corr_mas_casos[[#This Row],[Corregimiento]],Hoja3!$A$2:$D$676,4,0)</f>
        <v>130301</v>
      </c>
      <c r="E12661" s="210">
        <v>2</v>
      </c>
    </row>
    <row r="12662" spans="1:5" x14ac:dyDescent="0.2">
      <c r="A12662" s="209">
        <v>44506</v>
      </c>
      <c r="B12662" s="210">
        <v>444506</v>
      </c>
      <c r="C12662" s="210" t="s">
        <v>991</v>
      </c>
      <c r="D12662" s="211">
        <f>VLOOKUP(Pag_Inicio_Corr_mas_casos[[#This Row],[Corregimiento]],Hoja3!$A$2:$D$676,4,0)</f>
        <v>90605</v>
      </c>
      <c r="E12662" s="210">
        <v>2</v>
      </c>
    </row>
    <row r="12663" spans="1:5" x14ac:dyDescent="0.2">
      <c r="A12663" s="209">
        <v>44506</v>
      </c>
      <c r="B12663" s="210">
        <v>444506</v>
      </c>
      <c r="C12663" s="210" t="s">
        <v>1461</v>
      </c>
      <c r="D12663" s="211">
        <f>VLOOKUP(Pag_Inicio_Corr_mas_casos[[#This Row],[Corregimiento]],Hoja3!$A$2:$D$676,4,0)</f>
        <v>70501</v>
      </c>
      <c r="E12663" s="210">
        <v>2</v>
      </c>
    </row>
    <row r="12664" spans="1:5" x14ac:dyDescent="0.2">
      <c r="A12664" s="209">
        <v>44506</v>
      </c>
      <c r="B12664" s="210">
        <v>444506</v>
      </c>
      <c r="C12664" s="210" t="s">
        <v>1127</v>
      </c>
      <c r="D12664" s="211">
        <f>VLOOKUP(Pag_Inicio_Corr_mas_casos[[#This Row],[Corregimiento]],Hoja3!$A$2:$D$676,4,0)</f>
        <v>130101</v>
      </c>
      <c r="E12664" s="210">
        <v>2</v>
      </c>
    </row>
    <row r="12665" spans="1:5" x14ac:dyDescent="0.2">
      <c r="A12665" s="209">
        <v>44506</v>
      </c>
      <c r="B12665" s="210">
        <v>444506</v>
      </c>
      <c r="C12665" s="210" t="s">
        <v>1455</v>
      </c>
      <c r="D12665" s="211">
        <f>VLOOKUP(Pag_Inicio_Corr_mas_casos[[#This Row],[Corregimiento]],Hoja3!$A$2:$D$676,4,0)</f>
        <v>40609</v>
      </c>
      <c r="E12665" s="210">
        <v>2</v>
      </c>
    </row>
    <row r="12666" spans="1:5" x14ac:dyDescent="0.2">
      <c r="A12666" s="43">
        <v>44507</v>
      </c>
      <c r="B12666" s="41">
        <v>444507</v>
      </c>
      <c r="C12666" s="41" t="s">
        <v>1119</v>
      </c>
      <c r="D12666" s="42">
        <f>VLOOKUP(Pag_Inicio_Corr_mas_casos[[#This Row],[Corregimiento]],Hoja3!$A$2:$D$676,4,0)</f>
        <v>40601</v>
      </c>
      <c r="E12666" s="41">
        <v>9</v>
      </c>
    </row>
    <row r="12667" spans="1:5" x14ac:dyDescent="0.2">
      <c r="A12667" s="43">
        <v>44507</v>
      </c>
      <c r="B12667" s="41">
        <v>444507</v>
      </c>
      <c r="C12667" s="41" t="s">
        <v>1092</v>
      </c>
      <c r="D12667" s="42">
        <f>VLOOKUP(Pag_Inicio_Corr_mas_casos[[#This Row],[Corregimiento]],Hoja3!$A$2:$D$676,4,0)</f>
        <v>91008</v>
      </c>
      <c r="E12667" s="41">
        <v>8</v>
      </c>
    </row>
    <row r="12668" spans="1:5" x14ac:dyDescent="0.2">
      <c r="A12668" s="43">
        <v>44507</v>
      </c>
      <c r="B12668" s="41">
        <v>444507</v>
      </c>
      <c r="C12668" s="41" t="s">
        <v>998</v>
      </c>
      <c r="D12668" s="42">
        <f>VLOOKUP(Pag_Inicio_Corr_mas_casos[[#This Row],[Corregimiento]],Hoja3!$A$2:$D$676,4,0)</f>
        <v>81009</v>
      </c>
      <c r="E12668" s="41">
        <v>6</v>
      </c>
    </row>
    <row r="12669" spans="1:5" x14ac:dyDescent="0.2">
      <c r="A12669" s="43">
        <v>44507</v>
      </c>
      <c r="B12669" s="41">
        <v>444507</v>
      </c>
      <c r="C12669" s="41" t="s">
        <v>1029</v>
      </c>
      <c r="D12669" s="42">
        <f>VLOOKUP(Pag_Inicio_Corr_mas_casos[[#This Row],[Corregimiento]],Hoja3!$A$2:$D$676,4,0)</f>
        <v>40606</v>
      </c>
      <c r="E12669" s="41">
        <v>5</v>
      </c>
    </row>
    <row r="12670" spans="1:5" x14ac:dyDescent="0.2">
      <c r="A12670" s="43">
        <v>44507</v>
      </c>
      <c r="B12670" s="41">
        <v>444507</v>
      </c>
      <c r="C12670" s="41" t="s">
        <v>1082</v>
      </c>
      <c r="D12670" s="42">
        <f>VLOOKUP(Pag_Inicio_Corr_mas_casos[[#This Row],[Corregimiento]],Hoja3!$A$2:$D$676,4,0)</f>
        <v>30111</v>
      </c>
      <c r="E12670" s="41">
        <v>5</v>
      </c>
    </row>
    <row r="12671" spans="1:5" x14ac:dyDescent="0.2">
      <c r="A12671" s="43">
        <v>44507</v>
      </c>
      <c r="B12671" s="41">
        <v>444507</v>
      </c>
      <c r="C12671" s="41" t="s">
        <v>1030</v>
      </c>
      <c r="D12671" s="42">
        <f>VLOOKUP(Pag_Inicio_Corr_mas_casos[[#This Row],[Corregimiento]],Hoja3!$A$2:$D$676,4,0)</f>
        <v>130103</v>
      </c>
      <c r="E12671" s="41">
        <v>3</v>
      </c>
    </row>
    <row r="12672" spans="1:5" x14ac:dyDescent="0.2">
      <c r="A12672" s="43">
        <v>44507</v>
      </c>
      <c r="B12672" s="41">
        <v>444507</v>
      </c>
      <c r="C12672" s="41" t="s">
        <v>1293</v>
      </c>
      <c r="D12672" s="42">
        <f>VLOOKUP(Pag_Inicio_Corr_mas_casos[[#This Row],[Corregimiento]],Hoja3!$A$2:$D$676,4,0)</f>
        <v>60202</v>
      </c>
      <c r="E12672" s="41">
        <v>3</v>
      </c>
    </row>
    <row r="12673" spans="1:5" x14ac:dyDescent="0.2">
      <c r="A12673" s="43">
        <v>44507</v>
      </c>
      <c r="B12673" s="41">
        <v>444507</v>
      </c>
      <c r="C12673" s="41" t="s">
        <v>999</v>
      </c>
      <c r="D12673" s="42">
        <f>VLOOKUP(Pag_Inicio_Corr_mas_casos[[#This Row],[Corregimiento]],Hoja3!$A$2:$D$676,4,0)</f>
        <v>80806</v>
      </c>
      <c r="E12673" s="41">
        <v>3</v>
      </c>
    </row>
    <row r="12674" spans="1:5" x14ac:dyDescent="0.2">
      <c r="A12674" s="43">
        <v>44507</v>
      </c>
      <c r="B12674" s="41">
        <v>444507</v>
      </c>
      <c r="C12674" s="41" t="s">
        <v>1321</v>
      </c>
      <c r="D12674" s="42">
        <f>VLOOKUP(Pag_Inicio_Corr_mas_casos[[#This Row],[Corregimiento]],Hoja3!$A$2:$D$676,4,0)</f>
        <v>41401</v>
      </c>
      <c r="E12674" s="41">
        <v>3</v>
      </c>
    </row>
    <row r="12675" spans="1:5" x14ac:dyDescent="0.2">
      <c r="A12675" s="43">
        <v>44507</v>
      </c>
      <c r="B12675" s="41">
        <v>444507</v>
      </c>
      <c r="C12675" s="41" t="s">
        <v>1026</v>
      </c>
      <c r="D12675" s="42">
        <f>VLOOKUP(Pag_Inicio_Corr_mas_casos[[#This Row],[Corregimiento]],Hoja3!$A$2:$D$676,4,0)</f>
        <v>30107</v>
      </c>
      <c r="E12675" s="41">
        <v>2</v>
      </c>
    </row>
    <row r="12676" spans="1:5" x14ac:dyDescent="0.2">
      <c r="A12676" s="43">
        <v>44507</v>
      </c>
      <c r="B12676" s="41">
        <v>444507</v>
      </c>
      <c r="C12676" s="41" t="s">
        <v>1010</v>
      </c>
      <c r="D12676" s="42">
        <f>VLOOKUP(Pag_Inicio_Corr_mas_casos[[#This Row],[Corregimiento]],Hoja3!$A$2:$D$676,4,0)</f>
        <v>80813</v>
      </c>
      <c r="E12676" s="41">
        <v>2</v>
      </c>
    </row>
    <row r="12677" spans="1:5" x14ac:dyDescent="0.2">
      <c r="A12677" s="43">
        <v>44507</v>
      </c>
      <c r="B12677" s="41">
        <v>444507</v>
      </c>
      <c r="C12677" s="41" t="s">
        <v>1070</v>
      </c>
      <c r="D12677" s="42">
        <f>VLOOKUP(Pag_Inicio_Corr_mas_casos[[#This Row],[Corregimiento]],Hoja3!$A$2:$D$676,4,0)</f>
        <v>80809</v>
      </c>
      <c r="E12677" s="41">
        <v>2</v>
      </c>
    </row>
    <row r="12678" spans="1:5" x14ac:dyDescent="0.2">
      <c r="A12678" s="43">
        <v>44507</v>
      </c>
      <c r="B12678" s="41">
        <v>444507</v>
      </c>
      <c r="C12678" s="41" t="s">
        <v>1125</v>
      </c>
      <c r="D12678" s="42">
        <f>VLOOKUP(Pag_Inicio_Corr_mas_casos[[#This Row],[Corregimiento]],Hoja3!$A$2:$D$676,4,0)</f>
        <v>40610</v>
      </c>
      <c r="E12678" s="41">
        <v>2</v>
      </c>
    </row>
    <row r="12679" spans="1:5" x14ac:dyDescent="0.2">
      <c r="A12679" s="43">
        <v>44507</v>
      </c>
      <c r="B12679" s="41">
        <v>444507</v>
      </c>
      <c r="C12679" s="41" t="s">
        <v>1020</v>
      </c>
      <c r="D12679" s="42">
        <f>VLOOKUP(Pag_Inicio_Corr_mas_casos[[#This Row],[Corregimiento]],Hoja3!$A$2:$D$676,4,0)</f>
        <v>20601</v>
      </c>
      <c r="E12679" s="41">
        <v>2</v>
      </c>
    </row>
    <row r="12680" spans="1:5" x14ac:dyDescent="0.2">
      <c r="A12680" s="43">
        <v>44507</v>
      </c>
      <c r="B12680" s="41">
        <v>444507</v>
      </c>
      <c r="C12680" s="41" t="s">
        <v>1153</v>
      </c>
      <c r="D12680" s="42">
        <f>VLOOKUP(Pag_Inicio_Corr_mas_casos[[#This Row],[Corregimiento]],Hoja3!$A$2:$D$676,4,0)</f>
        <v>30109</v>
      </c>
      <c r="E12680" s="41">
        <v>2</v>
      </c>
    </row>
    <row r="12681" spans="1:5" x14ac:dyDescent="0.2">
      <c r="A12681" s="43">
        <v>44507</v>
      </c>
      <c r="B12681" s="41">
        <v>444507</v>
      </c>
      <c r="C12681" s="41" t="s">
        <v>1172</v>
      </c>
      <c r="D12681" s="42">
        <f>VLOOKUP(Pag_Inicio_Corr_mas_casos[[#This Row],[Corregimiento]],Hoja3!$A$2:$D$676,4,0)</f>
        <v>20307</v>
      </c>
      <c r="E12681" s="41">
        <v>2</v>
      </c>
    </row>
    <row r="12682" spans="1:5" x14ac:dyDescent="0.2">
      <c r="A12682" s="43">
        <v>44507</v>
      </c>
      <c r="B12682" s="41">
        <v>444507</v>
      </c>
      <c r="C12682" s="41" t="s">
        <v>1000</v>
      </c>
      <c r="D12682" s="42">
        <f>VLOOKUP(Pag_Inicio_Corr_mas_casos[[#This Row],[Corregimiento]],Hoja3!$A$2:$D$676,4,0)</f>
        <v>80823</v>
      </c>
      <c r="E12682" s="41">
        <v>2</v>
      </c>
    </row>
    <row r="12683" spans="1:5" x14ac:dyDescent="0.2">
      <c r="A12683" s="43">
        <v>44507</v>
      </c>
      <c r="B12683" s="41">
        <v>444507</v>
      </c>
      <c r="C12683" s="41" t="s">
        <v>1077</v>
      </c>
      <c r="D12683" s="42">
        <f>VLOOKUP(Pag_Inicio_Corr_mas_casos[[#This Row],[Corregimiento]],Hoja3!$A$2:$D$676,4,0)</f>
        <v>81008</v>
      </c>
      <c r="E12683" s="41">
        <v>2</v>
      </c>
    </row>
    <row r="12684" spans="1:5" x14ac:dyDescent="0.2">
      <c r="A12684" s="43">
        <v>44507</v>
      </c>
      <c r="B12684" s="41">
        <v>444507</v>
      </c>
      <c r="C12684" s="41" t="s">
        <v>1137</v>
      </c>
      <c r="D12684" s="42">
        <f>VLOOKUP(Pag_Inicio_Corr_mas_casos[[#This Row],[Corregimiento]],Hoja3!$A$2:$D$676,4,0)</f>
        <v>40503</v>
      </c>
      <c r="E12684" s="41">
        <v>2</v>
      </c>
    </row>
    <row r="12685" spans="1:5" x14ac:dyDescent="0.2">
      <c r="A12685" s="43">
        <v>44507</v>
      </c>
      <c r="B12685" s="41">
        <v>444507</v>
      </c>
      <c r="C12685" s="41" t="s">
        <v>1064</v>
      </c>
      <c r="D12685" s="42">
        <f>VLOOKUP(Pag_Inicio_Corr_mas_casos[[#This Row],[Corregimiento]],Hoja3!$A$2:$D$676,4,0)</f>
        <v>60103</v>
      </c>
      <c r="E12685" s="41">
        <v>2</v>
      </c>
    </row>
    <row r="12686" spans="1:5" x14ac:dyDescent="0.2">
      <c r="A12686" s="47">
        <v>44508</v>
      </c>
      <c r="B12686" s="48">
        <v>444508</v>
      </c>
      <c r="C12686" s="48" t="s">
        <v>1119</v>
      </c>
      <c r="D12686" s="49">
        <f>VLOOKUP(Pag_Inicio_Corr_mas_casos[[#This Row],[Corregimiento]],Hoja3!$A$2:$D$676,4,0)</f>
        <v>40601</v>
      </c>
      <c r="E12686" s="48">
        <v>7</v>
      </c>
    </row>
    <row r="12687" spans="1:5" x14ac:dyDescent="0.2">
      <c r="A12687" s="47">
        <v>44508</v>
      </c>
      <c r="B12687" s="48">
        <v>444508</v>
      </c>
      <c r="C12687" s="48" t="s">
        <v>1070</v>
      </c>
      <c r="D12687" s="49">
        <f>VLOOKUP(Pag_Inicio_Corr_mas_casos[[#This Row],[Corregimiento]],Hoja3!$A$2:$D$676,4,0)</f>
        <v>80809</v>
      </c>
      <c r="E12687" s="48">
        <v>6</v>
      </c>
    </row>
    <row r="12688" spans="1:5" x14ac:dyDescent="0.2">
      <c r="A12688" s="47">
        <v>44508</v>
      </c>
      <c r="B12688" s="48">
        <v>444508</v>
      </c>
      <c r="C12688" s="48" t="s">
        <v>1105</v>
      </c>
      <c r="D12688" s="49">
        <f>VLOOKUP(Pag_Inicio_Corr_mas_casos[[#This Row],[Corregimiento]],Hoja3!$A$2:$D$676,4,0)</f>
        <v>80812</v>
      </c>
      <c r="E12688" s="48">
        <v>6</v>
      </c>
    </row>
    <row r="12689" spans="1:5" x14ac:dyDescent="0.2">
      <c r="A12689" s="47">
        <v>44508</v>
      </c>
      <c r="B12689" s="48">
        <v>444508</v>
      </c>
      <c r="C12689" s="48" t="s">
        <v>1462</v>
      </c>
      <c r="D12689" s="49">
        <f>VLOOKUP(Pag_Inicio_Corr_mas_casos[[#This Row],[Corregimiento]],Hoja3!$A$2:$D$676,4,0)</f>
        <v>70313</v>
      </c>
      <c r="E12689" s="48">
        <v>5</v>
      </c>
    </row>
    <row r="12690" spans="1:5" x14ac:dyDescent="0.2">
      <c r="A12690" s="47">
        <v>44508</v>
      </c>
      <c r="B12690" s="48">
        <v>444508</v>
      </c>
      <c r="C12690" s="48" t="s">
        <v>1188</v>
      </c>
      <c r="D12690" s="49">
        <f>VLOOKUP(Pag_Inicio_Corr_mas_casos[[#This Row],[Corregimiento]],Hoja3!$A$2:$D$676,4,0)</f>
        <v>40204</v>
      </c>
      <c r="E12690" s="48">
        <v>4</v>
      </c>
    </row>
    <row r="12691" spans="1:5" x14ac:dyDescent="0.2">
      <c r="A12691" s="47">
        <v>44508</v>
      </c>
      <c r="B12691" s="48">
        <v>444508</v>
      </c>
      <c r="C12691" s="48" t="s">
        <v>998</v>
      </c>
      <c r="D12691" s="49">
        <f>VLOOKUP(Pag_Inicio_Corr_mas_casos[[#This Row],[Corregimiento]],Hoja3!$A$2:$D$676,4,0)</f>
        <v>81009</v>
      </c>
      <c r="E12691" s="48">
        <v>3</v>
      </c>
    </row>
    <row r="12692" spans="1:5" x14ac:dyDescent="0.2">
      <c r="A12692" s="47">
        <v>44508</v>
      </c>
      <c r="B12692" s="48">
        <v>444508</v>
      </c>
      <c r="C12692" s="48" t="s">
        <v>1005</v>
      </c>
      <c r="D12692" s="49">
        <f>VLOOKUP(Pag_Inicio_Corr_mas_casos[[#This Row],[Corregimiento]],Hoja3!$A$2:$D$676,4,0)</f>
        <v>80814</v>
      </c>
      <c r="E12692" s="48">
        <v>3</v>
      </c>
    </row>
    <row r="12693" spans="1:5" x14ac:dyDescent="0.2">
      <c r="A12693" s="47">
        <v>44508</v>
      </c>
      <c r="B12693" s="48">
        <v>444508</v>
      </c>
      <c r="C12693" s="48" t="s">
        <v>1078</v>
      </c>
      <c r="D12693" s="49">
        <f>VLOOKUP(Pag_Inicio_Corr_mas_casos[[#This Row],[Corregimiento]],Hoja3!$A$2:$D$676,4,0)</f>
        <v>81001</v>
      </c>
      <c r="E12693" s="48">
        <v>3</v>
      </c>
    </row>
    <row r="12694" spans="1:5" x14ac:dyDescent="0.2">
      <c r="A12694" s="47">
        <v>44508</v>
      </c>
      <c r="B12694" s="48">
        <v>444508</v>
      </c>
      <c r="C12694" s="48" t="s">
        <v>1002</v>
      </c>
      <c r="D12694" s="49">
        <f>VLOOKUP(Pag_Inicio_Corr_mas_casos[[#This Row],[Corregimiento]],Hoja3!$A$2:$D$676,4,0)</f>
        <v>80816</v>
      </c>
      <c r="E12694" s="48">
        <v>3</v>
      </c>
    </row>
    <row r="12695" spans="1:5" x14ac:dyDescent="0.2">
      <c r="A12695" s="47">
        <v>44508</v>
      </c>
      <c r="B12695" s="48">
        <v>444508</v>
      </c>
      <c r="C12695" s="48" t="s">
        <v>1063</v>
      </c>
      <c r="D12695" s="49">
        <f>VLOOKUP(Pag_Inicio_Corr_mas_casos[[#This Row],[Corregimiento]],Hoja3!$A$2:$D$676,4,0)</f>
        <v>130310</v>
      </c>
      <c r="E12695" s="48">
        <v>3</v>
      </c>
    </row>
    <row r="12696" spans="1:5" x14ac:dyDescent="0.2">
      <c r="A12696" s="47">
        <v>44508</v>
      </c>
      <c r="B12696" s="48">
        <v>444508</v>
      </c>
      <c r="C12696" s="48" t="s">
        <v>1139</v>
      </c>
      <c r="D12696" s="49">
        <f>VLOOKUP(Pag_Inicio_Corr_mas_casos[[#This Row],[Corregimiento]],Hoja3!$A$2:$D$676,4,0)</f>
        <v>130401</v>
      </c>
      <c r="E12696" s="48">
        <v>3</v>
      </c>
    </row>
    <row r="12697" spans="1:5" x14ac:dyDescent="0.2">
      <c r="A12697" s="47">
        <v>44508</v>
      </c>
      <c r="B12697" s="48">
        <v>444508</v>
      </c>
      <c r="C12697" s="48" t="s">
        <v>1082</v>
      </c>
      <c r="D12697" s="49">
        <f>VLOOKUP(Pag_Inicio_Corr_mas_casos[[#This Row],[Corregimiento]],Hoja3!$A$2:$D$676,4,0)</f>
        <v>30111</v>
      </c>
      <c r="E12697" s="48">
        <v>3</v>
      </c>
    </row>
    <row r="12698" spans="1:5" x14ac:dyDescent="0.2">
      <c r="A12698" s="47">
        <v>44508</v>
      </c>
      <c r="B12698" s="48">
        <v>444508</v>
      </c>
      <c r="C12698" s="48" t="s">
        <v>997</v>
      </c>
      <c r="D12698" s="49">
        <f>VLOOKUP(Pag_Inicio_Corr_mas_casos[[#This Row],[Corregimiento]],Hoja3!$A$2:$D$676,4,0)</f>
        <v>130717</v>
      </c>
      <c r="E12698" s="48">
        <v>2</v>
      </c>
    </row>
    <row r="12699" spans="1:5" x14ac:dyDescent="0.2">
      <c r="A12699" s="47">
        <v>44508</v>
      </c>
      <c r="B12699" s="48">
        <v>444508</v>
      </c>
      <c r="C12699" s="48" t="s">
        <v>1180</v>
      </c>
      <c r="D12699" s="49">
        <f>VLOOKUP(Pag_Inicio_Corr_mas_casos[[#This Row],[Corregimiento]],Hoja3!$A$2:$D$676,4,0)</f>
        <v>20603</v>
      </c>
      <c r="E12699" s="48">
        <v>2</v>
      </c>
    </row>
    <row r="12700" spans="1:5" x14ac:dyDescent="0.2">
      <c r="A12700" s="47">
        <v>44508</v>
      </c>
      <c r="B12700" s="48">
        <v>444508</v>
      </c>
      <c r="C12700" s="48" t="s">
        <v>1029</v>
      </c>
      <c r="D12700" s="49">
        <f>VLOOKUP(Pag_Inicio_Corr_mas_casos[[#This Row],[Corregimiento]],Hoja3!$A$2:$D$676,4,0)</f>
        <v>40606</v>
      </c>
      <c r="E12700" s="48">
        <v>2</v>
      </c>
    </row>
    <row r="12701" spans="1:5" x14ac:dyDescent="0.2">
      <c r="A12701" s="47">
        <v>44508</v>
      </c>
      <c r="B12701" s="48">
        <v>444508</v>
      </c>
      <c r="C12701" s="48" t="s">
        <v>1095</v>
      </c>
      <c r="D12701" s="49">
        <f>VLOOKUP(Pag_Inicio_Corr_mas_casos[[#This Row],[Corregimiento]],Hoja3!$A$2:$D$676,4,0)</f>
        <v>130106</v>
      </c>
      <c r="E12701" s="48">
        <v>2</v>
      </c>
    </row>
    <row r="12702" spans="1:5" x14ac:dyDescent="0.2">
      <c r="A12702" s="47">
        <v>44508</v>
      </c>
      <c r="B12702" s="48">
        <v>444508</v>
      </c>
      <c r="C12702" s="48" t="s">
        <v>1092</v>
      </c>
      <c r="D12702" s="49">
        <f>VLOOKUP(Pag_Inicio_Corr_mas_casos[[#This Row],[Corregimiento]],Hoja3!$A$2:$D$676,4,0)</f>
        <v>91008</v>
      </c>
      <c r="E12702" s="48">
        <v>2</v>
      </c>
    </row>
    <row r="12703" spans="1:5" x14ac:dyDescent="0.2">
      <c r="A12703" s="47">
        <v>44508</v>
      </c>
      <c r="B12703" s="48">
        <v>444508</v>
      </c>
      <c r="C12703" s="48" t="s">
        <v>1026</v>
      </c>
      <c r="D12703" s="49">
        <f>VLOOKUP(Pag_Inicio_Corr_mas_casos[[#This Row],[Corregimiento]],Hoja3!$A$2:$D$676,4,0)</f>
        <v>30107</v>
      </c>
      <c r="E12703" s="48">
        <v>2</v>
      </c>
    </row>
    <row r="12704" spans="1:5" x14ac:dyDescent="0.2">
      <c r="A12704" s="47">
        <v>44508</v>
      </c>
      <c r="B12704" s="48">
        <v>444508</v>
      </c>
      <c r="C12704" s="48" t="s">
        <v>1013</v>
      </c>
      <c r="D12704" s="49">
        <f>VLOOKUP(Pag_Inicio_Corr_mas_casos[[#This Row],[Corregimiento]],Hoja3!$A$2:$D$676,4,0)</f>
        <v>80822</v>
      </c>
      <c r="E12704" s="48">
        <v>2</v>
      </c>
    </row>
    <row r="12705" spans="1:5" x14ac:dyDescent="0.2">
      <c r="A12705" s="47">
        <v>44508</v>
      </c>
      <c r="B12705" s="48">
        <v>444508</v>
      </c>
      <c r="C12705" s="48" t="s">
        <v>1091</v>
      </c>
      <c r="D12705" s="49">
        <f>VLOOKUP(Pag_Inicio_Corr_mas_casos[[#This Row],[Corregimiento]],Hoja3!$A$2:$D$676,4,0)</f>
        <v>30104</v>
      </c>
      <c r="E12705" s="48">
        <v>2</v>
      </c>
    </row>
    <row r="12706" spans="1:5" x14ac:dyDescent="0.2">
      <c r="A12706" s="209">
        <v>44509</v>
      </c>
      <c r="B12706" s="210">
        <v>444509</v>
      </c>
      <c r="C12706" s="210" t="s">
        <v>1119</v>
      </c>
      <c r="D12706" s="211">
        <f>VLOOKUP(Pag_Inicio_Corr_mas_casos[[#This Row],[Corregimiento]],Hoja3!$A$2:$D$676,4,0)</f>
        <v>40601</v>
      </c>
      <c r="E12706" s="210">
        <v>10</v>
      </c>
    </row>
    <row r="12707" spans="1:5" x14ac:dyDescent="0.2">
      <c r="A12707" s="209">
        <v>44509</v>
      </c>
      <c r="B12707" s="210">
        <v>444509</v>
      </c>
      <c r="C12707" s="210" t="s">
        <v>1070</v>
      </c>
      <c r="D12707" s="211">
        <f>VLOOKUP(Pag_Inicio_Corr_mas_casos[[#This Row],[Corregimiento]],Hoja3!$A$2:$D$676,4,0)</f>
        <v>80809</v>
      </c>
      <c r="E12707" s="210">
        <v>9</v>
      </c>
    </row>
    <row r="12708" spans="1:5" x14ac:dyDescent="0.2">
      <c r="A12708" s="209">
        <v>44509</v>
      </c>
      <c r="B12708" s="210">
        <v>444509</v>
      </c>
      <c r="C12708" s="210" t="s">
        <v>1446</v>
      </c>
      <c r="D12708" s="211">
        <f>VLOOKUP(Pag_Inicio_Corr_mas_casos[[#This Row],[Corregimiento]],Hoja3!$A$2:$D$676,4,0)</f>
        <v>20201</v>
      </c>
      <c r="E12708" s="210">
        <v>8</v>
      </c>
    </row>
    <row r="12709" spans="1:5" x14ac:dyDescent="0.2">
      <c r="A12709" s="209">
        <v>44509</v>
      </c>
      <c r="B12709" s="210">
        <v>444509</v>
      </c>
      <c r="C12709" s="210" t="s">
        <v>1463</v>
      </c>
      <c r="D12709" s="211">
        <f>VLOOKUP(Pag_Inicio_Corr_mas_casos[[#This Row],[Corregimiento]],Hoja3!$A$2:$D$676,4,0)</f>
        <v>70101</v>
      </c>
      <c r="E12709" s="210">
        <v>7</v>
      </c>
    </row>
    <row r="12710" spans="1:5" x14ac:dyDescent="0.2">
      <c r="A12710" s="209">
        <v>44509</v>
      </c>
      <c r="B12710" s="210">
        <v>444509</v>
      </c>
      <c r="C12710" s="210" t="s">
        <v>998</v>
      </c>
      <c r="D12710" s="211">
        <f>VLOOKUP(Pag_Inicio_Corr_mas_casos[[#This Row],[Corregimiento]],Hoja3!$A$2:$D$676,4,0)</f>
        <v>81009</v>
      </c>
      <c r="E12710" s="210">
        <v>6</v>
      </c>
    </row>
    <row r="12711" spans="1:5" x14ac:dyDescent="0.2">
      <c r="A12711" s="209">
        <v>44509</v>
      </c>
      <c r="B12711" s="210">
        <v>444509</v>
      </c>
      <c r="C12711" s="210" t="s">
        <v>999</v>
      </c>
      <c r="D12711" s="211">
        <f>VLOOKUP(Pag_Inicio_Corr_mas_casos[[#This Row],[Corregimiento]],Hoja3!$A$2:$D$676,4,0)</f>
        <v>80806</v>
      </c>
      <c r="E12711" s="210">
        <v>6</v>
      </c>
    </row>
    <row r="12712" spans="1:5" x14ac:dyDescent="0.2">
      <c r="A12712" s="209">
        <v>44509</v>
      </c>
      <c r="B12712" s="210">
        <v>444509</v>
      </c>
      <c r="C12712" s="210" t="s">
        <v>1105</v>
      </c>
      <c r="D12712" s="211">
        <f>VLOOKUP(Pag_Inicio_Corr_mas_casos[[#This Row],[Corregimiento]],Hoja3!$A$2:$D$676,4,0)</f>
        <v>80812</v>
      </c>
      <c r="E12712" s="210">
        <v>6</v>
      </c>
    </row>
    <row r="12713" spans="1:5" x14ac:dyDescent="0.2">
      <c r="A12713" s="209">
        <v>44509</v>
      </c>
      <c r="B12713" s="210">
        <v>444509</v>
      </c>
      <c r="C12713" s="210" t="s">
        <v>1464</v>
      </c>
      <c r="D12713" s="211">
        <f>VLOOKUP(Pag_Inicio_Corr_mas_casos[[#This Row],[Corregimiento]],Hoja3!$A$2:$D$676,4,0)</f>
        <v>70204</v>
      </c>
      <c r="E12713" s="210">
        <v>5</v>
      </c>
    </row>
    <row r="12714" spans="1:5" x14ac:dyDescent="0.2">
      <c r="A12714" s="209">
        <v>44509</v>
      </c>
      <c r="B12714" s="210">
        <v>444509</v>
      </c>
      <c r="C12714" s="210" t="s">
        <v>1214</v>
      </c>
      <c r="D12714" s="211">
        <f>VLOOKUP(Pag_Inicio_Corr_mas_casos[[#This Row],[Corregimiento]],Hoja3!$A$2:$D$676,4,0)</f>
        <v>30103</v>
      </c>
      <c r="E12714" s="210">
        <v>5</v>
      </c>
    </row>
    <row r="12715" spans="1:5" x14ac:dyDescent="0.2">
      <c r="A12715" s="209">
        <v>44509</v>
      </c>
      <c r="B12715" s="210">
        <v>444509</v>
      </c>
      <c r="C12715" s="210" t="s">
        <v>1002</v>
      </c>
      <c r="D12715" s="211">
        <f>VLOOKUP(Pag_Inicio_Corr_mas_casos[[#This Row],[Corregimiento]],Hoja3!$A$2:$D$676,4,0)</f>
        <v>80816</v>
      </c>
      <c r="E12715" s="210">
        <v>5</v>
      </c>
    </row>
    <row r="12716" spans="1:5" x14ac:dyDescent="0.2">
      <c r="A12716" s="209">
        <v>44509</v>
      </c>
      <c r="B12716" s="210">
        <v>444509</v>
      </c>
      <c r="C12716" s="210" t="s">
        <v>996</v>
      </c>
      <c r="D12716" s="211">
        <f>VLOOKUP(Pag_Inicio_Corr_mas_casos[[#This Row],[Corregimiento]],Hoja3!$A$2:$D$676,4,0)</f>
        <v>80810</v>
      </c>
      <c r="E12716" s="210">
        <v>4</v>
      </c>
    </row>
    <row r="12717" spans="1:5" x14ac:dyDescent="0.2">
      <c r="A12717" s="209">
        <v>44509</v>
      </c>
      <c r="B12717" s="210">
        <v>444509</v>
      </c>
      <c r="C12717" s="210" t="s">
        <v>1064</v>
      </c>
      <c r="D12717" s="211">
        <f>VLOOKUP(Pag_Inicio_Corr_mas_casos[[#This Row],[Corregimiento]],Hoja3!$A$2:$D$676,4,0)</f>
        <v>60103</v>
      </c>
      <c r="E12717" s="210">
        <v>4</v>
      </c>
    </row>
    <row r="12718" spans="1:5" x14ac:dyDescent="0.2">
      <c r="A12718" s="209">
        <v>44509</v>
      </c>
      <c r="B12718" s="210">
        <v>444509</v>
      </c>
      <c r="C12718" s="210" t="s">
        <v>1010</v>
      </c>
      <c r="D12718" s="211">
        <f>VLOOKUP(Pag_Inicio_Corr_mas_casos[[#This Row],[Corregimiento]],Hoja3!$A$2:$D$676,4,0)</f>
        <v>80813</v>
      </c>
      <c r="E12718" s="210">
        <v>4</v>
      </c>
    </row>
    <row r="12719" spans="1:5" x14ac:dyDescent="0.2">
      <c r="A12719" s="209">
        <v>44509</v>
      </c>
      <c r="B12719" s="210">
        <v>444509</v>
      </c>
      <c r="C12719" s="210" t="s">
        <v>1092</v>
      </c>
      <c r="D12719" s="211">
        <f>VLOOKUP(Pag_Inicio_Corr_mas_casos[[#This Row],[Corregimiento]],Hoja3!$A$2:$D$676,4,0)</f>
        <v>91008</v>
      </c>
      <c r="E12719" s="210">
        <v>4</v>
      </c>
    </row>
    <row r="12720" spans="1:5" x14ac:dyDescent="0.2">
      <c r="A12720" s="209">
        <v>44509</v>
      </c>
      <c r="B12720" s="210">
        <v>444509</v>
      </c>
      <c r="C12720" s="210" t="s">
        <v>1298</v>
      </c>
      <c r="D12720" s="211">
        <f>VLOOKUP(Pag_Inicio_Corr_mas_casos[[#This Row],[Corregimiento]],Hoja3!$A$2:$D$676,4,0)</f>
        <v>10207</v>
      </c>
      <c r="E12720" s="210">
        <v>4</v>
      </c>
    </row>
    <row r="12721" spans="1:5" x14ac:dyDescent="0.2">
      <c r="A12721" s="209">
        <v>44509</v>
      </c>
      <c r="B12721" s="210">
        <v>444509</v>
      </c>
      <c r="C12721" s="210" t="s">
        <v>1026</v>
      </c>
      <c r="D12721" s="211">
        <f>VLOOKUP(Pag_Inicio_Corr_mas_casos[[#This Row],[Corregimiento]],Hoja3!$A$2:$D$676,4,0)</f>
        <v>30107</v>
      </c>
      <c r="E12721" s="210">
        <v>3</v>
      </c>
    </row>
    <row r="12722" spans="1:5" x14ac:dyDescent="0.2">
      <c r="A12722" s="209">
        <v>44509</v>
      </c>
      <c r="B12722" s="210">
        <v>444509</v>
      </c>
      <c r="C12722" s="210" t="s">
        <v>1127</v>
      </c>
      <c r="D12722" s="211">
        <f>VLOOKUP(Pag_Inicio_Corr_mas_casos[[#This Row],[Corregimiento]],Hoja3!$A$2:$D$676,4,0)</f>
        <v>130101</v>
      </c>
      <c r="E12722" s="210">
        <v>3</v>
      </c>
    </row>
    <row r="12723" spans="1:5" x14ac:dyDescent="0.2">
      <c r="A12723" s="209">
        <v>44509</v>
      </c>
      <c r="B12723" s="210">
        <v>444509</v>
      </c>
      <c r="C12723" s="210" t="s">
        <v>1062</v>
      </c>
      <c r="D12723" s="211">
        <f>VLOOKUP(Pag_Inicio_Corr_mas_casos[[#This Row],[Corregimiento]],Hoja3!$A$2:$D$676,4,0)</f>
        <v>40611</v>
      </c>
      <c r="E12723" s="210">
        <v>3</v>
      </c>
    </row>
    <row r="12724" spans="1:5" x14ac:dyDescent="0.2">
      <c r="A12724" s="209">
        <v>44509</v>
      </c>
      <c r="B12724" s="210">
        <v>444509</v>
      </c>
      <c r="C12724" s="210" t="s">
        <v>1465</v>
      </c>
      <c r="D12724" s="211">
        <f>VLOOKUP(Pag_Inicio_Corr_mas_casos[[#This Row],[Corregimiento]],Hoja3!$A$2:$D$676,4,0)</f>
        <v>70301</v>
      </c>
      <c r="E12724" s="210">
        <v>3</v>
      </c>
    </row>
    <row r="12725" spans="1:5" x14ac:dyDescent="0.2">
      <c r="A12725" s="209">
        <v>44509</v>
      </c>
      <c r="B12725" s="210">
        <v>444509</v>
      </c>
      <c r="C12725" s="210" t="s">
        <v>1066</v>
      </c>
      <c r="D12725" s="211">
        <f>VLOOKUP(Pag_Inicio_Corr_mas_casos[[#This Row],[Corregimiento]],Hoja3!$A$2:$D$676,4,0)</f>
        <v>40612</v>
      </c>
      <c r="E12725" s="210">
        <v>3</v>
      </c>
    </row>
    <row r="12726" spans="1:5" x14ac:dyDescent="0.2">
      <c r="A12726" s="203">
        <v>44510</v>
      </c>
      <c r="B12726" s="204">
        <v>444510</v>
      </c>
      <c r="C12726" s="204" t="s">
        <v>1070</v>
      </c>
      <c r="D12726" s="205">
        <f>VLOOKUP(Pag_Inicio_Corr_mas_casos[[#This Row],[Corregimiento]],Hoja3!$A$2:$D$676,4,0)</f>
        <v>80809</v>
      </c>
      <c r="E12726" s="204">
        <v>10</v>
      </c>
    </row>
    <row r="12727" spans="1:5" x14ac:dyDescent="0.2">
      <c r="A12727" s="203">
        <v>44510</v>
      </c>
      <c r="B12727" s="204">
        <v>444510</v>
      </c>
      <c r="C12727" s="204" t="s">
        <v>1020</v>
      </c>
      <c r="D12727" s="205">
        <f>VLOOKUP(Pag_Inicio_Corr_mas_casos[[#This Row],[Corregimiento]],Hoja3!$A$2:$D$676,4,0)</f>
        <v>20601</v>
      </c>
      <c r="E12727" s="204">
        <v>9</v>
      </c>
    </row>
    <row r="12728" spans="1:5" x14ac:dyDescent="0.2">
      <c r="A12728" s="203">
        <v>44510</v>
      </c>
      <c r="B12728" s="204">
        <v>444510</v>
      </c>
      <c r="C12728" s="204" t="s">
        <v>1119</v>
      </c>
      <c r="D12728" s="205">
        <f>VLOOKUP(Pag_Inicio_Corr_mas_casos[[#This Row],[Corregimiento]],Hoja3!$A$2:$D$676,4,0)</f>
        <v>40601</v>
      </c>
      <c r="E12728" s="204">
        <v>7</v>
      </c>
    </row>
    <row r="12729" spans="1:5" x14ac:dyDescent="0.2">
      <c r="A12729" s="203">
        <v>44510</v>
      </c>
      <c r="B12729" s="204">
        <v>444510</v>
      </c>
      <c r="C12729" s="204" t="s">
        <v>1105</v>
      </c>
      <c r="D12729" s="205">
        <f>VLOOKUP(Pag_Inicio_Corr_mas_casos[[#This Row],[Corregimiento]],Hoja3!$A$2:$D$676,4,0)</f>
        <v>80812</v>
      </c>
      <c r="E12729" s="204">
        <v>7</v>
      </c>
    </row>
    <row r="12730" spans="1:5" x14ac:dyDescent="0.2">
      <c r="A12730" s="203">
        <v>44510</v>
      </c>
      <c r="B12730" s="204">
        <v>444510</v>
      </c>
      <c r="C12730" s="204" t="s">
        <v>746</v>
      </c>
      <c r="D12730" s="205">
        <f>VLOOKUP(Pag_Inicio_Corr_mas_casos[[#This Row],[Corregimiento]],Hoja3!$A$2:$D$676,4,0)</f>
        <v>80817</v>
      </c>
      <c r="E12730" s="204">
        <v>6</v>
      </c>
    </row>
    <row r="12731" spans="1:5" x14ac:dyDescent="0.2">
      <c r="A12731" s="203">
        <v>44510</v>
      </c>
      <c r="B12731" s="204">
        <v>444510</v>
      </c>
      <c r="C12731" s="204" t="s">
        <v>1401</v>
      </c>
      <c r="D12731" s="205">
        <f>VLOOKUP(Pag_Inicio_Corr_mas_casos[[#This Row],[Corregimiento]],Hoja3!$A$2:$D$676,4,0)</f>
        <v>130702</v>
      </c>
      <c r="E12731" s="204">
        <v>5</v>
      </c>
    </row>
    <row r="12732" spans="1:5" x14ac:dyDescent="0.2">
      <c r="A12732" s="203">
        <v>44510</v>
      </c>
      <c r="B12732" s="204">
        <v>444510</v>
      </c>
      <c r="C12732" s="204" t="s">
        <v>1216</v>
      </c>
      <c r="D12732" s="205">
        <f>VLOOKUP(Pag_Inicio_Corr_mas_casos[[#This Row],[Corregimiento]],Hoja3!$A$2:$D$676,4,0)</f>
        <v>60101</v>
      </c>
      <c r="E12732" s="204">
        <v>5</v>
      </c>
    </row>
    <row r="12733" spans="1:5" x14ac:dyDescent="0.2">
      <c r="A12733" s="203">
        <v>44510</v>
      </c>
      <c r="B12733" s="204">
        <v>444510</v>
      </c>
      <c r="C12733" s="204" t="s">
        <v>1293</v>
      </c>
      <c r="D12733" s="205">
        <f>VLOOKUP(Pag_Inicio_Corr_mas_casos[[#This Row],[Corregimiento]],Hoja3!$A$2:$D$676,4,0)</f>
        <v>60202</v>
      </c>
      <c r="E12733" s="204">
        <v>5</v>
      </c>
    </row>
    <row r="12734" spans="1:5" x14ac:dyDescent="0.2">
      <c r="A12734" s="203">
        <v>44510</v>
      </c>
      <c r="B12734" s="204">
        <v>444510</v>
      </c>
      <c r="C12734" s="204" t="s">
        <v>1091</v>
      </c>
      <c r="D12734" s="205">
        <f>VLOOKUP(Pag_Inicio_Corr_mas_casos[[#This Row],[Corregimiento]],Hoja3!$A$2:$D$676,4,0)</f>
        <v>30104</v>
      </c>
      <c r="E12734" s="204">
        <v>5</v>
      </c>
    </row>
    <row r="12735" spans="1:5" x14ac:dyDescent="0.2">
      <c r="A12735" s="203">
        <v>44510</v>
      </c>
      <c r="B12735" s="204">
        <v>444510</v>
      </c>
      <c r="C12735" s="204" t="s">
        <v>996</v>
      </c>
      <c r="D12735" s="205">
        <f>VLOOKUP(Pag_Inicio_Corr_mas_casos[[#This Row],[Corregimiento]],Hoja3!$A$2:$D$676,4,0)</f>
        <v>80810</v>
      </c>
      <c r="E12735" s="204">
        <v>4</v>
      </c>
    </row>
    <row r="12736" spans="1:5" x14ac:dyDescent="0.2">
      <c r="A12736" s="203">
        <v>44510</v>
      </c>
      <c r="B12736" s="204">
        <v>444510</v>
      </c>
      <c r="C12736" s="204" t="s">
        <v>1237</v>
      </c>
      <c r="D12736" s="205">
        <f>VLOOKUP(Pag_Inicio_Corr_mas_casos[[#This Row],[Corregimiento]],Hoja3!$A$2:$D$676,4,0)</f>
        <v>130102</v>
      </c>
      <c r="E12736" s="204">
        <v>4</v>
      </c>
    </row>
    <row r="12737" spans="1:5" x14ac:dyDescent="0.2">
      <c r="A12737" s="203">
        <v>44510</v>
      </c>
      <c r="B12737" s="204">
        <v>444510</v>
      </c>
      <c r="C12737" s="204" t="s">
        <v>1066</v>
      </c>
      <c r="D12737" s="205">
        <f>VLOOKUP(Pag_Inicio_Corr_mas_casos[[#This Row],[Corregimiento]],Hoja3!$A$2:$D$676,4,0)</f>
        <v>40612</v>
      </c>
      <c r="E12737" s="204">
        <v>4</v>
      </c>
    </row>
    <row r="12738" spans="1:5" x14ac:dyDescent="0.2">
      <c r="A12738" s="203">
        <v>44510</v>
      </c>
      <c r="B12738" s="204">
        <v>444510</v>
      </c>
      <c r="C12738" s="204" t="s">
        <v>1465</v>
      </c>
      <c r="D12738" s="205">
        <f>VLOOKUP(Pag_Inicio_Corr_mas_casos[[#This Row],[Corregimiento]],Hoja3!$A$2:$D$676,4,0)</f>
        <v>70301</v>
      </c>
      <c r="E12738" s="204">
        <v>4</v>
      </c>
    </row>
    <row r="12739" spans="1:5" x14ac:dyDescent="0.2">
      <c r="A12739" s="203">
        <v>44510</v>
      </c>
      <c r="B12739" s="204">
        <v>444510</v>
      </c>
      <c r="C12739" s="204" t="s">
        <v>759</v>
      </c>
      <c r="D12739" s="205">
        <f>VLOOKUP(Pag_Inicio_Corr_mas_casos[[#This Row],[Corregimiento]],Hoja3!$A$2:$D$676,4,0)</f>
        <v>30107</v>
      </c>
      <c r="E12739" s="204">
        <v>4</v>
      </c>
    </row>
    <row r="12740" spans="1:5" x14ac:dyDescent="0.2">
      <c r="A12740" s="203">
        <v>44510</v>
      </c>
      <c r="B12740" s="204">
        <v>444510</v>
      </c>
      <c r="C12740" s="204" t="s">
        <v>1010</v>
      </c>
      <c r="D12740" s="205">
        <f>VLOOKUP(Pag_Inicio_Corr_mas_casos[[#This Row],[Corregimiento]],Hoja3!$A$2:$D$676,4,0)</f>
        <v>80813</v>
      </c>
      <c r="E12740" s="204">
        <v>4</v>
      </c>
    </row>
    <row r="12741" spans="1:5" x14ac:dyDescent="0.2">
      <c r="A12741" s="203">
        <v>44510</v>
      </c>
      <c r="B12741" s="204">
        <v>444510</v>
      </c>
      <c r="C12741" s="204" t="s">
        <v>1062</v>
      </c>
      <c r="D12741" s="205">
        <f>VLOOKUP(Pag_Inicio_Corr_mas_casos[[#This Row],[Corregimiento]],Hoja3!$A$2:$D$676,4,0)</f>
        <v>40611</v>
      </c>
      <c r="E12741" s="204">
        <v>4</v>
      </c>
    </row>
    <row r="12742" spans="1:5" x14ac:dyDescent="0.2">
      <c r="A12742" s="203">
        <v>44510</v>
      </c>
      <c r="B12742" s="204">
        <v>444510</v>
      </c>
      <c r="C12742" s="204" t="s">
        <v>1273</v>
      </c>
      <c r="D12742" s="205">
        <f>VLOOKUP(Pag_Inicio_Corr_mas_casos[[#This Row],[Corregimiento]],Hoja3!$A$2:$D$676,4,0)</f>
        <v>20103</v>
      </c>
      <c r="E12742" s="204">
        <v>4</v>
      </c>
    </row>
    <row r="12743" spans="1:5" x14ac:dyDescent="0.2">
      <c r="A12743" s="203">
        <v>44510</v>
      </c>
      <c r="B12743" s="204">
        <v>444510</v>
      </c>
      <c r="C12743" s="204" t="s">
        <v>933</v>
      </c>
      <c r="D12743" s="205">
        <f>VLOOKUP(Pag_Inicio_Corr_mas_casos[[#This Row],[Corregimiento]],Hoja3!$A$2:$D$676,4,0)</f>
        <v>91103</v>
      </c>
      <c r="E12743" s="204">
        <v>3</v>
      </c>
    </row>
    <row r="12744" spans="1:5" x14ac:dyDescent="0.2">
      <c r="A12744" s="203">
        <v>44510</v>
      </c>
      <c r="B12744" s="204">
        <v>444510</v>
      </c>
      <c r="C12744" s="204" t="s">
        <v>1188</v>
      </c>
      <c r="D12744" s="205">
        <f>VLOOKUP(Pag_Inicio_Corr_mas_casos[[#This Row],[Corregimiento]],Hoja3!$A$2:$D$676,4,0)</f>
        <v>40204</v>
      </c>
      <c r="E12744" s="204">
        <v>3</v>
      </c>
    </row>
    <row r="12745" spans="1:5" x14ac:dyDescent="0.2">
      <c r="A12745" s="203">
        <v>44510</v>
      </c>
      <c r="B12745" s="204">
        <v>444510</v>
      </c>
      <c r="C12745" s="204" t="s">
        <v>1000</v>
      </c>
      <c r="D12745" s="205">
        <f>VLOOKUP(Pag_Inicio_Corr_mas_casos[[#This Row],[Corregimiento]],Hoja3!$A$2:$D$676,4,0)</f>
        <v>80823</v>
      </c>
      <c r="E12745" s="204">
        <v>3</v>
      </c>
    </row>
    <row r="12746" spans="1:5" x14ac:dyDescent="0.2">
      <c r="A12746" s="206">
        <v>44511</v>
      </c>
      <c r="B12746" s="207">
        <v>444511</v>
      </c>
      <c r="C12746" s="207" t="s">
        <v>1119</v>
      </c>
      <c r="D12746" s="208">
        <f>VLOOKUP(Pag_Inicio_Corr_mas_casos[[#This Row],[Corregimiento]],Hoja3!$A$2:$D$676,4,0)</f>
        <v>40601</v>
      </c>
      <c r="E12746" s="207">
        <v>11</v>
      </c>
    </row>
    <row r="12747" spans="1:5" x14ac:dyDescent="0.2">
      <c r="A12747" s="206">
        <v>44511</v>
      </c>
      <c r="B12747" s="207">
        <v>444511</v>
      </c>
      <c r="C12747" s="207" t="s">
        <v>1070</v>
      </c>
      <c r="D12747" s="208">
        <f>VLOOKUP(Pag_Inicio_Corr_mas_casos[[#This Row],[Corregimiento]],Hoja3!$A$2:$D$676,4,0)</f>
        <v>80809</v>
      </c>
      <c r="E12747" s="207">
        <v>7</v>
      </c>
    </row>
    <row r="12748" spans="1:5" x14ac:dyDescent="0.2">
      <c r="A12748" s="206">
        <v>44511</v>
      </c>
      <c r="B12748" s="207">
        <v>444511</v>
      </c>
      <c r="C12748" s="207" t="s">
        <v>1005</v>
      </c>
      <c r="D12748" s="208">
        <f>VLOOKUP(Pag_Inicio_Corr_mas_casos[[#This Row],[Corregimiento]],Hoja3!$A$2:$D$676,4,0)</f>
        <v>80814</v>
      </c>
      <c r="E12748" s="207">
        <v>4</v>
      </c>
    </row>
    <row r="12749" spans="1:5" x14ac:dyDescent="0.2">
      <c r="A12749" s="206">
        <v>44511</v>
      </c>
      <c r="B12749" s="207">
        <v>444511</v>
      </c>
      <c r="C12749" s="207" t="s">
        <v>996</v>
      </c>
      <c r="D12749" s="208">
        <f>VLOOKUP(Pag_Inicio_Corr_mas_casos[[#This Row],[Corregimiento]],Hoja3!$A$2:$D$676,4,0)</f>
        <v>80810</v>
      </c>
      <c r="E12749" s="207">
        <v>4</v>
      </c>
    </row>
    <row r="12750" spans="1:5" x14ac:dyDescent="0.2">
      <c r="A12750" s="206">
        <v>44511</v>
      </c>
      <c r="B12750" s="207">
        <v>444511</v>
      </c>
      <c r="C12750" s="207" t="s">
        <v>1105</v>
      </c>
      <c r="D12750" s="208">
        <f>VLOOKUP(Pag_Inicio_Corr_mas_casos[[#This Row],[Corregimiento]],Hoja3!$A$2:$D$676,4,0)</f>
        <v>80812</v>
      </c>
      <c r="E12750" s="207">
        <v>3</v>
      </c>
    </row>
    <row r="12751" spans="1:5" x14ac:dyDescent="0.2">
      <c r="A12751" s="206">
        <v>44511</v>
      </c>
      <c r="B12751" s="207">
        <v>444511</v>
      </c>
      <c r="C12751" s="207" t="s">
        <v>998</v>
      </c>
      <c r="D12751" s="208">
        <f>VLOOKUP(Pag_Inicio_Corr_mas_casos[[#This Row],[Corregimiento]],Hoja3!$A$2:$D$676,4,0)</f>
        <v>81009</v>
      </c>
      <c r="E12751" s="207">
        <v>3</v>
      </c>
    </row>
    <row r="12752" spans="1:5" x14ac:dyDescent="0.2">
      <c r="A12752" s="206">
        <v>44511</v>
      </c>
      <c r="B12752" s="207">
        <v>444511</v>
      </c>
      <c r="C12752" s="207" t="s">
        <v>1237</v>
      </c>
      <c r="D12752" s="208">
        <f>VLOOKUP(Pag_Inicio_Corr_mas_casos[[#This Row],[Corregimiento]],Hoja3!$A$2:$D$676,4,0)</f>
        <v>130102</v>
      </c>
      <c r="E12752" s="207">
        <v>3</v>
      </c>
    </row>
    <row r="12753" spans="1:5" x14ac:dyDescent="0.2">
      <c r="A12753" s="206">
        <v>44511</v>
      </c>
      <c r="B12753" s="207">
        <v>444511</v>
      </c>
      <c r="C12753" s="207" t="s">
        <v>1297</v>
      </c>
      <c r="D12753" s="208">
        <f>VLOOKUP(Pag_Inicio_Corr_mas_casos[[#This Row],[Corregimiento]],Hoja3!$A$2:$D$676,4,0)</f>
        <v>40405</v>
      </c>
      <c r="E12753" s="207">
        <v>3</v>
      </c>
    </row>
    <row r="12754" spans="1:5" x14ac:dyDescent="0.2">
      <c r="A12754" s="206">
        <v>44511</v>
      </c>
      <c r="B12754" s="207">
        <v>444511</v>
      </c>
      <c r="C12754" s="207" t="s">
        <v>1029</v>
      </c>
      <c r="D12754" s="208">
        <f>VLOOKUP(Pag_Inicio_Corr_mas_casos[[#This Row],[Corregimiento]],Hoja3!$A$2:$D$676,4,0)</f>
        <v>40606</v>
      </c>
      <c r="E12754" s="207">
        <v>3</v>
      </c>
    </row>
    <row r="12755" spans="1:5" x14ac:dyDescent="0.2">
      <c r="A12755" s="206">
        <v>44511</v>
      </c>
      <c r="B12755" s="207">
        <v>444511</v>
      </c>
      <c r="C12755" s="207" t="s">
        <v>1466</v>
      </c>
      <c r="D12755" s="208">
        <f>VLOOKUP(Pag_Inicio_Corr_mas_casos[[#This Row],[Corregimiento]],Hoja3!$A$2:$D$676,4,0)</f>
        <v>60104</v>
      </c>
      <c r="E12755" s="207">
        <v>2</v>
      </c>
    </row>
    <row r="12756" spans="1:5" x14ac:dyDescent="0.2">
      <c r="A12756" s="206">
        <v>44511</v>
      </c>
      <c r="B12756" s="207">
        <v>444511</v>
      </c>
      <c r="C12756" s="207" t="s">
        <v>1376</v>
      </c>
      <c r="D12756" s="208">
        <f>VLOOKUP(Pag_Inicio_Corr_mas_casos[[#This Row],[Corregimiento]],Hoja3!$A$2:$D$676,4,0)</f>
        <v>80807</v>
      </c>
      <c r="E12756" s="207">
        <v>2</v>
      </c>
    </row>
    <row r="12757" spans="1:5" x14ac:dyDescent="0.2">
      <c r="A12757" s="206">
        <v>44511</v>
      </c>
      <c r="B12757" s="207">
        <v>444511</v>
      </c>
      <c r="C12757" s="207" t="s">
        <v>1467</v>
      </c>
      <c r="D12757" s="208">
        <f>VLOOKUP(Pag_Inicio_Corr_mas_casos[[#This Row],[Corregimiento]],Hoja3!$A$2:$D$676,4,0)</f>
        <v>120307</v>
      </c>
      <c r="E12757" s="207">
        <v>2</v>
      </c>
    </row>
    <row r="12758" spans="1:5" x14ac:dyDescent="0.2">
      <c r="A12758" s="206">
        <v>44511</v>
      </c>
      <c r="B12758" s="207">
        <v>444511</v>
      </c>
      <c r="C12758" s="207" t="s">
        <v>1293</v>
      </c>
      <c r="D12758" s="208">
        <f>VLOOKUP(Pag_Inicio_Corr_mas_casos[[#This Row],[Corregimiento]],Hoja3!$A$2:$D$676,4,0)</f>
        <v>60202</v>
      </c>
      <c r="E12758" s="207">
        <v>2</v>
      </c>
    </row>
    <row r="12759" spans="1:5" x14ac:dyDescent="0.2">
      <c r="A12759" s="206">
        <v>44511</v>
      </c>
      <c r="B12759" s="207">
        <v>444511</v>
      </c>
      <c r="C12759" s="207" t="s">
        <v>1468</v>
      </c>
      <c r="D12759" s="208">
        <f>VLOOKUP(Pag_Inicio_Corr_mas_casos[[#This Row],[Corregimiento]],Hoja3!$A$2:$D$676,4,0)</f>
        <v>70213</v>
      </c>
      <c r="E12759" s="207">
        <v>2</v>
      </c>
    </row>
    <row r="12760" spans="1:5" x14ac:dyDescent="0.2">
      <c r="A12760" s="206">
        <v>44511</v>
      </c>
      <c r="B12760" s="207">
        <v>444511</v>
      </c>
      <c r="C12760" s="207" t="s">
        <v>1062</v>
      </c>
      <c r="D12760" s="208">
        <f>VLOOKUP(Pag_Inicio_Corr_mas_casos[[#This Row],[Corregimiento]],Hoja3!$A$2:$D$676,4,0)</f>
        <v>40611</v>
      </c>
      <c r="E12760" s="207">
        <v>2</v>
      </c>
    </row>
    <row r="12761" spans="1:5" x14ac:dyDescent="0.2">
      <c r="A12761" s="206">
        <v>44511</v>
      </c>
      <c r="B12761" s="207">
        <v>444511</v>
      </c>
      <c r="C12761" s="207" t="s">
        <v>1092</v>
      </c>
      <c r="D12761" s="208">
        <f>VLOOKUP(Pag_Inicio_Corr_mas_casos[[#This Row],[Corregimiento]],Hoja3!$A$2:$D$676,4,0)</f>
        <v>91008</v>
      </c>
      <c r="E12761" s="207">
        <v>2</v>
      </c>
    </row>
    <row r="12762" spans="1:5" x14ac:dyDescent="0.2">
      <c r="A12762" s="206">
        <v>44511</v>
      </c>
      <c r="B12762" s="207">
        <v>444511</v>
      </c>
      <c r="C12762" s="207" t="s">
        <v>1066</v>
      </c>
      <c r="D12762" s="208">
        <f>VLOOKUP(Pag_Inicio_Corr_mas_casos[[#This Row],[Corregimiento]],Hoja3!$A$2:$D$676,4,0)</f>
        <v>40612</v>
      </c>
      <c r="E12762" s="207">
        <v>2</v>
      </c>
    </row>
    <row r="12763" spans="1:5" x14ac:dyDescent="0.2">
      <c r="A12763" s="206">
        <v>44511</v>
      </c>
      <c r="B12763" s="207">
        <v>444511</v>
      </c>
      <c r="C12763" s="207" t="s">
        <v>1398</v>
      </c>
      <c r="D12763" s="208">
        <f>VLOOKUP(Pag_Inicio_Corr_mas_casos[[#This Row],[Corregimiento]],Hoja3!$A$2:$D$676,4,0)</f>
        <v>20401</v>
      </c>
      <c r="E12763" s="207">
        <v>2</v>
      </c>
    </row>
    <row r="12764" spans="1:5" x14ac:dyDescent="0.2">
      <c r="A12764" s="206">
        <v>44511</v>
      </c>
      <c r="B12764" s="207">
        <v>444511</v>
      </c>
      <c r="C12764" s="207" t="s">
        <v>1450</v>
      </c>
      <c r="D12764" s="208">
        <f>VLOOKUP(Pag_Inicio_Corr_mas_casos[[#This Row],[Corregimiento]],Hoja3!$A$2:$D$676,4,0)</f>
        <v>130706</v>
      </c>
      <c r="E12764" s="207">
        <v>2</v>
      </c>
    </row>
    <row r="12765" spans="1:5" x14ac:dyDescent="0.2">
      <c r="A12765" s="206">
        <v>44511</v>
      </c>
      <c r="B12765" s="207">
        <v>444511</v>
      </c>
      <c r="C12765" s="207" t="s">
        <v>750</v>
      </c>
      <c r="D12765" s="208">
        <f>VLOOKUP(Pag_Inicio_Corr_mas_casos[[#This Row],[Corregimiento]],Hoja3!$A$2:$D$676,4,0)</f>
        <v>80819</v>
      </c>
      <c r="E12765" s="207">
        <v>2</v>
      </c>
    </row>
    <row r="12766" spans="1:5" x14ac:dyDescent="0.2">
      <c r="A12766" s="203">
        <v>44512</v>
      </c>
      <c r="B12766" s="204">
        <v>444512</v>
      </c>
      <c r="C12766" s="204" t="s">
        <v>1066</v>
      </c>
      <c r="D12766" s="205">
        <f>VLOOKUP(Pag_Inicio_Corr_mas_casos[[#This Row],[Corregimiento]],Hoja3!$A$2:$D$676,4,0)</f>
        <v>40612</v>
      </c>
      <c r="E12766" s="204">
        <v>8</v>
      </c>
    </row>
    <row r="12767" spans="1:5" x14ac:dyDescent="0.2">
      <c r="A12767" s="203">
        <v>44512</v>
      </c>
      <c r="B12767" s="204">
        <v>444512</v>
      </c>
      <c r="C12767" s="204" t="s">
        <v>1070</v>
      </c>
      <c r="D12767" s="205">
        <f>VLOOKUP(Pag_Inicio_Corr_mas_casos[[#This Row],[Corregimiento]],Hoja3!$A$2:$D$676,4,0)</f>
        <v>80809</v>
      </c>
      <c r="E12767" s="204">
        <v>7</v>
      </c>
    </row>
    <row r="12768" spans="1:5" x14ac:dyDescent="0.2">
      <c r="A12768" s="203">
        <v>44512</v>
      </c>
      <c r="B12768" s="204">
        <v>444512</v>
      </c>
      <c r="C12768" s="204" t="s">
        <v>1446</v>
      </c>
      <c r="D12768" s="205">
        <f>VLOOKUP(Pag_Inicio_Corr_mas_casos[[#This Row],[Corregimiento]],Hoja3!$A$2:$D$676,4,0)</f>
        <v>20201</v>
      </c>
      <c r="E12768" s="204">
        <v>7</v>
      </c>
    </row>
    <row r="12769" spans="1:5" x14ac:dyDescent="0.2">
      <c r="A12769" s="203">
        <v>44512</v>
      </c>
      <c r="B12769" s="204">
        <v>444512</v>
      </c>
      <c r="C12769" s="204" t="s">
        <v>1062</v>
      </c>
      <c r="D12769" s="205">
        <f>VLOOKUP(Pag_Inicio_Corr_mas_casos[[#This Row],[Corregimiento]],Hoja3!$A$2:$D$676,4,0)</f>
        <v>40611</v>
      </c>
      <c r="E12769" s="204">
        <v>7</v>
      </c>
    </row>
    <row r="12770" spans="1:5" x14ac:dyDescent="0.2">
      <c r="A12770" s="203">
        <v>44512</v>
      </c>
      <c r="B12770" s="204">
        <v>444512</v>
      </c>
      <c r="C12770" s="204" t="s">
        <v>999</v>
      </c>
      <c r="D12770" s="205">
        <f>VLOOKUP(Pag_Inicio_Corr_mas_casos[[#This Row],[Corregimiento]],Hoja3!$A$2:$D$676,4,0)</f>
        <v>80806</v>
      </c>
      <c r="E12770" s="204">
        <v>6</v>
      </c>
    </row>
    <row r="12771" spans="1:5" x14ac:dyDescent="0.2">
      <c r="A12771" s="203">
        <v>44512</v>
      </c>
      <c r="B12771" s="204">
        <v>444512</v>
      </c>
      <c r="C12771" s="204" t="s">
        <v>1298</v>
      </c>
      <c r="D12771" s="205">
        <f>VLOOKUP(Pag_Inicio_Corr_mas_casos[[#This Row],[Corregimiento]],Hoja3!$A$2:$D$676,4,0)</f>
        <v>10207</v>
      </c>
      <c r="E12771" s="204">
        <v>6</v>
      </c>
    </row>
    <row r="12772" spans="1:5" x14ac:dyDescent="0.2">
      <c r="A12772" s="203">
        <v>44512</v>
      </c>
      <c r="B12772" s="204">
        <v>444512</v>
      </c>
      <c r="C12772" s="204" t="s">
        <v>768</v>
      </c>
      <c r="D12772" s="205">
        <f>VLOOKUP(Pag_Inicio_Corr_mas_casos[[#This Row],[Corregimiento]],Hoja3!$A$2:$D$676,4,0)</f>
        <v>80815</v>
      </c>
      <c r="E12772" s="204">
        <v>6</v>
      </c>
    </row>
    <row r="12773" spans="1:5" x14ac:dyDescent="0.2">
      <c r="A12773" s="203">
        <v>44512</v>
      </c>
      <c r="B12773" s="204">
        <v>444512</v>
      </c>
      <c r="C12773" s="204" t="s">
        <v>1119</v>
      </c>
      <c r="D12773" s="205">
        <f>VLOOKUP(Pag_Inicio_Corr_mas_casos[[#This Row],[Corregimiento]],Hoja3!$A$2:$D$676,4,0)</f>
        <v>40601</v>
      </c>
      <c r="E12773" s="204">
        <v>6</v>
      </c>
    </row>
    <row r="12774" spans="1:5" x14ac:dyDescent="0.2">
      <c r="A12774" s="203">
        <v>44512</v>
      </c>
      <c r="B12774" s="204">
        <v>444512</v>
      </c>
      <c r="C12774" s="204" t="s">
        <v>1010</v>
      </c>
      <c r="D12774" s="205">
        <f>VLOOKUP(Pag_Inicio_Corr_mas_casos[[#This Row],[Corregimiento]],Hoja3!$A$2:$D$676,4,0)</f>
        <v>80813</v>
      </c>
      <c r="E12774" s="204">
        <v>6</v>
      </c>
    </row>
    <row r="12775" spans="1:5" x14ac:dyDescent="0.2">
      <c r="A12775" s="203">
        <v>44512</v>
      </c>
      <c r="B12775" s="204">
        <v>444512</v>
      </c>
      <c r="C12775" s="204" t="s">
        <v>1005</v>
      </c>
      <c r="D12775" s="205">
        <f>VLOOKUP(Pag_Inicio_Corr_mas_casos[[#This Row],[Corregimiento]],Hoja3!$A$2:$D$676,4,0)</f>
        <v>80814</v>
      </c>
      <c r="E12775" s="204">
        <v>6</v>
      </c>
    </row>
    <row r="12776" spans="1:5" x14ac:dyDescent="0.2">
      <c r="A12776" s="203">
        <v>44512</v>
      </c>
      <c r="B12776" s="204">
        <v>444512</v>
      </c>
      <c r="C12776" s="204" t="s">
        <v>1469</v>
      </c>
      <c r="D12776" s="205">
        <f>VLOOKUP(Pag_Inicio_Corr_mas_casos[[#This Row],[Corregimiento]],Hoja3!$A$2:$D$676,4,0)</f>
        <v>70206</v>
      </c>
      <c r="E12776" s="204">
        <v>6</v>
      </c>
    </row>
    <row r="12777" spans="1:5" x14ac:dyDescent="0.2">
      <c r="A12777" s="203">
        <v>44512</v>
      </c>
      <c r="B12777" s="204">
        <v>444512</v>
      </c>
      <c r="C12777" s="204" t="s">
        <v>998</v>
      </c>
      <c r="D12777" s="205">
        <f>VLOOKUP(Pag_Inicio_Corr_mas_casos[[#This Row],[Corregimiento]],Hoja3!$A$2:$D$676,4,0)</f>
        <v>81009</v>
      </c>
      <c r="E12777" s="204">
        <v>5</v>
      </c>
    </row>
    <row r="12778" spans="1:5" x14ac:dyDescent="0.2">
      <c r="A12778" s="203">
        <v>44512</v>
      </c>
      <c r="B12778" s="204">
        <v>444512</v>
      </c>
      <c r="C12778" s="204" t="s">
        <v>1064</v>
      </c>
      <c r="D12778" s="205">
        <f>VLOOKUP(Pag_Inicio_Corr_mas_casos[[#This Row],[Corregimiento]],Hoja3!$A$2:$D$676,4,0)</f>
        <v>60103</v>
      </c>
      <c r="E12778" s="204">
        <v>5</v>
      </c>
    </row>
    <row r="12779" spans="1:5" x14ac:dyDescent="0.2">
      <c r="A12779" s="203">
        <v>44512</v>
      </c>
      <c r="B12779" s="204">
        <v>444512</v>
      </c>
      <c r="C12779" s="204" t="s">
        <v>1244</v>
      </c>
      <c r="D12779" s="205">
        <f>VLOOKUP(Pag_Inicio_Corr_mas_casos[[#This Row],[Corregimiento]],Hoja3!$A$2:$D$676,4,0)</f>
        <v>91101</v>
      </c>
      <c r="E12779" s="204">
        <v>5</v>
      </c>
    </row>
    <row r="12780" spans="1:5" x14ac:dyDescent="0.2">
      <c r="A12780" s="203">
        <v>44512</v>
      </c>
      <c r="B12780" s="204">
        <v>444512</v>
      </c>
      <c r="C12780" s="204" t="s">
        <v>1095</v>
      </c>
      <c r="D12780" s="205">
        <f>VLOOKUP(Pag_Inicio_Corr_mas_casos[[#This Row],[Corregimiento]],Hoja3!$A$2:$D$676,4,0)</f>
        <v>130106</v>
      </c>
      <c r="E12780" s="204">
        <v>4</v>
      </c>
    </row>
    <row r="12781" spans="1:5" x14ac:dyDescent="0.2">
      <c r="A12781" s="203">
        <v>44512</v>
      </c>
      <c r="B12781" s="204">
        <v>444512</v>
      </c>
      <c r="C12781" s="204" t="s">
        <v>1412</v>
      </c>
      <c r="D12781" s="205">
        <f>VLOOKUP(Pag_Inicio_Corr_mas_casos[[#This Row],[Corregimiento]],Hoja3!$A$2:$D$676,4,0)</f>
        <v>30113</v>
      </c>
      <c r="E12781" s="204">
        <v>4</v>
      </c>
    </row>
    <row r="12782" spans="1:5" x14ac:dyDescent="0.2">
      <c r="A12782" s="203">
        <v>44512</v>
      </c>
      <c r="B12782" s="204">
        <v>444512</v>
      </c>
      <c r="C12782" s="204" t="s">
        <v>1466</v>
      </c>
      <c r="D12782" s="205">
        <f>VLOOKUP(Pag_Inicio_Corr_mas_casos[[#This Row],[Corregimiento]],Hoja3!$A$2:$D$676,4,0)</f>
        <v>60104</v>
      </c>
      <c r="E12782" s="204">
        <v>4</v>
      </c>
    </row>
    <row r="12783" spans="1:5" x14ac:dyDescent="0.2">
      <c r="A12783" s="203">
        <v>44512</v>
      </c>
      <c r="B12783" s="204">
        <v>444512</v>
      </c>
      <c r="C12783" s="204" t="s">
        <v>1092</v>
      </c>
      <c r="D12783" s="205">
        <v>40708</v>
      </c>
      <c r="E12783" s="204">
        <v>4</v>
      </c>
    </row>
    <row r="12784" spans="1:5" x14ac:dyDescent="0.2">
      <c r="A12784" s="203">
        <v>44512</v>
      </c>
      <c r="B12784" s="204">
        <v>444512</v>
      </c>
      <c r="C12784" s="204" t="s">
        <v>1042</v>
      </c>
      <c r="D12784" s="205">
        <f>VLOOKUP(Pag_Inicio_Corr_mas_casos[[#This Row],[Corregimiento]],Hoja3!$A$2:$D$676,4,0)</f>
        <v>130716</v>
      </c>
      <c r="E12784" s="204">
        <v>4</v>
      </c>
    </row>
    <row r="12785" spans="1:5" x14ac:dyDescent="0.2">
      <c r="A12785" s="203">
        <v>44512</v>
      </c>
      <c r="B12785" s="204">
        <v>444512</v>
      </c>
      <c r="C12785" s="204" t="s">
        <v>1092</v>
      </c>
      <c r="D12785" s="205">
        <f>VLOOKUP(Pag_Inicio_Corr_mas_casos[[#This Row],[Corregimiento]],Hoja3!$A$2:$D$676,4,0)</f>
        <v>91008</v>
      </c>
      <c r="E12785" s="204">
        <v>4</v>
      </c>
    </row>
    <row r="12786" spans="1:5" x14ac:dyDescent="0.2">
      <c r="A12786" s="209">
        <v>44513</v>
      </c>
      <c r="B12786" s="210">
        <v>444513</v>
      </c>
      <c r="C12786" s="210" t="s">
        <v>750</v>
      </c>
      <c r="D12786" s="211">
        <f>VLOOKUP(Pag_Inicio_Corr_mas_casos[[#This Row],[Corregimiento]],Hoja3!$A$2:$D$676,4,0)</f>
        <v>80819</v>
      </c>
      <c r="E12786" s="210">
        <v>16</v>
      </c>
    </row>
    <row r="12787" spans="1:5" x14ac:dyDescent="0.2">
      <c r="A12787" s="209">
        <v>44513</v>
      </c>
      <c r="B12787" s="210">
        <v>444513</v>
      </c>
      <c r="C12787" s="210" t="s">
        <v>1298</v>
      </c>
      <c r="D12787" s="211">
        <f>VLOOKUP(Pag_Inicio_Corr_mas_casos[[#This Row],[Corregimiento]],Hoja3!$A$2:$D$676,4,0)</f>
        <v>10207</v>
      </c>
      <c r="E12787" s="210">
        <v>15</v>
      </c>
    </row>
    <row r="12788" spans="1:5" x14ac:dyDescent="0.2">
      <c r="A12788" s="209">
        <v>44513</v>
      </c>
      <c r="B12788" s="210">
        <v>444513</v>
      </c>
      <c r="C12788" s="210" t="s">
        <v>1070</v>
      </c>
      <c r="D12788" s="211">
        <f>VLOOKUP(Pag_Inicio_Corr_mas_casos[[#This Row],[Corregimiento]],Hoja3!$A$2:$D$676,4,0)</f>
        <v>80809</v>
      </c>
      <c r="E12788" s="210">
        <v>12</v>
      </c>
    </row>
    <row r="12789" spans="1:5" x14ac:dyDescent="0.2">
      <c r="A12789" s="209">
        <v>44513</v>
      </c>
      <c r="B12789" s="210">
        <v>444513</v>
      </c>
      <c r="C12789" s="210" t="s">
        <v>1005</v>
      </c>
      <c r="D12789" s="211">
        <f>VLOOKUP(Pag_Inicio_Corr_mas_casos[[#This Row],[Corregimiento]],Hoja3!$A$2:$D$676,4,0)</f>
        <v>80814</v>
      </c>
      <c r="E12789" s="210">
        <v>11</v>
      </c>
    </row>
    <row r="12790" spans="1:5" x14ac:dyDescent="0.2">
      <c r="A12790" s="209">
        <v>44513</v>
      </c>
      <c r="B12790" s="210">
        <v>444513</v>
      </c>
      <c r="C12790" s="210" t="s">
        <v>998</v>
      </c>
      <c r="D12790" s="211">
        <f>VLOOKUP(Pag_Inicio_Corr_mas_casos[[#This Row],[Corregimiento]],Hoja3!$A$2:$D$676,4,0)</f>
        <v>81009</v>
      </c>
      <c r="E12790" s="210">
        <v>7</v>
      </c>
    </row>
    <row r="12791" spans="1:5" x14ac:dyDescent="0.2">
      <c r="A12791" s="209">
        <v>44513</v>
      </c>
      <c r="B12791" s="210">
        <v>444513</v>
      </c>
      <c r="C12791" s="210" t="s">
        <v>1105</v>
      </c>
      <c r="D12791" s="211">
        <f>VLOOKUP(Pag_Inicio_Corr_mas_casos[[#This Row],[Corregimiento]],Hoja3!$A$2:$D$676,4,0)</f>
        <v>80812</v>
      </c>
      <c r="E12791" s="210">
        <v>7</v>
      </c>
    </row>
    <row r="12792" spans="1:5" x14ac:dyDescent="0.2">
      <c r="A12792" s="209">
        <v>44513</v>
      </c>
      <c r="B12792" s="210">
        <v>444513</v>
      </c>
      <c r="C12792" s="210" t="s">
        <v>1377</v>
      </c>
      <c r="D12792" s="211">
        <f>VLOOKUP(Pag_Inicio_Corr_mas_casos[[#This Row],[Corregimiento]],Hoja3!$A$2:$D$676,4,0)</f>
        <v>81003</v>
      </c>
      <c r="E12792" s="210">
        <v>7</v>
      </c>
    </row>
    <row r="12793" spans="1:5" x14ac:dyDescent="0.2">
      <c r="A12793" s="209">
        <v>44513</v>
      </c>
      <c r="B12793" s="210">
        <v>444513</v>
      </c>
      <c r="C12793" s="210" t="s">
        <v>996</v>
      </c>
      <c r="D12793" s="211">
        <f>VLOOKUP(Pag_Inicio_Corr_mas_casos[[#This Row],[Corregimiento]],Hoja3!$A$2:$D$676,4,0)</f>
        <v>80810</v>
      </c>
      <c r="E12793" s="210">
        <v>6</v>
      </c>
    </row>
    <row r="12794" spans="1:5" x14ac:dyDescent="0.2">
      <c r="A12794" s="209">
        <v>44513</v>
      </c>
      <c r="B12794" s="210">
        <v>444513</v>
      </c>
      <c r="C12794" s="210" t="s">
        <v>1119</v>
      </c>
      <c r="D12794" s="211">
        <f>VLOOKUP(Pag_Inicio_Corr_mas_casos[[#This Row],[Corregimiento]],Hoja3!$A$2:$D$676,4,0)</f>
        <v>40601</v>
      </c>
      <c r="E12794" s="210">
        <v>5</v>
      </c>
    </row>
    <row r="12795" spans="1:5" x14ac:dyDescent="0.2">
      <c r="A12795" s="209">
        <v>44513</v>
      </c>
      <c r="B12795" s="210">
        <v>444513</v>
      </c>
      <c r="C12795" s="210" t="s">
        <v>1446</v>
      </c>
      <c r="D12795" s="211">
        <f>VLOOKUP(Pag_Inicio_Corr_mas_casos[[#This Row],[Corregimiento]],Hoja3!$A$2:$D$676,4,0)</f>
        <v>20201</v>
      </c>
      <c r="E12795" s="210">
        <v>4</v>
      </c>
    </row>
    <row r="12796" spans="1:5" x14ac:dyDescent="0.2">
      <c r="A12796" s="209">
        <v>44513</v>
      </c>
      <c r="B12796" s="210">
        <v>444513</v>
      </c>
      <c r="C12796" s="210" t="s">
        <v>807</v>
      </c>
      <c r="D12796" s="211">
        <f>VLOOKUP(Pag_Inicio_Corr_mas_casos[[#This Row],[Corregimiento]],Hoja3!$A$2:$D$676,4,0)</f>
        <v>40503</v>
      </c>
      <c r="E12796" s="210">
        <v>4</v>
      </c>
    </row>
    <row r="12797" spans="1:5" x14ac:dyDescent="0.2">
      <c r="A12797" s="209">
        <v>44513</v>
      </c>
      <c r="B12797" s="210">
        <v>444513</v>
      </c>
      <c r="C12797" s="210" t="s">
        <v>1376</v>
      </c>
      <c r="D12797" s="211">
        <f>VLOOKUP(Pag_Inicio_Corr_mas_casos[[#This Row],[Corregimiento]],Hoja3!$A$2:$D$676,4,0)</f>
        <v>80807</v>
      </c>
      <c r="E12797" s="210">
        <v>4</v>
      </c>
    </row>
    <row r="12798" spans="1:5" x14ac:dyDescent="0.2">
      <c r="A12798" s="209">
        <v>44513</v>
      </c>
      <c r="B12798" s="210">
        <v>444513</v>
      </c>
      <c r="C12798" s="210" t="s">
        <v>1010</v>
      </c>
      <c r="D12798" s="211">
        <f>VLOOKUP(Pag_Inicio_Corr_mas_casos[[#This Row],[Corregimiento]],Hoja3!$A$2:$D$676,4,0)</f>
        <v>80813</v>
      </c>
      <c r="E12798" s="210">
        <v>4</v>
      </c>
    </row>
    <row r="12799" spans="1:5" x14ac:dyDescent="0.2">
      <c r="A12799" s="209">
        <v>44513</v>
      </c>
      <c r="B12799" s="210">
        <v>444513</v>
      </c>
      <c r="C12799" s="210" t="s">
        <v>1468</v>
      </c>
      <c r="D12799" s="211">
        <f>VLOOKUP(Pag_Inicio_Corr_mas_casos[[#This Row],[Corregimiento]],Hoja3!$A$2:$D$676,4,0)</f>
        <v>70213</v>
      </c>
      <c r="E12799" s="210">
        <v>4</v>
      </c>
    </row>
    <row r="12800" spans="1:5" x14ac:dyDescent="0.2">
      <c r="A12800" s="209">
        <v>44513</v>
      </c>
      <c r="B12800" s="210">
        <v>444513</v>
      </c>
      <c r="C12800" s="210" t="s">
        <v>1066</v>
      </c>
      <c r="D12800" s="211">
        <f>VLOOKUP(Pag_Inicio_Corr_mas_casos[[#This Row],[Corregimiento]],Hoja3!$A$2:$D$676,4,0)</f>
        <v>40612</v>
      </c>
      <c r="E12800" s="210">
        <v>4</v>
      </c>
    </row>
    <row r="12801" spans="1:5" x14ac:dyDescent="0.2">
      <c r="A12801" s="209">
        <v>44513</v>
      </c>
      <c r="B12801" s="210">
        <v>444513</v>
      </c>
      <c r="C12801" s="210" t="s">
        <v>1273</v>
      </c>
      <c r="D12801" s="211">
        <f>VLOOKUP(Pag_Inicio_Corr_mas_casos[[#This Row],[Corregimiento]],Hoja3!$A$2:$D$676,4,0)</f>
        <v>20103</v>
      </c>
      <c r="E12801" s="210">
        <v>4</v>
      </c>
    </row>
    <row r="12802" spans="1:5" x14ac:dyDescent="0.2">
      <c r="A12802" s="209">
        <v>44513</v>
      </c>
      <c r="B12802" s="210">
        <v>444513</v>
      </c>
      <c r="C12802" s="210" t="s">
        <v>1046</v>
      </c>
      <c r="D12802" s="211">
        <f>VLOOKUP(Pag_Inicio_Corr_mas_casos[[#This Row],[Corregimiento]],Hoja3!$A$2:$D$676,4,0)</f>
        <v>80826</v>
      </c>
      <c r="E12802" s="210">
        <v>4</v>
      </c>
    </row>
    <row r="12803" spans="1:5" x14ac:dyDescent="0.2">
      <c r="A12803" s="209">
        <v>44513</v>
      </c>
      <c r="B12803" s="210">
        <v>444513</v>
      </c>
      <c r="C12803" s="210" t="s">
        <v>1013</v>
      </c>
      <c r="D12803" s="211">
        <f>VLOOKUP(Pag_Inicio_Corr_mas_casos[[#This Row],[Corregimiento]],Hoja3!$A$2:$D$676,4,0)</f>
        <v>80822</v>
      </c>
      <c r="E12803" s="210">
        <v>3</v>
      </c>
    </row>
    <row r="12804" spans="1:5" x14ac:dyDescent="0.2">
      <c r="A12804" s="209">
        <v>44513</v>
      </c>
      <c r="B12804" s="210">
        <v>444513</v>
      </c>
      <c r="C12804" s="210" t="s">
        <v>999</v>
      </c>
      <c r="D12804" s="211">
        <f>VLOOKUP(Pag_Inicio_Corr_mas_casos[[#This Row],[Corregimiento]],Hoja3!$A$2:$D$676,4,0)</f>
        <v>80806</v>
      </c>
      <c r="E12804" s="210">
        <v>3</v>
      </c>
    </row>
    <row r="12805" spans="1:5" x14ac:dyDescent="0.2">
      <c r="A12805" s="209">
        <v>44513</v>
      </c>
      <c r="B12805" s="210">
        <v>444513</v>
      </c>
      <c r="C12805" s="210" t="s">
        <v>1470</v>
      </c>
      <c r="D12805" s="211">
        <f>VLOOKUP(Pag_Inicio_Corr_mas_casos[[#This Row],[Corregimiento]],Hoja3!$A$2:$D$676,4,0)</f>
        <v>40511</v>
      </c>
      <c r="E12805" s="210">
        <v>3</v>
      </c>
    </row>
    <row r="12806" spans="1:5" x14ac:dyDescent="0.2">
      <c r="A12806" s="216">
        <v>44514</v>
      </c>
      <c r="B12806" s="217">
        <v>444514</v>
      </c>
      <c r="C12806" s="217" t="s">
        <v>1298</v>
      </c>
      <c r="D12806" s="218">
        <f>VLOOKUP(Pag_Inicio_Corr_mas_casos[[#This Row],[Corregimiento]],Hoja3!$A$2:$D$676,4,0)</f>
        <v>10207</v>
      </c>
      <c r="E12806" s="217">
        <v>10</v>
      </c>
    </row>
    <row r="12807" spans="1:5" x14ac:dyDescent="0.2">
      <c r="A12807" s="216">
        <v>44514</v>
      </c>
      <c r="B12807" s="217">
        <v>444514</v>
      </c>
      <c r="C12807" s="217" t="s">
        <v>1091</v>
      </c>
      <c r="D12807" s="218">
        <f>VLOOKUP(Pag_Inicio_Corr_mas_casos[[#This Row],[Corregimiento]],Hoja3!$A$2:$D$676,4,0)</f>
        <v>30104</v>
      </c>
      <c r="E12807" s="217">
        <v>10</v>
      </c>
    </row>
    <row r="12808" spans="1:5" x14ac:dyDescent="0.2">
      <c r="A12808" s="216">
        <v>44514</v>
      </c>
      <c r="B12808" s="217">
        <v>444514</v>
      </c>
      <c r="C12808" s="217" t="s">
        <v>1236</v>
      </c>
      <c r="D12808" s="218">
        <f>VLOOKUP(Pag_Inicio_Corr_mas_casos[[#This Row],[Corregimiento]],Hoja3!$A$2:$D$676,4,0)</f>
        <v>40501</v>
      </c>
      <c r="E12808" s="217">
        <v>8</v>
      </c>
    </row>
    <row r="12809" spans="1:5" x14ac:dyDescent="0.2">
      <c r="A12809" s="216">
        <v>44514</v>
      </c>
      <c r="B12809" s="217">
        <v>444514</v>
      </c>
      <c r="C12809" s="217" t="s">
        <v>999</v>
      </c>
      <c r="D12809" s="218">
        <f>VLOOKUP(Pag_Inicio_Corr_mas_casos[[#This Row],[Corregimiento]],Hoja3!$A$2:$D$676,4,0)</f>
        <v>80806</v>
      </c>
      <c r="E12809" s="217">
        <v>6</v>
      </c>
    </row>
    <row r="12810" spans="1:5" x14ac:dyDescent="0.2">
      <c r="A12810" s="216">
        <v>44514</v>
      </c>
      <c r="B12810" s="217">
        <v>444514</v>
      </c>
      <c r="C12810" s="217" t="s">
        <v>1376</v>
      </c>
      <c r="D12810" s="218">
        <f>VLOOKUP(Pag_Inicio_Corr_mas_casos[[#This Row],[Corregimiento]],Hoja3!$A$2:$D$676,4,0)</f>
        <v>80807</v>
      </c>
      <c r="E12810" s="217">
        <v>5</v>
      </c>
    </row>
    <row r="12811" spans="1:5" x14ac:dyDescent="0.2">
      <c r="A12811" s="216">
        <v>44514</v>
      </c>
      <c r="B12811" s="217">
        <v>444514</v>
      </c>
      <c r="C12811" s="217" t="s">
        <v>1419</v>
      </c>
      <c r="D12811" s="218">
        <f>VLOOKUP(Pag_Inicio_Corr_mas_casos[[#This Row],[Corregimiento]],Hoja3!$A$2:$D$676,4,0)</f>
        <v>30110</v>
      </c>
      <c r="E12811" s="217">
        <v>5</v>
      </c>
    </row>
    <row r="12812" spans="1:5" x14ac:dyDescent="0.2">
      <c r="A12812" s="216">
        <v>44514</v>
      </c>
      <c r="B12812" s="217">
        <v>444514</v>
      </c>
      <c r="C12812" s="217" t="s">
        <v>1105</v>
      </c>
      <c r="D12812" s="218">
        <f>VLOOKUP(Pag_Inicio_Corr_mas_casos[[#This Row],[Corregimiento]],Hoja3!$A$2:$D$676,4,0)</f>
        <v>80812</v>
      </c>
      <c r="E12812" s="217">
        <v>5</v>
      </c>
    </row>
    <row r="12813" spans="1:5" x14ac:dyDescent="0.2">
      <c r="A12813" s="216">
        <v>44514</v>
      </c>
      <c r="B12813" s="217">
        <v>444514</v>
      </c>
      <c r="C12813" s="217" t="s">
        <v>1066</v>
      </c>
      <c r="D12813" s="218">
        <f>VLOOKUP(Pag_Inicio_Corr_mas_casos[[#This Row],[Corregimiento]],Hoja3!$A$2:$D$676,4,0)</f>
        <v>40612</v>
      </c>
      <c r="E12813" s="217">
        <v>5</v>
      </c>
    </row>
    <row r="12814" spans="1:5" x14ac:dyDescent="0.2">
      <c r="A12814" s="216">
        <v>44514</v>
      </c>
      <c r="B12814" s="217">
        <v>444514</v>
      </c>
      <c r="C12814" s="217" t="s">
        <v>1119</v>
      </c>
      <c r="D12814" s="218">
        <f>VLOOKUP(Pag_Inicio_Corr_mas_casos[[#This Row],[Corregimiento]],Hoja3!$A$2:$D$676,4,0)</f>
        <v>40601</v>
      </c>
      <c r="E12814" s="217">
        <v>4</v>
      </c>
    </row>
    <row r="12815" spans="1:5" x14ac:dyDescent="0.2">
      <c r="A12815" s="216">
        <v>44514</v>
      </c>
      <c r="B12815" s="217">
        <v>444514</v>
      </c>
      <c r="C12815" s="217" t="s">
        <v>753</v>
      </c>
      <c r="D12815" s="218">
        <v>20206</v>
      </c>
      <c r="E12815" s="217">
        <v>4</v>
      </c>
    </row>
    <row r="12816" spans="1:5" x14ac:dyDescent="0.2">
      <c r="A12816" s="216">
        <v>44514</v>
      </c>
      <c r="B12816" s="217">
        <v>444514</v>
      </c>
      <c r="C12816" s="217" t="s">
        <v>1455</v>
      </c>
      <c r="D12816" s="218">
        <f>VLOOKUP(Pag_Inicio_Corr_mas_casos[[#This Row],[Corregimiento]],Hoja3!$A$2:$D$676,4,0)</f>
        <v>40609</v>
      </c>
      <c r="E12816" s="217">
        <v>4</v>
      </c>
    </row>
    <row r="12817" spans="1:5" x14ac:dyDescent="0.2">
      <c r="A12817" s="216">
        <v>44514</v>
      </c>
      <c r="B12817" s="217">
        <v>444514</v>
      </c>
      <c r="C12817" s="217" t="s">
        <v>972</v>
      </c>
      <c r="D12817" s="218">
        <f>VLOOKUP(Pag_Inicio_Corr_mas_casos[[#This Row],[Corregimiento]],Hoja3!$A$2:$D$676,4,0)</f>
        <v>80816</v>
      </c>
      <c r="E12817" s="217">
        <v>4</v>
      </c>
    </row>
    <row r="12818" spans="1:5" x14ac:dyDescent="0.2">
      <c r="A12818" s="216">
        <v>44514</v>
      </c>
      <c r="B12818" s="217">
        <v>444514</v>
      </c>
      <c r="C12818" s="217" t="s">
        <v>1435</v>
      </c>
      <c r="D12818" s="218">
        <f>VLOOKUP(Pag_Inicio_Corr_mas_casos[[#This Row],[Corregimiento]],Hoja3!$A$2:$D$676,4,0)</f>
        <v>130312</v>
      </c>
      <c r="E12818" s="217">
        <v>4</v>
      </c>
    </row>
    <row r="12819" spans="1:5" x14ac:dyDescent="0.2">
      <c r="A12819" s="216">
        <v>44514</v>
      </c>
      <c r="B12819" s="217">
        <v>444514</v>
      </c>
      <c r="C12819" s="217" t="s">
        <v>1237</v>
      </c>
      <c r="D12819" s="218">
        <f>VLOOKUP(Pag_Inicio_Corr_mas_casos[[#This Row],[Corregimiento]],Hoja3!$A$2:$D$676,4,0)</f>
        <v>130102</v>
      </c>
      <c r="E12819" s="217">
        <v>3</v>
      </c>
    </row>
    <row r="12820" spans="1:5" x14ac:dyDescent="0.2">
      <c r="A12820" s="216">
        <v>44514</v>
      </c>
      <c r="B12820" s="217">
        <v>444514</v>
      </c>
      <c r="C12820" s="217" t="s">
        <v>996</v>
      </c>
      <c r="D12820" s="218">
        <f>VLOOKUP(Pag_Inicio_Corr_mas_casos[[#This Row],[Corregimiento]],Hoja3!$A$2:$D$676,4,0)</f>
        <v>80810</v>
      </c>
      <c r="E12820" s="217">
        <v>3</v>
      </c>
    </row>
    <row r="12821" spans="1:5" x14ac:dyDescent="0.2">
      <c r="A12821" s="216">
        <v>44514</v>
      </c>
      <c r="B12821" s="217">
        <v>444514</v>
      </c>
      <c r="C12821" s="217" t="s">
        <v>1452</v>
      </c>
      <c r="D12821" s="218">
        <f>VLOOKUP(Pag_Inicio_Corr_mas_casos[[#This Row],[Corregimiento]],Hoja3!$A$2:$D$676,4,0)</f>
        <v>40610</v>
      </c>
      <c r="E12821" s="217">
        <v>3</v>
      </c>
    </row>
    <row r="12822" spans="1:5" x14ac:dyDescent="0.2">
      <c r="A12822" s="216">
        <v>44514</v>
      </c>
      <c r="B12822" s="217">
        <v>444514</v>
      </c>
      <c r="C12822" s="217" t="s">
        <v>1216</v>
      </c>
      <c r="D12822" s="218">
        <f>VLOOKUP(Pag_Inicio_Corr_mas_casos[[#This Row],[Corregimiento]],Hoja3!$A$2:$D$676,4,0)</f>
        <v>60101</v>
      </c>
      <c r="E12822" s="217">
        <v>3</v>
      </c>
    </row>
    <row r="12823" spans="1:5" x14ac:dyDescent="0.2">
      <c r="A12823" s="216">
        <v>44514</v>
      </c>
      <c r="B12823" s="217">
        <v>444514</v>
      </c>
      <c r="C12823" s="217" t="s">
        <v>807</v>
      </c>
      <c r="D12823" s="218">
        <f>VLOOKUP(Pag_Inicio_Corr_mas_casos[[#This Row],[Corregimiento]],Hoja3!$A$2:$D$676,4,0)</f>
        <v>40503</v>
      </c>
      <c r="E12823" s="217">
        <v>3</v>
      </c>
    </row>
    <row r="12824" spans="1:5" x14ac:dyDescent="0.2">
      <c r="A12824" s="216">
        <v>44514</v>
      </c>
      <c r="B12824" s="217">
        <v>444514</v>
      </c>
      <c r="C12824" s="217" t="s">
        <v>1000</v>
      </c>
      <c r="D12824" s="218">
        <f>VLOOKUP(Pag_Inicio_Corr_mas_casos[[#This Row],[Corregimiento]],Hoja3!$A$2:$D$676,4,0)</f>
        <v>80823</v>
      </c>
      <c r="E12824" s="217">
        <v>3</v>
      </c>
    </row>
    <row r="12825" spans="1:5" x14ac:dyDescent="0.2">
      <c r="A12825" s="216">
        <v>44514</v>
      </c>
      <c r="B12825" s="217">
        <v>444514</v>
      </c>
      <c r="C12825" s="217" t="s">
        <v>1470</v>
      </c>
      <c r="D12825" s="218">
        <f>VLOOKUP(Pag_Inicio_Corr_mas_casos[[#This Row],[Corregimiento]],Hoja3!$A$2:$D$676,4,0)</f>
        <v>40511</v>
      </c>
      <c r="E12825" s="217">
        <v>3</v>
      </c>
    </row>
    <row r="12826" spans="1:5" x14ac:dyDescent="0.2">
      <c r="A12826" s="35">
        <v>44515</v>
      </c>
      <c r="B12826" s="36">
        <v>444515</v>
      </c>
      <c r="C12826" s="36" t="s">
        <v>1463</v>
      </c>
      <c r="D12826" s="37">
        <f>VLOOKUP(Pag_Inicio_Corr_mas_casos[[#This Row],[Corregimiento]],Hoja3!$A$2:$D$676,4,0)</f>
        <v>70101</v>
      </c>
      <c r="E12826" s="36">
        <v>5</v>
      </c>
    </row>
    <row r="12827" spans="1:5" x14ac:dyDescent="0.2">
      <c r="A12827" s="35">
        <v>44515</v>
      </c>
      <c r="B12827" s="36">
        <v>444515</v>
      </c>
      <c r="C12827" s="36" t="s">
        <v>799</v>
      </c>
      <c r="D12827" s="37">
        <f>VLOOKUP(Pag_Inicio_Corr_mas_casos[[#This Row],[Corregimiento]],Hoja3!$A$2:$D$676,4,0)</f>
        <v>81005</v>
      </c>
      <c r="E12827" s="36">
        <v>4</v>
      </c>
    </row>
    <row r="12828" spans="1:5" x14ac:dyDescent="0.2">
      <c r="A12828" s="35">
        <v>44515</v>
      </c>
      <c r="B12828" s="36">
        <v>444515</v>
      </c>
      <c r="C12828" s="36" t="s">
        <v>778</v>
      </c>
      <c r="D12828" s="37">
        <f>VLOOKUP(Pag_Inicio_Corr_mas_casos[[#This Row],[Corregimiento]],Hoja3!$A$2:$D$676,4,0)</f>
        <v>80809</v>
      </c>
      <c r="E12828" s="36">
        <v>4</v>
      </c>
    </row>
    <row r="12829" spans="1:5" x14ac:dyDescent="0.2">
      <c r="A12829" s="35">
        <v>44515</v>
      </c>
      <c r="B12829" s="36">
        <v>444515</v>
      </c>
      <c r="C12829" s="36" t="s">
        <v>759</v>
      </c>
      <c r="D12829" s="37">
        <f>VLOOKUP(Pag_Inicio_Corr_mas_casos[[#This Row],[Corregimiento]],Hoja3!$A$2:$D$676,4,0)</f>
        <v>30107</v>
      </c>
      <c r="E12829" s="36">
        <v>4</v>
      </c>
    </row>
    <row r="12830" spans="1:5" x14ac:dyDescent="0.2">
      <c r="A12830" s="35">
        <v>44515</v>
      </c>
      <c r="B12830" s="36">
        <v>444515</v>
      </c>
      <c r="C12830" s="36" t="s">
        <v>816</v>
      </c>
      <c r="D12830" s="37">
        <f>VLOOKUP(Pag_Inicio_Corr_mas_casos[[#This Row],[Corregimiento]],Hoja3!$A$2:$D$676,4,0)</f>
        <v>40611</v>
      </c>
      <c r="E12830" s="36">
        <v>4</v>
      </c>
    </row>
    <row r="12831" spans="1:5" x14ac:dyDescent="0.2">
      <c r="A12831" s="35">
        <v>44515</v>
      </c>
      <c r="B12831" s="36">
        <v>444515</v>
      </c>
      <c r="C12831" s="36" t="s">
        <v>1221</v>
      </c>
      <c r="D12831" s="37">
        <f>VLOOKUP(Pag_Inicio_Corr_mas_casos[[#This Row],[Corregimiento]],Hoja3!$A$2:$D$676,4,0)</f>
        <v>40601</v>
      </c>
      <c r="E12831" s="36">
        <v>3</v>
      </c>
    </row>
    <row r="12832" spans="1:5" x14ac:dyDescent="0.2">
      <c r="A12832" s="35">
        <v>44515</v>
      </c>
      <c r="B12832" s="36">
        <v>444515</v>
      </c>
      <c r="C12832" s="36" t="s">
        <v>1471</v>
      </c>
      <c r="D12832" s="37">
        <f>VLOOKUP(Pag_Inicio_Corr_mas_casos[[#This Row],[Corregimiento]],Hoja3!$A$2:$D$676,4,0)</f>
        <v>40301</v>
      </c>
      <c r="E12832" s="36">
        <v>3</v>
      </c>
    </row>
    <row r="12833" spans="1:5" x14ac:dyDescent="0.2">
      <c r="A12833" s="35">
        <v>44515</v>
      </c>
      <c r="B12833" s="36">
        <v>444515</v>
      </c>
      <c r="C12833" s="36" t="s">
        <v>754</v>
      </c>
      <c r="D12833" s="37">
        <f>VLOOKUP(Pag_Inicio_Corr_mas_casos[[#This Row],[Corregimiento]],Hoja3!$A$2:$D$676,4,0)</f>
        <v>130702</v>
      </c>
      <c r="E12833" s="36">
        <v>3</v>
      </c>
    </row>
    <row r="12834" spans="1:5" x14ac:dyDescent="0.2">
      <c r="A12834" s="35">
        <v>44515</v>
      </c>
      <c r="B12834" s="36">
        <v>444515</v>
      </c>
      <c r="C12834" s="36" t="s">
        <v>807</v>
      </c>
      <c r="D12834" s="37">
        <f>VLOOKUP(Pag_Inicio_Corr_mas_casos[[#This Row],[Corregimiento]],Hoja3!$A$2:$D$676,4,0)</f>
        <v>40503</v>
      </c>
      <c r="E12834" s="36">
        <v>3</v>
      </c>
    </row>
    <row r="12835" spans="1:5" x14ac:dyDescent="0.2">
      <c r="A12835" s="35">
        <v>44515</v>
      </c>
      <c r="B12835" s="36">
        <v>444515</v>
      </c>
      <c r="C12835" s="36" t="s">
        <v>789</v>
      </c>
      <c r="D12835" s="37">
        <f>VLOOKUP(Pag_Inicio_Corr_mas_casos[[#This Row],[Corregimiento]],Hoja3!$A$2:$D$676,4,0)</f>
        <v>80814</v>
      </c>
      <c r="E12835" s="36">
        <v>3</v>
      </c>
    </row>
    <row r="12836" spans="1:5" x14ac:dyDescent="0.2">
      <c r="A12836" s="35">
        <v>44515</v>
      </c>
      <c r="B12836" s="36">
        <v>444515</v>
      </c>
      <c r="C12836" s="36" t="s">
        <v>1213</v>
      </c>
      <c r="D12836" s="37">
        <f>VLOOKUP(Pag_Inicio_Corr_mas_casos[[#This Row],[Corregimiento]],Hoja3!$A$2:$D$676,4,0)</f>
        <v>40612</v>
      </c>
      <c r="E12836" s="36">
        <v>3</v>
      </c>
    </row>
    <row r="12837" spans="1:5" x14ac:dyDescent="0.2">
      <c r="A12837" s="35">
        <v>44515</v>
      </c>
      <c r="B12837" s="36">
        <v>444515</v>
      </c>
      <c r="C12837" s="36" t="s">
        <v>1046</v>
      </c>
      <c r="D12837" s="37">
        <f>VLOOKUP(Pag_Inicio_Corr_mas_casos[[#This Row],[Corregimiento]],Hoja3!$A$2:$D$676,4,0)</f>
        <v>80826</v>
      </c>
      <c r="E12837" s="36">
        <v>3</v>
      </c>
    </row>
    <row r="12838" spans="1:5" x14ac:dyDescent="0.2">
      <c r="A12838" s="35">
        <v>44515</v>
      </c>
      <c r="B12838" s="36">
        <v>444515</v>
      </c>
      <c r="C12838" s="36" t="s">
        <v>1237</v>
      </c>
      <c r="D12838" s="37">
        <f>VLOOKUP(Pag_Inicio_Corr_mas_casos[[#This Row],[Corregimiento]],Hoja3!$A$2:$D$676,4,0)</f>
        <v>130102</v>
      </c>
      <c r="E12838" s="36">
        <v>3</v>
      </c>
    </row>
    <row r="12839" spans="1:5" x14ac:dyDescent="0.2">
      <c r="A12839" s="35">
        <v>44515</v>
      </c>
      <c r="B12839" s="36">
        <v>444515</v>
      </c>
      <c r="C12839" s="36" t="s">
        <v>1380</v>
      </c>
      <c r="D12839" s="37">
        <f>VLOOKUP(Pag_Inicio_Corr_mas_casos[[#This Row],[Corregimiento]],Hoja3!$A$2:$D$676,4,0)</f>
        <v>80810</v>
      </c>
      <c r="E12839" s="36">
        <v>2</v>
      </c>
    </row>
    <row r="12840" spans="1:5" x14ac:dyDescent="0.2">
      <c r="A12840" s="35">
        <v>44515</v>
      </c>
      <c r="B12840" s="36">
        <v>444515</v>
      </c>
      <c r="C12840" s="36" t="s">
        <v>756</v>
      </c>
      <c r="D12840" s="37">
        <f>VLOOKUP(Pag_Inicio_Corr_mas_casos[[#This Row],[Corregimiento]],Hoja3!$A$2:$D$676,4,0)</f>
        <v>80806</v>
      </c>
      <c r="E12840" s="36">
        <v>2</v>
      </c>
    </row>
    <row r="12841" spans="1:5" x14ac:dyDescent="0.2">
      <c r="A12841" s="35">
        <v>44515</v>
      </c>
      <c r="B12841" s="36">
        <v>444515</v>
      </c>
      <c r="C12841" s="36" t="s">
        <v>938</v>
      </c>
      <c r="D12841" s="37">
        <f>VLOOKUP(Pag_Inicio_Corr_mas_casos[[#This Row],[Corregimiento]],Hoja3!$A$2:$D$676,4,0)</f>
        <v>60202</v>
      </c>
      <c r="E12841" s="36">
        <v>2</v>
      </c>
    </row>
    <row r="12842" spans="1:5" x14ac:dyDescent="0.2">
      <c r="A12842" s="35">
        <v>44515</v>
      </c>
      <c r="B12842" s="36">
        <v>444515</v>
      </c>
      <c r="C12842" s="36" t="s">
        <v>1472</v>
      </c>
      <c r="D12842" s="37">
        <f>VLOOKUP(Pag_Inicio_Corr_mas_casos[[#This Row],[Corregimiento]],Hoja3!$A$2:$D$676,4,0)</f>
        <v>70213</v>
      </c>
      <c r="E12842" s="36">
        <v>2</v>
      </c>
    </row>
    <row r="12843" spans="1:5" x14ac:dyDescent="0.2">
      <c r="A12843" s="35">
        <v>44515</v>
      </c>
      <c r="B12843" s="36">
        <v>444515</v>
      </c>
      <c r="C12843" s="36" t="s">
        <v>746</v>
      </c>
      <c r="D12843" s="37">
        <f>VLOOKUP(Pag_Inicio_Corr_mas_casos[[#This Row],[Corregimiento]],Hoja3!$A$2:$D$676,4,0)</f>
        <v>80817</v>
      </c>
      <c r="E12843" s="36">
        <v>2</v>
      </c>
    </row>
    <row r="12844" spans="1:5" x14ac:dyDescent="0.2">
      <c r="A12844" s="35">
        <v>44515</v>
      </c>
      <c r="B12844" s="36">
        <v>444515</v>
      </c>
      <c r="C12844" s="36" t="s">
        <v>750</v>
      </c>
      <c r="D12844" s="37">
        <f>VLOOKUP(Pag_Inicio_Corr_mas_casos[[#This Row],[Corregimiento]],Hoja3!$A$2:$D$676,4,0)</f>
        <v>80819</v>
      </c>
      <c r="E12844" s="36">
        <v>2</v>
      </c>
    </row>
    <row r="12845" spans="1:5" x14ac:dyDescent="0.2">
      <c r="A12845" s="47">
        <v>44516</v>
      </c>
      <c r="B12845" s="48">
        <v>444516</v>
      </c>
      <c r="C12845" s="48" t="s">
        <v>1119</v>
      </c>
      <c r="D12845" s="49">
        <f>VLOOKUP(Pag_Inicio_Corr_mas_casos[[#This Row],[Corregimiento]],Hoja3!$A$2:$D$676,4,0)</f>
        <v>40601</v>
      </c>
      <c r="E12845" s="48">
        <v>8</v>
      </c>
    </row>
    <row r="12846" spans="1:5" x14ac:dyDescent="0.2">
      <c r="A12846" s="47">
        <v>44516</v>
      </c>
      <c r="B12846" s="48">
        <v>444516</v>
      </c>
      <c r="C12846" s="48" t="s">
        <v>1371</v>
      </c>
      <c r="D12846" s="49">
        <f>VLOOKUP(Pag_Inicio_Corr_mas_casos[[#This Row],[Corregimiento]],Hoja3!$A$2:$D$676,4,0)</f>
        <v>80809</v>
      </c>
      <c r="E12846" s="48">
        <v>6</v>
      </c>
    </row>
    <row r="12847" spans="1:5" x14ac:dyDescent="0.2">
      <c r="A12847" s="47">
        <v>44516</v>
      </c>
      <c r="B12847" s="48">
        <v>444516</v>
      </c>
      <c r="C12847" s="48" t="s">
        <v>1005</v>
      </c>
      <c r="D12847" s="49">
        <f>VLOOKUP(Pag_Inicio_Corr_mas_casos[[#This Row],[Corregimiento]],Hoja3!$A$2:$D$676,4,0)</f>
        <v>80814</v>
      </c>
      <c r="E12847" s="48">
        <v>6</v>
      </c>
    </row>
    <row r="12848" spans="1:5" x14ac:dyDescent="0.2">
      <c r="A12848" s="47">
        <v>44516</v>
      </c>
      <c r="B12848" s="48">
        <v>444516</v>
      </c>
      <c r="C12848" s="48" t="s">
        <v>1071</v>
      </c>
      <c r="D12848" s="49">
        <f>VLOOKUP(Pag_Inicio_Corr_mas_casos[[#This Row],[Corregimiento]],Hoja3!$A$2:$D$676,4,0)</f>
        <v>80819</v>
      </c>
      <c r="E12848" s="48">
        <v>6</v>
      </c>
    </row>
    <row r="12849" spans="1:5" x14ac:dyDescent="0.2">
      <c r="A12849" s="47">
        <v>44516</v>
      </c>
      <c r="B12849" s="48">
        <v>444516</v>
      </c>
      <c r="C12849" s="48" t="s">
        <v>1105</v>
      </c>
      <c r="D12849" s="49">
        <f>VLOOKUP(Pag_Inicio_Corr_mas_casos[[#This Row],[Corregimiento]],Hoja3!$A$2:$D$676,4,0)</f>
        <v>80812</v>
      </c>
      <c r="E12849" s="48">
        <v>6</v>
      </c>
    </row>
    <row r="12850" spans="1:5" x14ac:dyDescent="0.2">
      <c r="A12850" s="47">
        <v>44516</v>
      </c>
      <c r="B12850" s="48">
        <v>444516</v>
      </c>
      <c r="C12850" s="48" t="s">
        <v>1091</v>
      </c>
      <c r="D12850" s="49">
        <f>VLOOKUP(Pag_Inicio_Corr_mas_casos[[#This Row],[Corregimiento]],Hoja3!$A$2:$D$676,4,0)</f>
        <v>30104</v>
      </c>
      <c r="E12850" s="48">
        <v>5</v>
      </c>
    </row>
    <row r="12851" spans="1:5" x14ac:dyDescent="0.2">
      <c r="A12851" s="47">
        <v>44516</v>
      </c>
      <c r="B12851" s="48">
        <v>444516</v>
      </c>
      <c r="C12851" s="48" t="s">
        <v>998</v>
      </c>
      <c r="D12851" s="49">
        <f>VLOOKUP(Pag_Inicio_Corr_mas_casos[[#This Row],[Corregimiento]],Hoja3!$A$2:$D$676,4,0)</f>
        <v>81009</v>
      </c>
      <c r="E12851" s="48">
        <v>5</v>
      </c>
    </row>
    <row r="12852" spans="1:5" x14ac:dyDescent="0.2">
      <c r="A12852" s="47">
        <v>44516</v>
      </c>
      <c r="B12852" s="48">
        <v>444516</v>
      </c>
      <c r="C12852" s="48" t="s">
        <v>1010</v>
      </c>
      <c r="D12852" s="49">
        <f>VLOOKUP(Pag_Inicio_Corr_mas_casos[[#This Row],[Corregimiento]],Hoja3!$A$2:$D$676,4,0)</f>
        <v>80813</v>
      </c>
      <c r="E12852" s="48">
        <v>5</v>
      </c>
    </row>
    <row r="12853" spans="1:5" x14ac:dyDescent="0.2">
      <c r="A12853" s="47">
        <v>44516</v>
      </c>
      <c r="B12853" s="48">
        <v>444516</v>
      </c>
      <c r="C12853" s="48" t="s">
        <v>1292</v>
      </c>
      <c r="D12853" s="49">
        <f>VLOOKUP(Pag_Inicio_Corr_mas_casos[[#This Row],[Corregimiento]],Hoja3!$A$2:$D$676,4,0)</f>
        <v>90201</v>
      </c>
      <c r="E12853" s="48">
        <v>4</v>
      </c>
    </row>
    <row r="12854" spans="1:5" x14ac:dyDescent="0.2">
      <c r="A12854" s="47">
        <v>44516</v>
      </c>
      <c r="B12854" s="48">
        <v>444516</v>
      </c>
      <c r="C12854" s="48" t="s">
        <v>999</v>
      </c>
      <c r="D12854" s="49">
        <f>VLOOKUP(Pag_Inicio_Corr_mas_casos[[#This Row],[Corregimiento]],Hoja3!$A$2:$D$676,4,0)</f>
        <v>80806</v>
      </c>
      <c r="E12854" s="48">
        <v>4</v>
      </c>
    </row>
    <row r="12855" spans="1:5" x14ac:dyDescent="0.2">
      <c r="A12855" s="47">
        <v>44516</v>
      </c>
      <c r="B12855" s="48">
        <v>444516</v>
      </c>
      <c r="C12855" s="48" t="s">
        <v>1010</v>
      </c>
      <c r="D12855" s="49">
        <v>40607</v>
      </c>
      <c r="E12855" s="48">
        <v>4</v>
      </c>
    </row>
    <row r="12856" spans="1:5" x14ac:dyDescent="0.2">
      <c r="A12856" s="47">
        <v>44516</v>
      </c>
      <c r="B12856" s="48">
        <v>444516</v>
      </c>
      <c r="C12856" s="48" t="s">
        <v>1065</v>
      </c>
      <c r="D12856" s="49">
        <f>VLOOKUP(Pag_Inicio_Corr_mas_casos[[#This Row],[Corregimiento]],Hoja3!$A$2:$D$676,4,0)</f>
        <v>60101</v>
      </c>
      <c r="E12856" s="48">
        <v>4</v>
      </c>
    </row>
    <row r="12857" spans="1:5" x14ac:dyDescent="0.2">
      <c r="A12857" s="47">
        <v>44516</v>
      </c>
      <c r="B12857" s="48">
        <v>444516</v>
      </c>
      <c r="C12857" s="48" t="s">
        <v>1079</v>
      </c>
      <c r="D12857" s="49">
        <f>VLOOKUP(Pag_Inicio_Corr_mas_casos[[#This Row],[Corregimiento]],Hoja3!$A$2:$D$676,4,0)</f>
        <v>81002</v>
      </c>
      <c r="E12857" s="48">
        <v>4</v>
      </c>
    </row>
    <row r="12858" spans="1:5" x14ac:dyDescent="0.2">
      <c r="A12858" s="47">
        <v>44516</v>
      </c>
      <c r="B12858" s="48">
        <v>444516</v>
      </c>
      <c r="C12858" s="48" t="s">
        <v>1082</v>
      </c>
      <c r="D12858" s="49">
        <f>VLOOKUP(Pag_Inicio_Corr_mas_casos[[#This Row],[Corregimiento]],Hoja3!$A$2:$D$676,4,0)</f>
        <v>30111</v>
      </c>
      <c r="E12858" s="48">
        <v>4</v>
      </c>
    </row>
    <row r="12859" spans="1:5" x14ac:dyDescent="0.2">
      <c r="A12859" s="47">
        <v>44516</v>
      </c>
      <c r="B12859" s="48">
        <v>444516</v>
      </c>
      <c r="C12859" s="48" t="s">
        <v>1001</v>
      </c>
      <c r="D12859" s="49">
        <f>VLOOKUP(Pag_Inicio_Corr_mas_casos[[#This Row],[Corregimiento]],Hoja3!$A$2:$D$676,4,0)</f>
        <v>80807</v>
      </c>
      <c r="E12859" s="48">
        <v>4</v>
      </c>
    </row>
    <row r="12860" spans="1:5" x14ac:dyDescent="0.2">
      <c r="A12860" s="47">
        <v>44516</v>
      </c>
      <c r="B12860" s="48">
        <v>444516</v>
      </c>
      <c r="C12860" s="48" t="s">
        <v>1081</v>
      </c>
      <c r="D12860" s="49">
        <f>VLOOKUP(Pag_Inicio_Corr_mas_casos[[#This Row],[Corregimiento]],Hoja3!$A$2:$D$676,4,0)</f>
        <v>91001</v>
      </c>
      <c r="E12860" s="48">
        <v>4</v>
      </c>
    </row>
    <row r="12861" spans="1:5" x14ac:dyDescent="0.2">
      <c r="A12861" s="47">
        <v>44516</v>
      </c>
      <c r="B12861" s="48">
        <v>444516</v>
      </c>
      <c r="C12861" s="48" t="s">
        <v>1264</v>
      </c>
      <c r="D12861" s="49">
        <f>VLOOKUP(Pag_Inicio_Corr_mas_casos[[#This Row],[Corregimiento]],Hoja3!$A$2:$D$676,4,0)</f>
        <v>10207</v>
      </c>
      <c r="E12861" s="48">
        <v>4</v>
      </c>
    </row>
    <row r="12862" spans="1:5" x14ac:dyDescent="0.2">
      <c r="A12862" s="47">
        <v>44516</v>
      </c>
      <c r="B12862" s="48">
        <v>444516</v>
      </c>
      <c r="C12862" s="48" t="s">
        <v>1092</v>
      </c>
      <c r="D12862" s="49">
        <f>VLOOKUP(Pag_Inicio_Corr_mas_casos[[#This Row],[Corregimiento]],Hoja3!$A$2:$D$676,4,0)</f>
        <v>91008</v>
      </c>
      <c r="E12862" s="48">
        <v>4</v>
      </c>
    </row>
    <row r="12863" spans="1:5" x14ac:dyDescent="0.2">
      <c r="A12863" s="47">
        <v>44516</v>
      </c>
      <c r="B12863" s="48">
        <v>444516</v>
      </c>
      <c r="C12863" s="48" t="s">
        <v>1204</v>
      </c>
      <c r="D12863" s="49">
        <f>VLOOKUP(Pag_Inicio_Corr_mas_casos[[#This Row],[Corregimiento]],Hoja3!$A$2:$D$676,4,0)</f>
        <v>40506</v>
      </c>
      <c r="E12863" s="48">
        <v>4</v>
      </c>
    </row>
    <row r="12864" spans="1:5" x14ac:dyDescent="0.2">
      <c r="A12864" s="47">
        <v>44516</v>
      </c>
      <c r="B12864" s="48">
        <v>444516</v>
      </c>
      <c r="C12864" s="48" t="s">
        <v>1012</v>
      </c>
      <c r="D12864" s="49">
        <f>VLOOKUP(Pag_Inicio_Corr_mas_casos[[#This Row],[Corregimiento]],Hoja3!$A$2:$D$676,4,0)</f>
        <v>80817</v>
      </c>
      <c r="E12864" s="48">
        <v>3</v>
      </c>
    </row>
    <row r="12865" spans="1:5" x14ac:dyDescent="0.2">
      <c r="A12865" s="43">
        <v>44517</v>
      </c>
      <c r="B12865" s="41">
        <v>444517</v>
      </c>
      <c r="C12865" s="41" t="s">
        <v>778</v>
      </c>
      <c r="D12865" s="42">
        <f>VLOOKUP(Pag_Inicio_Corr_mas_casos[[#This Row],[Corregimiento]],Hoja3!$A$2:$D$676,4,0)</f>
        <v>80809</v>
      </c>
      <c r="E12865" s="41">
        <v>16</v>
      </c>
    </row>
    <row r="12866" spans="1:5" x14ac:dyDescent="0.2">
      <c r="A12866" s="43">
        <v>44517</v>
      </c>
      <c r="B12866" s="41">
        <v>444517</v>
      </c>
      <c r="C12866" s="41" t="s">
        <v>1264</v>
      </c>
      <c r="D12866" s="42">
        <f>VLOOKUP(Pag_Inicio_Corr_mas_casos[[#This Row],[Corregimiento]],Hoja3!$A$2:$D$676,4,0)</f>
        <v>10207</v>
      </c>
      <c r="E12866" s="41">
        <v>14</v>
      </c>
    </row>
    <row r="12867" spans="1:5" x14ac:dyDescent="0.2">
      <c r="A12867" s="43">
        <v>44517</v>
      </c>
      <c r="B12867" s="41">
        <v>444517</v>
      </c>
      <c r="C12867" s="41" t="s">
        <v>1071</v>
      </c>
      <c r="D12867" s="42">
        <f>VLOOKUP(Pag_Inicio_Corr_mas_casos[[#This Row],[Corregimiento]],Hoja3!$A$2:$D$676,4,0)</f>
        <v>80819</v>
      </c>
      <c r="E12867" s="41">
        <v>10</v>
      </c>
    </row>
    <row r="12868" spans="1:5" x14ac:dyDescent="0.2">
      <c r="A12868" s="43">
        <v>44517</v>
      </c>
      <c r="B12868" s="41">
        <v>444517</v>
      </c>
      <c r="C12868" s="41" t="s">
        <v>816</v>
      </c>
      <c r="D12868" s="42">
        <f>VLOOKUP(Pag_Inicio_Corr_mas_casos[[#This Row],[Corregimiento]],Hoja3!$A$2:$D$676,4,0)</f>
        <v>40611</v>
      </c>
      <c r="E12868" s="41">
        <v>7</v>
      </c>
    </row>
    <row r="12869" spans="1:5" x14ac:dyDescent="0.2">
      <c r="A12869" s="43">
        <v>44517</v>
      </c>
      <c r="B12869" s="41">
        <v>444517</v>
      </c>
      <c r="C12869" s="41" t="s">
        <v>1105</v>
      </c>
      <c r="D12869" s="42">
        <f>VLOOKUP(Pag_Inicio_Corr_mas_casos[[#This Row],[Corregimiento]],Hoja3!$A$2:$D$676,4,0)</f>
        <v>80812</v>
      </c>
      <c r="E12869" s="41">
        <v>7</v>
      </c>
    </row>
    <row r="12870" spans="1:5" x14ac:dyDescent="0.2">
      <c r="A12870" s="43">
        <v>44517</v>
      </c>
      <c r="B12870" s="41">
        <v>444517</v>
      </c>
      <c r="C12870" s="41" t="s">
        <v>1051</v>
      </c>
      <c r="D12870" s="42">
        <f>VLOOKUP(Pag_Inicio_Corr_mas_casos[[#This Row],[Corregimiento]],Hoja3!$A$2:$D$676,4,0)</f>
        <v>80808</v>
      </c>
      <c r="E12870" s="41">
        <v>6</v>
      </c>
    </row>
    <row r="12871" spans="1:5" x14ac:dyDescent="0.2">
      <c r="A12871" s="43">
        <v>44517</v>
      </c>
      <c r="B12871" s="41">
        <v>444517</v>
      </c>
      <c r="C12871" s="41" t="s">
        <v>1237</v>
      </c>
      <c r="D12871" s="42">
        <f>VLOOKUP(Pag_Inicio_Corr_mas_casos[[#This Row],[Corregimiento]],Hoja3!$A$2:$D$676,4,0)</f>
        <v>130102</v>
      </c>
      <c r="E12871" s="41">
        <v>6</v>
      </c>
    </row>
    <row r="12872" spans="1:5" x14ac:dyDescent="0.2">
      <c r="A12872" s="43">
        <v>44517</v>
      </c>
      <c r="B12872" s="41">
        <v>444517</v>
      </c>
      <c r="C12872" s="41" t="s">
        <v>998</v>
      </c>
      <c r="D12872" s="42">
        <f>VLOOKUP(Pag_Inicio_Corr_mas_casos[[#This Row],[Corregimiento]],Hoja3!$A$2:$D$676,4,0)</f>
        <v>81009</v>
      </c>
      <c r="E12872" s="41">
        <v>5</v>
      </c>
    </row>
    <row r="12873" spans="1:5" x14ac:dyDescent="0.2">
      <c r="A12873" s="43">
        <v>44517</v>
      </c>
      <c r="B12873" s="41">
        <v>444517</v>
      </c>
      <c r="C12873" s="41" t="s">
        <v>1026</v>
      </c>
      <c r="D12873" s="42">
        <f>VLOOKUP(Pag_Inicio_Corr_mas_casos[[#This Row],[Corregimiento]],Hoja3!$A$2:$D$676,4,0)</f>
        <v>30107</v>
      </c>
      <c r="E12873" s="41">
        <v>5</v>
      </c>
    </row>
    <row r="12874" spans="1:5" x14ac:dyDescent="0.2">
      <c r="A12874" s="43">
        <v>44517</v>
      </c>
      <c r="B12874" s="41">
        <v>444517</v>
      </c>
      <c r="C12874" s="41" t="s">
        <v>1065</v>
      </c>
      <c r="D12874" s="42">
        <f>VLOOKUP(Pag_Inicio_Corr_mas_casos[[#This Row],[Corregimiento]],Hoja3!$A$2:$D$676,4,0)</f>
        <v>60101</v>
      </c>
      <c r="E12874" s="41">
        <v>5</v>
      </c>
    </row>
    <row r="12875" spans="1:5" x14ac:dyDescent="0.2">
      <c r="A12875" s="43">
        <v>44517</v>
      </c>
      <c r="B12875" s="41">
        <v>444517</v>
      </c>
      <c r="C12875" s="41" t="s">
        <v>1006</v>
      </c>
      <c r="D12875" s="42">
        <f>VLOOKUP(Pag_Inicio_Corr_mas_casos[[#This Row],[Corregimiento]],Hoja3!$A$2:$D$676,4,0)</f>
        <v>80826</v>
      </c>
      <c r="E12875" s="41">
        <v>5</v>
      </c>
    </row>
    <row r="12876" spans="1:5" x14ac:dyDescent="0.2">
      <c r="A12876" s="43">
        <v>44517</v>
      </c>
      <c r="B12876" s="41">
        <v>444517</v>
      </c>
      <c r="C12876" s="41" t="s">
        <v>746</v>
      </c>
      <c r="D12876" s="42">
        <f>VLOOKUP(Pag_Inicio_Corr_mas_casos[[#This Row],[Corregimiento]],Hoja3!$A$2:$D$676,4,0)</f>
        <v>80817</v>
      </c>
      <c r="E12876" s="41">
        <v>4</v>
      </c>
    </row>
    <row r="12877" spans="1:5" x14ac:dyDescent="0.2">
      <c r="A12877" s="43">
        <v>44517</v>
      </c>
      <c r="B12877" s="41">
        <v>444517</v>
      </c>
      <c r="C12877" s="41" t="s">
        <v>1001</v>
      </c>
      <c r="D12877" s="42">
        <f>VLOOKUP(Pag_Inicio_Corr_mas_casos[[#This Row],[Corregimiento]],Hoja3!$A$2:$D$676,4,0)</f>
        <v>80807</v>
      </c>
      <c r="E12877" s="41">
        <v>4</v>
      </c>
    </row>
    <row r="12878" spans="1:5" x14ac:dyDescent="0.2">
      <c r="A12878" s="43">
        <v>44517</v>
      </c>
      <c r="B12878" s="41">
        <v>444517</v>
      </c>
      <c r="C12878" s="41" t="s">
        <v>996</v>
      </c>
      <c r="D12878" s="42">
        <f>VLOOKUP(Pag_Inicio_Corr_mas_casos[[#This Row],[Corregimiento]],Hoja3!$A$2:$D$676,4,0)</f>
        <v>80810</v>
      </c>
      <c r="E12878" s="41">
        <v>4</v>
      </c>
    </row>
    <row r="12879" spans="1:5" x14ac:dyDescent="0.2">
      <c r="A12879" s="43">
        <v>44517</v>
      </c>
      <c r="B12879" s="41">
        <v>444517</v>
      </c>
      <c r="C12879" s="41" t="s">
        <v>1081</v>
      </c>
      <c r="D12879" s="42">
        <f>VLOOKUP(Pag_Inicio_Corr_mas_casos[[#This Row],[Corregimiento]],Hoja3!$A$2:$D$676,4,0)</f>
        <v>91001</v>
      </c>
      <c r="E12879" s="41">
        <v>4</v>
      </c>
    </row>
    <row r="12880" spans="1:5" x14ac:dyDescent="0.2">
      <c r="A12880" s="43">
        <v>44517</v>
      </c>
      <c r="B12880" s="41">
        <v>444517</v>
      </c>
      <c r="C12880" s="41" t="s">
        <v>1221</v>
      </c>
      <c r="D12880" s="42">
        <f>VLOOKUP(Pag_Inicio_Corr_mas_casos[[#This Row],[Corregimiento]],Hoja3!$A$2:$D$676,4,0)</f>
        <v>40601</v>
      </c>
      <c r="E12880" s="41">
        <v>4</v>
      </c>
    </row>
    <row r="12881" spans="1:5" x14ac:dyDescent="0.2">
      <c r="A12881" s="43">
        <v>44517</v>
      </c>
      <c r="B12881" s="41">
        <v>444517</v>
      </c>
      <c r="C12881" s="41" t="s">
        <v>1005</v>
      </c>
      <c r="D12881" s="42">
        <f>VLOOKUP(Pag_Inicio_Corr_mas_casos[[#This Row],[Corregimiento]],Hoja3!$A$2:$D$676,4,0)</f>
        <v>80814</v>
      </c>
      <c r="E12881" s="41">
        <v>4</v>
      </c>
    </row>
    <row r="12882" spans="1:5" x14ac:dyDescent="0.2">
      <c r="A12882" s="43">
        <v>44517</v>
      </c>
      <c r="B12882" s="41">
        <v>444517</v>
      </c>
      <c r="C12882" s="41" t="s">
        <v>1002</v>
      </c>
      <c r="D12882" s="42">
        <f>VLOOKUP(Pag_Inicio_Corr_mas_casos[[#This Row],[Corregimiento]],Hoja3!$A$2:$D$676,4,0)</f>
        <v>80816</v>
      </c>
      <c r="E12882" s="41">
        <v>4</v>
      </c>
    </row>
    <row r="12883" spans="1:5" x14ac:dyDescent="0.2">
      <c r="A12883" s="43">
        <v>44517</v>
      </c>
      <c r="B12883" s="41">
        <v>444517</v>
      </c>
      <c r="C12883" s="41" t="s">
        <v>1091</v>
      </c>
      <c r="D12883" s="42">
        <f>VLOOKUP(Pag_Inicio_Corr_mas_casos[[#This Row],[Corregimiento]],Hoja3!$A$2:$D$676,4,0)</f>
        <v>30104</v>
      </c>
      <c r="E12883" s="41">
        <v>3</v>
      </c>
    </row>
    <row r="12884" spans="1:5" x14ac:dyDescent="0.2">
      <c r="A12884" s="43">
        <v>44517</v>
      </c>
      <c r="B12884" s="41">
        <v>444517</v>
      </c>
      <c r="C12884" s="41" t="s">
        <v>1127</v>
      </c>
      <c r="D12884" s="42">
        <f>VLOOKUP(Pag_Inicio_Corr_mas_casos[[#This Row],[Corregimiento]],Hoja3!$A$2:$D$676,4,0)</f>
        <v>130101</v>
      </c>
      <c r="E12884" s="41">
        <v>3</v>
      </c>
    </row>
    <row r="12885" spans="1:5" x14ac:dyDescent="0.2">
      <c r="A12885" s="32">
        <v>44518</v>
      </c>
      <c r="B12885" s="33">
        <v>444518</v>
      </c>
      <c r="C12885" s="33" t="s">
        <v>1375</v>
      </c>
      <c r="D12885" s="34">
        <f>VLOOKUP(Pag_Inicio_Corr_mas_casos[[#This Row],[Corregimiento]],Hoja3!$A$2:$D$676,4,0)</f>
        <v>80809</v>
      </c>
      <c r="E12885" s="33">
        <v>10</v>
      </c>
    </row>
    <row r="12886" spans="1:5" x14ac:dyDescent="0.2">
      <c r="A12886" s="32">
        <v>44518</v>
      </c>
      <c r="B12886" s="33">
        <v>444518</v>
      </c>
      <c r="C12886" s="33" t="s">
        <v>750</v>
      </c>
      <c r="D12886" s="34">
        <f>VLOOKUP(Pag_Inicio_Corr_mas_casos[[#This Row],[Corregimiento]],Hoja3!$A$2:$D$676,4,0)</f>
        <v>80819</v>
      </c>
      <c r="E12886" s="33">
        <v>7</v>
      </c>
    </row>
    <row r="12887" spans="1:5" x14ac:dyDescent="0.2">
      <c r="A12887" s="32">
        <v>44518</v>
      </c>
      <c r="B12887" s="33">
        <v>444518</v>
      </c>
      <c r="C12887" s="33" t="s">
        <v>789</v>
      </c>
      <c r="D12887" s="34">
        <f>VLOOKUP(Pag_Inicio_Corr_mas_casos[[#This Row],[Corregimiento]],Hoja3!$A$2:$D$676,4,0)</f>
        <v>80814</v>
      </c>
      <c r="E12887" s="33">
        <v>7</v>
      </c>
    </row>
    <row r="12888" spans="1:5" x14ac:dyDescent="0.2">
      <c r="A12888" s="32">
        <v>44518</v>
      </c>
      <c r="B12888" s="33">
        <v>444518</v>
      </c>
      <c r="C12888" s="33" t="s">
        <v>1472</v>
      </c>
      <c r="D12888" s="34">
        <f>VLOOKUP(Pag_Inicio_Corr_mas_casos[[#This Row],[Corregimiento]],Hoja3!$A$2:$D$676,4,0)</f>
        <v>70213</v>
      </c>
      <c r="E12888" s="33">
        <v>6</v>
      </c>
    </row>
    <row r="12889" spans="1:5" x14ac:dyDescent="0.2">
      <c r="A12889" s="32">
        <v>44518</v>
      </c>
      <c r="B12889" s="33">
        <v>444518</v>
      </c>
      <c r="C12889" s="33" t="s">
        <v>742</v>
      </c>
      <c r="D12889" s="34">
        <f>VLOOKUP(Pag_Inicio_Corr_mas_casos[[#This Row],[Corregimiento]],Hoja3!$A$2:$D$676,4,0)</f>
        <v>80821</v>
      </c>
      <c r="E12889" s="33">
        <v>6</v>
      </c>
    </row>
    <row r="12890" spans="1:5" x14ac:dyDescent="0.2">
      <c r="A12890" s="32">
        <v>44518</v>
      </c>
      <c r="B12890" s="33">
        <v>444518</v>
      </c>
      <c r="C12890" s="33" t="s">
        <v>1105</v>
      </c>
      <c r="D12890" s="34">
        <f>VLOOKUP(Pag_Inicio_Corr_mas_casos[[#This Row],[Corregimiento]],Hoja3!$A$2:$D$676,4,0)</f>
        <v>80812</v>
      </c>
      <c r="E12890" s="33">
        <v>5</v>
      </c>
    </row>
    <row r="12891" spans="1:5" x14ac:dyDescent="0.2">
      <c r="A12891" s="32">
        <v>44518</v>
      </c>
      <c r="B12891" s="33">
        <v>444518</v>
      </c>
      <c r="C12891" s="33" t="s">
        <v>1264</v>
      </c>
      <c r="D12891" s="34">
        <f>VLOOKUP(Pag_Inicio_Corr_mas_casos[[#This Row],[Corregimiento]],Hoja3!$A$2:$D$676,4,0)</f>
        <v>10207</v>
      </c>
      <c r="E12891" s="33">
        <v>5</v>
      </c>
    </row>
    <row r="12892" spans="1:5" x14ac:dyDescent="0.2">
      <c r="A12892" s="32">
        <v>44518</v>
      </c>
      <c r="B12892" s="33">
        <v>444518</v>
      </c>
      <c r="C12892" s="33" t="s">
        <v>995</v>
      </c>
      <c r="D12892" s="34">
        <f>VLOOKUP(Pag_Inicio_Corr_mas_casos[[#This Row],[Corregimiento]],Hoja3!$A$2:$D$676,4,0)</f>
        <v>81001</v>
      </c>
      <c r="E12892" s="33">
        <v>5</v>
      </c>
    </row>
    <row r="12893" spans="1:5" x14ac:dyDescent="0.2">
      <c r="A12893" s="32">
        <v>44518</v>
      </c>
      <c r="B12893" s="33">
        <v>444518</v>
      </c>
      <c r="C12893" s="33" t="s">
        <v>1376</v>
      </c>
      <c r="D12893" s="34">
        <f>VLOOKUP(Pag_Inicio_Corr_mas_casos[[#This Row],[Corregimiento]],Hoja3!$A$2:$D$676,4,0)</f>
        <v>80807</v>
      </c>
      <c r="E12893" s="33">
        <v>5</v>
      </c>
    </row>
    <row r="12894" spans="1:5" x14ac:dyDescent="0.2">
      <c r="A12894" s="32">
        <v>44518</v>
      </c>
      <c r="B12894" s="33">
        <v>444518</v>
      </c>
      <c r="C12894" s="33" t="s">
        <v>832</v>
      </c>
      <c r="D12894" s="34">
        <f>VLOOKUP(Pag_Inicio_Corr_mas_casos[[#This Row],[Corregimiento]],Hoja3!$A$2:$D$676,4,0)</f>
        <v>81009</v>
      </c>
      <c r="E12894" s="33">
        <v>5</v>
      </c>
    </row>
    <row r="12895" spans="1:5" x14ac:dyDescent="0.2">
      <c r="A12895" s="32">
        <v>44518</v>
      </c>
      <c r="B12895" s="33">
        <v>444518</v>
      </c>
      <c r="C12895" s="33" t="s">
        <v>759</v>
      </c>
      <c r="D12895" s="34">
        <f>VLOOKUP(Pag_Inicio_Corr_mas_casos[[#This Row],[Corregimiento]],Hoja3!$A$2:$D$676,4,0)</f>
        <v>30107</v>
      </c>
      <c r="E12895" s="33">
        <v>5</v>
      </c>
    </row>
    <row r="12896" spans="1:5" x14ac:dyDescent="0.2">
      <c r="A12896" s="32">
        <v>44518</v>
      </c>
      <c r="B12896" s="33">
        <v>444518</v>
      </c>
      <c r="C12896" s="33" t="s">
        <v>776</v>
      </c>
      <c r="D12896" s="34">
        <f>VLOOKUP(Pag_Inicio_Corr_mas_casos[[#This Row],[Corregimiento]],Hoja3!$A$2:$D$676,4,0)</f>
        <v>130105</v>
      </c>
      <c r="E12896" s="33">
        <v>5</v>
      </c>
    </row>
    <row r="12897" spans="1:5" x14ac:dyDescent="0.2">
      <c r="A12897" s="32">
        <v>44518</v>
      </c>
      <c r="B12897" s="33">
        <v>444518</v>
      </c>
      <c r="C12897" s="33" t="s">
        <v>816</v>
      </c>
      <c r="D12897" s="34">
        <f>VLOOKUP(Pag_Inicio_Corr_mas_casos[[#This Row],[Corregimiento]],Hoja3!$A$2:$D$676,4,0)</f>
        <v>40611</v>
      </c>
      <c r="E12897" s="33">
        <v>4</v>
      </c>
    </row>
    <row r="12898" spans="1:5" x14ac:dyDescent="0.2">
      <c r="A12898" s="32">
        <v>44518</v>
      </c>
      <c r="B12898" s="33">
        <v>444518</v>
      </c>
      <c r="C12898" s="33" t="s">
        <v>1044</v>
      </c>
      <c r="D12898" s="34">
        <f>VLOOKUP(Pag_Inicio_Corr_mas_casos[[#This Row],[Corregimiento]],Hoja3!$A$2:$D$676,4,0)</f>
        <v>80822</v>
      </c>
      <c r="E12898" s="33">
        <v>4</v>
      </c>
    </row>
    <row r="12899" spans="1:5" x14ac:dyDescent="0.2">
      <c r="A12899" s="32">
        <v>44518</v>
      </c>
      <c r="B12899" s="33">
        <v>444518</v>
      </c>
      <c r="C12899" s="33" t="s">
        <v>1473</v>
      </c>
      <c r="D12899" s="34">
        <f>VLOOKUP(Pag_Inicio_Corr_mas_casos[[#This Row],[Corregimiento]],Hoja3!$A$2:$D$676,4,0)</f>
        <v>70205</v>
      </c>
      <c r="E12899" s="33">
        <v>4</v>
      </c>
    </row>
    <row r="12900" spans="1:5" x14ac:dyDescent="0.2">
      <c r="A12900" s="32">
        <v>44518</v>
      </c>
      <c r="B12900" s="33">
        <v>444518</v>
      </c>
      <c r="C12900" s="33" t="s">
        <v>1105</v>
      </c>
      <c r="D12900" s="34">
        <v>20206</v>
      </c>
      <c r="E12900" s="33">
        <v>4</v>
      </c>
    </row>
    <row r="12901" spans="1:5" x14ac:dyDescent="0.2">
      <c r="A12901" s="32">
        <v>44518</v>
      </c>
      <c r="B12901" s="33">
        <v>444518</v>
      </c>
      <c r="C12901" s="33" t="s">
        <v>1237</v>
      </c>
      <c r="D12901" s="34">
        <f>VLOOKUP(Pag_Inicio_Corr_mas_casos[[#This Row],[Corregimiento]],Hoja3!$A$2:$D$676,4,0)</f>
        <v>130102</v>
      </c>
      <c r="E12901" s="33">
        <v>4</v>
      </c>
    </row>
    <row r="12902" spans="1:5" x14ac:dyDescent="0.2">
      <c r="A12902" s="32">
        <v>44518</v>
      </c>
      <c r="B12902" s="33">
        <v>444518</v>
      </c>
      <c r="C12902" s="33" t="s">
        <v>807</v>
      </c>
      <c r="D12902" s="34">
        <f>VLOOKUP(Pag_Inicio_Corr_mas_casos[[#This Row],[Corregimiento]],Hoja3!$A$2:$D$676,4,0)</f>
        <v>40503</v>
      </c>
      <c r="E12902" s="33">
        <v>4</v>
      </c>
    </row>
    <row r="12903" spans="1:5" x14ac:dyDescent="0.2">
      <c r="A12903" s="32">
        <v>44518</v>
      </c>
      <c r="B12903" s="33">
        <v>444518</v>
      </c>
      <c r="C12903" s="33" t="s">
        <v>739</v>
      </c>
      <c r="D12903" s="34">
        <f>VLOOKUP(Pag_Inicio_Corr_mas_casos[[#This Row],[Corregimiento]],Hoja3!$A$2:$D$676,4,0)</f>
        <v>130106</v>
      </c>
      <c r="E12903" s="33">
        <v>4</v>
      </c>
    </row>
    <row r="12904" spans="1:5" x14ac:dyDescent="0.2">
      <c r="A12904" s="32">
        <v>44518</v>
      </c>
      <c r="B12904" s="33">
        <v>444518</v>
      </c>
      <c r="C12904" s="33" t="s">
        <v>784</v>
      </c>
      <c r="D12904" s="34">
        <f>VLOOKUP(Pag_Inicio_Corr_mas_casos[[#This Row],[Corregimiento]],Hoja3!$A$2:$D$676,4,0)</f>
        <v>30104</v>
      </c>
      <c r="E12904" s="33">
        <v>3</v>
      </c>
    </row>
    <row r="12905" spans="1:5" x14ac:dyDescent="0.2">
      <c r="A12905" s="35">
        <v>44519</v>
      </c>
      <c r="B12905" s="36">
        <v>444519</v>
      </c>
      <c r="C12905" s="36" t="s">
        <v>832</v>
      </c>
      <c r="D12905" s="37">
        <f>VLOOKUP(Pag_Inicio_Corr_mas_casos[[#This Row],[Corregimiento]],Hoja3!$A$2:$D$676,4,0)</f>
        <v>81009</v>
      </c>
      <c r="E12905" s="36">
        <v>10</v>
      </c>
    </row>
    <row r="12906" spans="1:5" x14ac:dyDescent="0.2">
      <c r="A12906" s="35">
        <v>44519</v>
      </c>
      <c r="B12906" s="36">
        <v>444519</v>
      </c>
      <c r="C12906" s="36" t="s">
        <v>1026</v>
      </c>
      <c r="D12906" s="37">
        <f>VLOOKUP(Pag_Inicio_Corr_mas_casos[[#This Row],[Corregimiento]],Hoja3!$A$2:$D$676,4,0)</f>
        <v>30107</v>
      </c>
      <c r="E12906" s="36">
        <v>10</v>
      </c>
    </row>
    <row r="12907" spans="1:5" x14ac:dyDescent="0.2">
      <c r="A12907" s="35">
        <v>44519</v>
      </c>
      <c r="B12907" s="36">
        <v>444519</v>
      </c>
      <c r="C12907" s="36" t="s">
        <v>1432</v>
      </c>
      <c r="D12907" s="37">
        <f>VLOOKUP(Pag_Inicio_Corr_mas_casos[[#This Row],[Corregimiento]],Hoja3!$A$2:$D$676,4,0)</f>
        <v>30108</v>
      </c>
      <c r="E12907" s="36">
        <v>8</v>
      </c>
    </row>
    <row r="12908" spans="1:5" x14ac:dyDescent="0.2">
      <c r="A12908" s="35">
        <v>44519</v>
      </c>
      <c r="B12908" s="36">
        <v>444519</v>
      </c>
      <c r="C12908" s="36" t="s">
        <v>1010</v>
      </c>
      <c r="D12908" s="37">
        <f>VLOOKUP(Pag_Inicio_Corr_mas_casos[[#This Row],[Corregimiento]],Hoja3!$A$2:$D$676,4,0)</f>
        <v>80813</v>
      </c>
      <c r="E12908" s="36">
        <v>7</v>
      </c>
    </row>
    <row r="12909" spans="1:5" x14ac:dyDescent="0.2">
      <c r="A12909" s="35">
        <v>44519</v>
      </c>
      <c r="B12909" s="36">
        <v>444519</v>
      </c>
      <c r="C12909" s="36" t="s">
        <v>999</v>
      </c>
      <c r="D12909" s="37">
        <f>VLOOKUP(Pag_Inicio_Corr_mas_casos[[#This Row],[Corregimiento]],Hoja3!$A$2:$D$676,4,0)</f>
        <v>80806</v>
      </c>
      <c r="E12909" s="36">
        <v>7</v>
      </c>
    </row>
    <row r="12910" spans="1:5" x14ac:dyDescent="0.2">
      <c r="A12910" s="35">
        <v>44519</v>
      </c>
      <c r="B12910" s="36">
        <v>444519</v>
      </c>
      <c r="C12910" s="36" t="s">
        <v>1070</v>
      </c>
      <c r="D12910" s="37">
        <f>VLOOKUP(Pag_Inicio_Corr_mas_casos[[#This Row],[Corregimiento]],Hoja3!$A$2:$D$676,4,0)</f>
        <v>80809</v>
      </c>
      <c r="E12910" s="36">
        <v>7</v>
      </c>
    </row>
    <row r="12911" spans="1:5" x14ac:dyDescent="0.2">
      <c r="A12911" s="35">
        <v>44519</v>
      </c>
      <c r="B12911" s="36">
        <v>444519</v>
      </c>
      <c r="C12911" s="36" t="s">
        <v>1071</v>
      </c>
      <c r="D12911" s="37">
        <f>VLOOKUP(Pag_Inicio_Corr_mas_casos[[#This Row],[Corregimiento]],Hoja3!$A$2:$D$676,4,0)</f>
        <v>80819</v>
      </c>
      <c r="E12911" s="36">
        <v>7</v>
      </c>
    </row>
    <row r="12912" spans="1:5" x14ac:dyDescent="0.2">
      <c r="A12912" s="35">
        <v>44519</v>
      </c>
      <c r="B12912" s="36">
        <v>444519</v>
      </c>
      <c r="C12912" s="36" t="s">
        <v>1105</v>
      </c>
      <c r="D12912" s="37">
        <f>VLOOKUP(Pag_Inicio_Corr_mas_casos[[#This Row],[Corregimiento]],Hoja3!$A$2:$D$676,4,0)</f>
        <v>80812</v>
      </c>
      <c r="E12912" s="36">
        <v>6</v>
      </c>
    </row>
    <row r="12913" spans="1:5" x14ac:dyDescent="0.2">
      <c r="A12913" s="35">
        <v>44519</v>
      </c>
      <c r="B12913" s="36">
        <v>444519</v>
      </c>
      <c r="C12913" s="36" t="s">
        <v>1474</v>
      </c>
      <c r="D12913" s="37">
        <f>VLOOKUP(Pag_Inicio_Corr_mas_casos[[#This Row],[Corregimiento]],Hoja3!$A$2:$D$676,4,0)</f>
        <v>70206</v>
      </c>
      <c r="E12913" s="36">
        <v>5</v>
      </c>
    </row>
    <row r="12914" spans="1:5" x14ac:dyDescent="0.2">
      <c r="A12914" s="35">
        <v>44519</v>
      </c>
      <c r="B12914" s="36">
        <v>444519</v>
      </c>
      <c r="C12914" s="36" t="s">
        <v>1066</v>
      </c>
      <c r="D12914" s="37">
        <f>VLOOKUP(Pag_Inicio_Corr_mas_casos[[#This Row],[Corregimiento]],Hoja3!$A$2:$D$676,4,0)</f>
        <v>40612</v>
      </c>
      <c r="E12914" s="36">
        <v>5</v>
      </c>
    </row>
    <row r="12915" spans="1:5" x14ac:dyDescent="0.2">
      <c r="A12915" s="35">
        <v>44519</v>
      </c>
      <c r="B12915" s="36">
        <v>444519</v>
      </c>
      <c r="C12915" s="36" t="s">
        <v>1475</v>
      </c>
      <c r="D12915" s="37">
        <f>VLOOKUP(Pag_Inicio_Corr_mas_casos[[#This Row],[Corregimiento]],Hoja3!$A$2:$D$676,4,0)</f>
        <v>70605</v>
      </c>
      <c r="E12915" s="36">
        <v>5</v>
      </c>
    </row>
    <row r="12916" spans="1:5" x14ac:dyDescent="0.2">
      <c r="A12916" s="35">
        <v>44519</v>
      </c>
      <c r="B12916" s="36">
        <v>444519</v>
      </c>
      <c r="C12916" s="36" t="s">
        <v>1081</v>
      </c>
      <c r="D12916" s="37">
        <f>VLOOKUP(Pag_Inicio_Corr_mas_casos[[#This Row],[Corregimiento]],Hoja3!$A$2:$D$676,4,0)</f>
        <v>91001</v>
      </c>
      <c r="E12916" s="36">
        <v>5</v>
      </c>
    </row>
    <row r="12917" spans="1:5" x14ac:dyDescent="0.2">
      <c r="A12917" s="35">
        <v>44519</v>
      </c>
      <c r="B12917" s="36">
        <v>444519</v>
      </c>
      <c r="C12917" s="36" t="s">
        <v>1264</v>
      </c>
      <c r="D12917" s="37">
        <f>VLOOKUP(Pag_Inicio_Corr_mas_casos[[#This Row],[Corregimiento]],Hoja3!$A$2:$D$676,4,0)</f>
        <v>10207</v>
      </c>
      <c r="E12917" s="36">
        <v>5</v>
      </c>
    </row>
    <row r="12918" spans="1:5" x14ac:dyDescent="0.2">
      <c r="A12918" s="35">
        <v>44519</v>
      </c>
      <c r="B12918" s="36">
        <v>444519</v>
      </c>
      <c r="C12918" s="36" t="s">
        <v>1476</v>
      </c>
      <c r="D12918" s="37">
        <f>VLOOKUP(Pag_Inicio_Corr_mas_casos[[#This Row],[Corregimiento]],Hoja3!$A$2:$D$676,4,0)</f>
        <v>70213</v>
      </c>
      <c r="E12918" s="36">
        <v>4</v>
      </c>
    </row>
    <row r="12919" spans="1:5" x14ac:dyDescent="0.2">
      <c r="A12919" s="35">
        <v>44519</v>
      </c>
      <c r="B12919" s="36">
        <v>444519</v>
      </c>
      <c r="C12919" s="36" t="s">
        <v>1023</v>
      </c>
      <c r="D12919" s="37">
        <f>VLOOKUP(Pag_Inicio_Corr_mas_casos[[#This Row],[Corregimiento]],Hoja3!$A$2:$D$676,4,0)</f>
        <v>30113</v>
      </c>
      <c r="E12919" s="36">
        <v>4</v>
      </c>
    </row>
    <row r="12920" spans="1:5" x14ac:dyDescent="0.2">
      <c r="A12920" s="35">
        <v>44519</v>
      </c>
      <c r="B12920" s="36">
        <v>444519</v>
      </c>
      <c r="C12920" s="36" t="s">
        <v>1057</v>
      </c>
      <c r="D12920" s="37">
        <f>VLOOKUP(Pag_Inicio_Corr_mas_casos[[#This Row],[Corregimiento]],Hoja3!$A$2:$D$676,4,0)</f>
        <v>81004</v>
      </c>
      <c r="E12920" s="36">
        <v>4</v>
      </c>
    </row>
    <row r="12921" spans="1:5" x14ac:dyDescent="0.2">
      <c r="A12921" s="35">
        <v>44519</v>
      </c>
      <c r="B12921" s="36">
        <v>444519</v>
      </c>
      <c r="C12921" s="36" t="s">
        <v>1090</v>
      </c>
      <c r="D12921" s="37">
        <f>VLOOKUP(Pag_Inicio_Corr_mas_casos[[#This Row],[Corregimiento]],Hoja3!$A$2:$D$676,4,0)</f>
        <v>60102</v>
      </c>
      <c r="E12921" s="36">
        <v>4</v>
      </c>
    </row>
    <row r="12922" spans="1:5" x14ac:dyDescent="0.2">
      <c r="A12922" s="35">
        <v>44519</v>
      </c>
      <c r="B12922" s="36">
        <v>444519</v>
      </c>
      <c r="C12922" s="36" t="s">
        <v>1100</v>
      </c>
      <c r="D12922" s="37">
        <f>VLOOKUP(Pag_Inicio_Corr_mas_casos[[#This Row],[Corregimiento]],Hoja3!$A$2:$D$676,4,0)</f>
        <v>70301</v>
      </c>
      <c r="E12922" s="36">
        <v>4</v>
      </c>
    </row>
    <row r="12923" spans="1:5" x14ac:dyDescent="0.2">
      <c r="A12923" s="35">
        <v>44519</v>
      </c>
      <c r="B12923" s="36">
        <v>444519</v>
      </c>
      <c r="C12923" s="36" t="s">
        <v>1080</v>
      </c>
      <c r="D12923" s="37">
        <f>VLOOKUP(Pag_Inicio_Corr_mas_casos[[#This Row],[Corregimiento]],Hoja3!$A$2:$D$676,4,0)</f>
        <v>81003</v>
      </c>
      <c r="E12923" s="36">
        <v>3</v>
      </c>
    </row>
    <row r="12924" spans="1:5" x14ac:dyDescent="0.2">
      <c r="A12924" s="35">
        <v>44519</v>
      </c>
      <c r="B12924" s="36">
        <v>444519</v>
      </c>
      <c r="C12924" s="36" t="s">
        <v>1119</v>
      </c>
      <c r="D12924" s="37">
        <f>VLOOKUP(Pag_Inicio_Corr_mas_casos[[#This Row],[Corregimiento]],Hoja3!$A$2:$D$676,4,0)</f>
        <v>40601</v>
      </c>
      <c r="E12924" s="36">
        <v>3</v>
      </c>
    </row>
    <row r="12925" spans="1:5" x14ac:dyDescent="0.2">
      <c r="A12925" s="219">
        <v>44520</v>
      </c>
      <c r="B12925" s="220">
        <v>444520</v>
      </c>
      <c r="C12925" s="220" t="s">
        <v>742</v>
      </c>
      <c r="D12925" s="221">
        <f>VLOOKUP(Pag_Inicio_Corr_mas_casos[[#This Row],[Corregimiento]],Hoja3!$A$2:$D$676,4,0)</f>
        <v>80821</v>
      </c>
      <c r="E12925" s="220">
        <v>10</v>
      </c>
    </row>
    <row r="12926" spans="1:5" x14ac:dyDescent="0.2">
      <c r="A12926" s="219">
        <v>44520</v>
      </c>
      <c r="B12926" s="220">
        <v>444520</v>
      </c>
      <c r="C12926" s="220" t="s">
        <v>1477</v>
      </c>
      <c r="D12926" s="221">
        <f>VLOOKUP(Pag_Inicio_Corr_mas_casos[[#This Row],[Corregimiento]],Hoja3!$A$2:$D$676,4,0)</f>
        <v>40101</v>
      </c>
      <c r="E12926" s="220">
        <v>2</v>
      </c>
    </row>
    <row r="12927" spans="1:5" x14ac:dyDescent="0.2">
      <c r="A12927" s="219">
        <v>44520</v>
      </c>
      <c r="B12927" s="220">
        <v>444520</v>
      </c>
      <c r="C12927" s="220" t="s">
        <v>1044</v>
      </c>
      <c r="D12927" s="221">
        <f>VLOOKUP(Pag_Inicio_Corr_mas_casos[[#This Row],[Corregimiento]],Hoja3!$A$2:$D$676,4,0)</f>
        <v>80822</v>
      </c>
      <c r="E12927" s="220">
        <v>5</v>
      </c>
    </row>
    <row r="12928" spans="1:5" x14ac:dyDescent="0.2">
      <c r="A12928" s="219">
        <v>44520</v>
      </c>
      <c r="B12928" s="220">
        <v>444520</v>
      </c>
      <c r="C12928" s="220" t="s">
        <v>1478</v>
      </c>
      <c r="D12928" s="221">
        <f>VLOOKUP(Pag_Inicio_Corr_mas_casos[[#This Row],[Corregimiento]],Hoja3!$A$2:$D$676,4,0)</f>
        <v>70702</v>
      </c>
      <c r="E12928" s="220">
        <v>1</v>
      </c>
    </row>
    <row r="12929" spans="1:5" x14ac:dyDescent="0.2">
      <c r="A12929" s="219">
        <v>44520</v>
      </c>
      <c r="B12929" s="220">
        <v>444520</v>
      </c>
      <c r="C12929" s="220" t="s">
        <v>995</v>
      </c>
      <c r="D12929" s="221">
        <f>VLOOKUP(Pag_Inicio_Corr_mas_casos[[#This Row],[Corregimiento]],Hoja3!$A$2:$D$676,4,0)</f>
        <v>81001</v>
      </c>
      <c r="E12929" s="220">
        <v>7</v>
      </c>
    </row>
    <row r="12930" spans="1:5" x14ac:dyDescent="0.2">
      <c r="A12930" s="219">
        <v>44520</v>
      </c>
      <c r="B12930" s="220">
        <v>444520</v>
      </c>
      <c r="C12930" s="220" t="s">
        <v>1005</v>
      </c>
      <c r="D12930" s="221">
        <f>VLOOKUP(Pag_Inicio_Corr_mas_casos[[#This Row],[Corregimiento]],Hoja3!$A$2:$D$676,4,0)</f>
        <v>80814</v>
      </c>
      <c r="E12930" s="220">
        <v>3</v>
      </c>
    </row>
    <row r="12931" spans="1:5" x14ac:dyDescent="0.2">
      <c r="A12931" s="219">
        <v>44520</v>
      </c>
      <c r="B12931" s="220">
        <v>444520</v>
      </c>
      <c r="C12931" s="220" t="s">
        <v>1479</v>
      </c>
      <c r="D12931" s="221">
        <f>VLOOKUP(Pag_Inicio_Corr_mas_casos[[#This Row],[Corregimiento]],Hoja3!$A$2:$D$676,4,0)</f>
        <v>81006</v>
      </c>
      <c r="E12931" s="220">
        <v>2</v>
      </c>
    </row>
    <row r="12932" spans="1:5" x14ac:dyDescent="0.2">
      <c r="A12932" s="219">
        <v>44520</v>
      </c>
      <c r="B12932" s="220">
        <v>444520</v>
      </c>
      <c r="C12932" s="220" t="s">
        <v>1127</v>
      </c>
      <c r="D12932" s="221">
        <f>VLOOKUP(Pag_Inicio_Corr_mas_casos[[#This Row],[Corregimiento]],Hoja3!$A$2:$D$676,4,0)</f>
        <v>130101</v>
      </c>
      <c r="E12932" s="220">
        <v>5</v>
      </c>
    </row>
    <row r="12933" spans="1:5" x14ac:dyDescent="0.2">
      <c r="A12933" s="219">
        <v>44520</v>
      </c>
      <c r="B12933" s="220">
        <v>444520</v>
      </c>
      <c r="C12933" s="220" t="s">
        <v>881</v>
      </c>
      <c r="D12933" s="221">
        <f>VLOOKUP(Pag_Inicio_Corr_mas_casos[[#This Row],[Corregimiento]],Hoja3!$A$2:$D$676,4,0)</f>
        <v>40204</v>
      </c>
      <c r="E12933" s="220">
        <v>2</v>
      </c>
    </row>
    <row r="12934" spans="1:5" x14ac:dyDescent="0.2">
      <c r="A12934" s="219">
        <v>44520</v>
      </c>
      <c r="B12934" s="220">
        <v>444520</v>
      </c>
      <c r="C12934" s="220" t="s">
        <v>1480</v>
      </c>
      <c r="D12934" s="221">
        <f>VLOOKUP(Pag_Inicio_Corr_mas_casos[[#This Row],[Corregimiento]],Hoja3!$A$2:$D$676,4,0)</f>
        <v>40302</v>
      </c>
      <c r="E12934" s="220">
        <v>2</v>
      </c>
    </row>
    <row r="12935" spans="1:5" x14ac:dyDescent="0.2">
      <c r="A12935" s="219">
        <v>44520</v>
      </c>
      <c r="B12935" s="220">
        <v>444520</v>
      </c>
      <c r="C12935" s="220" t="s">
        <v>1481</v>
      </c>
      <c r="D12935" s="221">
        <f>VLOOKUP(Pag_Inicio_Corr_mas_casos[[#This Row],[Corregimiento]],Hoja3!$A$2:$D$676,4,0)</f>
        <v>130701</v>
      </c>
      <c r="E12935" s="220">
        <v>1</v>
      </c>
    </row>
    <row r="12936" spans="1:5" x14ac:dyDescent="0.2">
      <c r="A12936" s="219">
        <v>44520</v>
      </c>
      <c r="B12936" s="220">
        <v>444520</v>
      </c>
      <c r="C12936" s="220" t="s">
        <v>1401</v>
      </c>
      <c r="D12936" s="221">
        <f>VLOOKUP(Pag_Inicio_Corr_mas_casos[[#This Row],[Corregimiento]],Hoja3!$A$2:$D$676,4,0)</f>
        <v>130702</v>
      </c>
      <c r="E12936" s="220">
        <v>2</v>
      </c>
    </row>
    <row r="12937" spans="1:5" x14ac:dyDescent="0.2">
      <c r="A12937" s="219">
        <v>44520</v>
      </c>
      <c r="B12937" s="220">
        <v>444520</v>
      </c>
      <c r="C12937" s="220" t="s">
        <v>1045</v>
      </c>
      <c r="D12937" s="221">
        <f>VLOOKUP(Pag_Inicio_Corr_mas_casos[[#This Row],[Corregimiento]],Hoja3!$A$2:$D$676,4,0)</f>
        <v>81007</v>
      </c>
      <c r="E12937" s="220">
        <v>2</v>
      </c>
    </row>
    <row r="12938" spans="1:5" x14ac:dyDescent="0.2">
      <c r="A12938" s="219">
        <v>44520</v>
      </c>
      <c r="B12938" s="220">
        <v>444520</v>
      </c>
      <c r="C12938" s="220" t="s">
        <v>1079</v>
      </c>
      <c r="D12938" s="221">
        <f>VLOOKUP(Pag_Inicio_Corr_mas_casos[[#This Row],[Corregimiento]],Hoja3!$A$2:$D$676,4,0)</f>
        <v>81002</v>
      </c>
      <c r="E12938" s="220">
        <v>2</v>
      </c>
    </row>
    <row r="12939" spans="1:5" x14ac:dyDescent="0.2">
      <c r="A12939" s="219">
        <v>44520</v>
      </c>
      <c r="B12939" s="220">
        <v>444520</v>
      </c>
      <c r="C12939" s="220" t="s">
        <v>1001</v>
      </c>
      <c r="D12939" s="221">
        <f>VLOOKUP(Pag_Inicio_Corr_mas_casos[[#This Row],[Corregimiento]],Hoja3!$A$2:$D$676,4,0)</f>
        <v>80807</v>
      </c>
      <c r="E12939" s="220">
        <v>2</v>
      </c>
    </row>
    <row r="12940" spans="1:5" x14ac:dyDescent="0.2">
      <c r="A12940" s="219">
        <v>44520</v>
      </c>
      <c r="B12940" s="220">
        <v>444520</v>
      </c>
      <c r="C12940" s="220" t="s">
        <v>999</v>
      </c>
      <c r="D12940" s="221">
        <f>VLOOKUP(Pag_Inicio_Corr_mas_casos[[#This Row],[Corregimiento]],Hoja3!$A$2:$D$676,4,0)</f>
        <v>80806</v>
      </c>
      <c r="E12940" s="220">
        <v>9</v>
      </c>
    </row>
    <row r="12941" spans="1:5" x14ac:dyDescent="0.2">
      <c r="A12941" s="219">
        <v>44520</v>
      </c>
      <c r="B12941" s="220">
        <v>444520</v>
      </c>
      <c r="C12941" s="220" t="s">
        <v>807</v>
      </c>
      <c r="D12941" s="221">
        <f>VLOOKUP(Pag_Inicio_Corr_mas_casos[[#This Row],[Corregimiento]],Hoja3!$A$2:$D$676,4,0)</f>
        <v>40503</v>
      </c>
      <c r="E12941" s="220">
        <v>4</v>
      </c>
    </row>
    <row r="12942" spans="1:5" x14ac:dyDescent="0.2">
      <c r="A12942" s="219">
        <v>44520</v>
      </c>
      <c r="B12942" s="220">
        <v>444520</v>
      </c>
      <c r="C12942" s="220" t="s">
        <v>751</v>
      </c>
      <c r="D12942" s="221">
        <f>VLOOKUP(Pag_Inicio_Corr_mas_casos[[#This Row],[Corregimiento]],Hoja3!$A$2:$D$676,4,0)</f>
        <v>130107</v>
      </c>
      <c r="E12942" s="220">
        <v>2</v>
      </c>
    </row>
    <row r="12943" spans="1:5" x14ac:dyDescent="0.2">
      <c r="A12943" s="219">
        <v>44520</v>
      </c>
      <c r="B12943" s="220">
        <v>444520</v>
      </c>
      <c r="C12943" s="220" t="s">
        <v>933</v>
      </c>
      <c r="D12943" s="221">
        <f>VLOOKUP(Pag_Inicio_Corr_mas_casos[[#This Row],[Corregimiento]],Hoja3!$A$2:$D$676,4,0)</f>
        <v>91103</v>
      </c>
      <c r="E12943" s="220">
        <v>1</v>
      </c>
    </row>
    <row r="12944" spans="1:5" x14ac:dyDescent="0.2">
      <c r="A12944" s="216">
        <v>44521</v>
      </c>
      <c r="B12944" s="217">
        <v>444521</v>
      </c>
      <c r="C12944" s="217" t="s">
        <v>1065</v>
      </c>
      <c r="D12944" s="218">
        <f>VLOOKUP(Pag_Inicio_Corr_mas_casos[[#This Row],[Corregimiento]],Hoja3!$A$2:$D$676,4,0)</f>
        <v>60101</v>
      </c>
      <c r="E12944" s="217">
        <v>9</v>
      </c>
    </row>
    <row r="12945" spans="1:5" x14ac:dyDescent="0.2">
      <c r="A12945" s="216">
        <v>44521</v>
      </c>
      <c r="B12945" s="217">
        <v>444521</v>
      </c>
      <c r="C12945" s="217" t="s">
        <v>963</v>
      </c>
      <c r="D12945" s="218">
        <f>VLOOKUP(Pag_Inicio_Corr_mas_casos[[#This Row],[Corregimiento]],Hoja3!$A$2:$D$676,4,0)</f>
        <v>80820</v>
      </c>
      <c r="E12945" s="217">
        <v>7</v>
      </c>
    </row>
    <row r="12946" spans="1:5" x14ac:dyDescent="0.2">
      <c r="A12946" s="216">
        <v>44521</v>
      </c>
      <c r="B12946" s="217">
        <v>444521</v>
      </c>
      <c r="C12946" s="217" t="s">
        <v>999</v>
      </c>
      <c r="D12946" s="218">
        <f>VLOOKUP(Pag_Inicio_Corr_mas_casos[[#This Row],[Corregimiento]],Hoja3!$A$2:$D$676,4,0)</f>
        <v>80806</v>
      </c>
      <c r="E12946" s="217">
        <v>6</v>
      </c>
    </row>
    <row r="12947" spans="1:5" x14ac:dyDescent="0.2">
      <c r="A12947" s="216">
        <v>44521</v>
      </c>
      <c r="B12947" s="217">
        <v>444521</v>
      </c>
      <c r="C12947" s="217" t="s">
        <v>1221</v>
      </c>
      <c r="D12947" s="218">
        <f>VLOOKUP(Pag_Inicio_Corr_mas_casos[[#This Row],[Corregimiento]],Hoja3!$A$2:$D$676,4,0)</f>
        <v>40601</v>
      </c>
      <c r="E12947" s="217">
        <v>6</v>
      </c>
    </row>
    <row r="12948" spans="1:5" x14ac:dyDescent="0.2">
      <c r="A12948" s="216">
        <v>44521</v>
      </c>
      <c r="B12948" s="217">
        <v>444521</v>
      </c>
      <c r="C12948" s="217" t="s">
        <v>1005</v>
      </c>
      <c r="D12948" s="218">
        <f>VLOOKUP(Pag_Inicio_Corr_mas_casos[[#This Row],[Corregimiento]],Hoja3!$A$2:$D$676,4,0)</f>
        <v>80814</v>
      </c>
      <c r="E12948" s="217">
        <v>6</v>
      </c>
    </row>
    <row r="12949" spans="1:5" x14ac:dyDescent="0.2">
      <c r="A12949" s="216">
        <v>44521</v>
      </c>
      <c r="B12949" s="217">
        <v>444521</v>
      </c>
      <c r="C12949" s="217" t="s">
        <v>1006</v>
      </c>
      <c r="D12949" s="218">
        <f>VLOOKUP(Pag_Inicio_Corr_mas_casos[[#This Row],[Corregimiento]],Hoja3!$A$2:$D$676,4,0)</f>
        <v>80826</v>
      </c>
      <c r="E12949" s="217">
        <v>5</v>
      </c>
    </row>
    <row r="12950" spans="1:5" x14ac:dyDescent="0.2">
      <c r="A12950" s="216">
        <v>44521</v>
      </c>
      <c r="B12950" s="217">
        <v>444521</v>
      </c>
      <c r="C12950" s="217" t="s">
        <v>1010</v>
      </c>
      <c r="D12950" s="218">
        <f>VLOOKUP(Pag_Inicio_Corr_mas_casos[[#This Row],[Corregimiento]],Hoja3!$A$2:$D$676,4,0)</f>
        <v>80813</v>
      </c>
      <c r="E12950" s="217">
        <v>5</v>
      </c>
    </row>
    <row r="12951" spans="1:5" x14ac:dyDescent="0.2">
      <c r="A12951" s="216">
        <v>44521</v>
      </c>
      <c r="B12951" s="217">
        <v>444521</v>
      </c>
      <c r="C12951" s="217" t="s">
        <v>1482</v>
      </c>
      <c r="D12951" s="218">
        <f>VLOOKUP(Pag_Inicio_Corr_mas_casos[[#This Row],[Corregimiento]],Hoja3!$A$2:$D$676,4,0)</f>
        <v>70701</v>
      </c>
      <c r="E12951" s="217">
        <v>5</v>
      </c>
    </row>
    <row r="12952" spans="1:5" x14ac:dyDescent="0.2">
      <c r="A12952" s="216">
        <v>44521</v>
      </c>
      <c r="B12952" s="217">
        <v>444521</v>
      </c>
      <c r="C12952" s="217" t="s">
        <v>1442</v>
      </c>
      <c r="D12952" s="218">
        <f>VLOOKUP(Pag_Inicio_Corr_mas_casos[[#This Row],[Corregimiento]],Hoja3!$A$2:$D$676,4,0)</f>
        <v>60105</v>
      </c>
      <c r="E12952" s="217">
        <v>4</v>
      </c>
    </row>
    <row r="12953" spans="1:5" x14ac:dyDescent="0.2">
      <c r="A12953" s="216">
        <v>44521</v>
      </c>
      <c r="B12953" s="217">
        <v>444521</v>
      </c>
      <c r="C12953" s="217" t="s">
        <v>995</v>
      </c>
      <c r="D12953" s="218">
        <f>VLOOKUP(Pag_Inicio_Corr_mas_casos[[#This Row],[Corregimiento]],Hoja3!$A$2:$D$676,4,0)</f>
        <v>81001</v>
      </c>
      <c r="E12953" s="217">
        <v>4</v>
      </c>
    </row>
    <row r="12954" spans="1:5" x14ac:dyDescent="0.2">
      <c r="A12954" s="216">
        <v>44521</v>
      </c>
      <c r="B12954" s="217">
        <v>444521</v>
      </c>
      <c r="C12954" s="217" t="s">
        <v>1071</v>
      </c>
      <c r="D12954" s="218">
        <f>VLOOKUP(Pag_Inicio_Corr_mas_casos[[#This Row],[Corregimiento]],Hoja3!$A$2:$D$676,4,0)</f>
        <v>80819</v>
      </c>
      <c r="E12954" s="217">
        <v>4</v>
      </c>
    </row>
    <row r="12955" spans="1:5" x14ac:dyDescent="0.2">
      <c r="A12955" s="216">
        <v>44521</v>
      </c>
      <c r="B12955" s="217">
        <v>444521</v>
      </c>
      <c r="C12955" s="217" t="s">
        <v>1105</v>
      </c>
      <c r="D12955" s="218">
        <f>VLOOKUP(Pag_Inicio_Corr_mas_casos[[#This Row],[Corregimiento]],Hoja3!$A$2:$D$676,4,0)</f>
        <v>80812</v>
      </c>
      <c r="E12955" s="217">
        <v>4</v>
      </c>
    </row>
    <row r="12956" spans="1:5" x14ac:dyDescent="0.2">
      <c r="A12956" s="216">
        <v>44521</v>
      </c>
      <c r="B12956" s="217">
        <v>444521</v>
      </c>
      <c r="C12956" s="217" t="s">
        <v>1100</v>
      </c>
      <c r="D12956" s="218">
        <f>VLOOKUP(Pag_Inicio_Corr_mas_casos[[#This Row],[Corregimiento]],Hoja3!$A$2:$D$676,4,0)</f>
        <v>70301</v>
      </c>
      <c r="E12956" s="217">
        <v>3</v>
      </c>
    </row>
    <row r="12957" spans="1:5" x14ac:dyDescent="0.2">
      <c r="A12957" s="216">
        <v>44521</v>
      </c>
      <c r="B12957" s="217">
        <v>444521</v>
      </c>
      <c r="C12957" s="217" t="s">
        <v>1419</v>
      </c>
      <c r="D12957" s="218">
        <f>VLOOKUP(Pag_Inicio_Corr_mas_casos[[#This Row],[Corregimiento]],Hoja3!$A$2:$D$676,4,0)</f>
        <v>30110</v>
      </c>
      <c r="E12957" s="217">
        <v>3</v>
      </c>
    </row>
    <row r="12958" spans="1:5" x14ac:dyDescent="0.2">
      <c r="A12958" s="216">
        <v>44521</v>
      </c>
      <c r="B12958" s="217">
        <v>444521</v>
      </c>
      <c r="C12958" s="217" t="s">
        <v>1218</v>
      </c>
      <c r="D12958" s="218">
        <f>VLOOKUP(Pag_Inicio_Corr_mas_casos[[#This Row],[Corregimiento]],Hoja3!$A$2:$D$676,4,0)</f>
        <v>40606</v>
      </c>
      <c r="E12958" s="217">
        <v>3</v>
      </c>
    </row>
    <row r="12959" spans="1:5" x14ac:dyDescent="0.2">
      <c r="A12959" s="216">
        <v>44521</v>
      </c>
      <c r="B12959" s="217">
        <v>444521</v>
      </c>
      <c r="C12959" s="217" t="s">
        <v>1483</v>
      </c>
      <c r="D12959" s="218">
        <f>VLOOKUP(Pag_Inicio_Corr_mas_casos[[#This Row],[Corregimiento]],Hoja3!$A$2:$D$676,4,0)</f>
        <v>40510</v>
      </c>
      <c r="E12959" s="217">
        <v>3</v>
      </c>
    </row>
    <row r="12960" spans="1:5" x14ac:dyDescent="0.2">
      <c r="A12960" s="216">
        <v>44521</v>
      </c>
      <c r="B12960" s="217">
        <v>444521</v>
      </c>
      <c r="C12960" s="217" t="s">
        <v>739</v>
      </c>
      <c r="D12960" s="218">
        <f>VLOOKUP(Pag_Inicio_Corr_mas_casos[[#This Row],[Corregimiento]],Hoja3!$A$2:$D$676,4,0)</f>
        <v>130106</v>
      </c>
      <c r="E12960" s="217">
        <v>3</v>
      </c>
    </row>
    <row r="12961" spans="1:5" x14ac:dyDescent="0.2">
      <c r="A12961" s="216">
        <v>44521</v>
      </c>
      <c r="B12961" s="217">
        <v>444521</v>
      </c>
      <c r="C12961" s="217" t="s">
        <v>1466</v>
      </c>
      <c r="D12961" s="218">
        <f>VLOOKUP(Pag_Inicio_Corr_mas_casos[[#This Row],[Corregimiento]],Hoja3!$A$2:$D$676,4,0)</f>
        <v>60104</v>
      </c>
      <c r="E12961" s="217">
        <v>3</v>
      </c>
    </row>
    <row r="12962" spans="1:5" x14ac:dyDescent="0.2">
      <c r="A12962" s="216">
        <v>44521</v>
      </c>
      <c r="B12962" s="217">
        <v>444521</v>
      </c>
      <c r="C12962" s="217" t="s">
        <v>996</v>
      </c>
      <c r="D12962" s="218">
        <f>VLOOKUP(Pag_Inicio_Corr_mas_casos[[#This Row],[Corregimiento]],Hoja3!$A$2:$D$676,4,0)</f>
        <v>80810</v>
      </c>
      <c r="E12962" s="217">
        <v>3</v>
      </c>
    </row>
    <row r="12963" spans="1:5" x14ac:dyDescent="0.2">
      <c r="A12963" s="216">
        <v>44521</v>
      </c>
      <c r="B12963" s="217">
        <v>444521</v>
      </c>
      <c r="C12963" s="217" t="s">
        <v>1127</v>
      </c>
      <c r="D12963" s="218">
        <f>VLOOKUP(Pag_Inicio_Corr_mas_casos[[#This Row],[Corregimiento]],Hoja3!$A$2:$D$676,4,0)</f>
        <v>130101</v>
      </c>
      <c r="E12963" s="217">
        <v>3</v>
      </c>
    </row>
    <row r="12964" spans="1:5" x14ac:dyDescent="0.2">
      <c r="A12964" s="35">
        <v>44522</v>
      </c>
      <c r="B12964" s="36">
        <v>444522</v>
      </c>
      <c r="C12964" s="36" t="s">
        <v>1289</v>
      </c>
      <c r="D12964" s="37">
        <f>VLOOKUP(Pag_Inicio_Corr_mas_casos[[#This Row],[Corregimiento]],Hoja3!$A$2:$D$676,4,0)</f>
        <v>20302</v>
      </c>
      <c r="E12964" s="36">
        <v>7</v>
      </c>
    </row>
    <row r="12965" spans="1:5" x14ac:dyDescent="0.2">
      <c r="A12965" s="35">
        <v>44522</v>
      </c>
      <c r="B12965" s="36">
        <v>444522</v>
      </c>
      <c r="C12965" s="36" t="s">
        <v>1119</v>
      </c>
      <c r="D12965" s="37">
        <f>VLOOKUP(Pag_Inicio_Corr_mas_casos[[#This Row],[Corregimiento]],Hoja3!$A$2:$D$676,4,0)</f>
        <v>40601</v>
      </c>
      <c r="E12965" s="36">
        <v>5</v>
      </c>
    </row>
    <row r="12966" spans="1:5" x14ac:dyDescent="0.2">
      <c r="A12966" s="35">
        <v>44522</v>
      </c>
      <c r="B12966" s="36">
        <v>444522</v>
      </c>
      <c r="C12966" s="36" t="s">
        <v>1113</v>
      </c>
      <c r="D12966" s="37">
        <f>VLOOKUP(Pag_Inicio_Corr_mas_casos[[#This Row],[Corregimiento]],Hoja3!$A$2:$D$676,4,0)</f>
        <v>130102</v>
      </c>
      <c r="E12966" s="36">
        <v>5</v>
      </c>
    </row>
    <row r="12967" spans="1:5" x14ac:dyDescent="0.2">
      <c r="A12967" s="35">
        <v>44522</v>
      </c>
      <c r="B12967" s="36">
        <v>444522</v>
      </c>
      <c r="C12967" s="36" t="s">
        <v>1070</v>
      </c>
      <c r="D12967" s="37">
        <f>VLOOKUP(Pag_Inicio_Corr_mas_casos[[#This Row],[Corregimiento]],Hoja3!$A$2:$D$676,4,0)</f>
        <v>80809</v>
      </c>
      <c r="E12967" s="36">
        <v>4</v>
      </c>
    </row>
    <row r="12968" spans="1:5" x14ac:dyDescent="0.2">
      <c r="A12968" s="35">
        <v>44522</v>
      </c>
      <c r="B12968" s="36">
        <v>444522</v>
      </c>
      <c r="C12968" s="36" t="s">
        <v>999</v>
      </c>
      <c r="D12968" s="37">
        <f>VLOOKUP(Pag_Inicio_Corr_mas_casos[[#This Row],[Corregimiento]],Hoja3!$A$2:$D$676,4,0)</f>
        <v>80806</v>
      </c>
      <c r="E12968" s="36">
        <v>4</v>
      </c>
    </row>
    <row r="12969" spans="1:5" x14ac:dyDescent="0.2">
      <c r="A12969" s="35">
        <v>44522</v>
      </c>
      <c r="B12969" s="36">
        <v>444522</v>
      </c>
      <c r="C12969" s="36" t="s">
        <v>1127</v>
      </c>
      <c r="D12969" s="37">
        <f>VLOOKUP(Pag_Inicio_Corr_mas_casos[[#This Row],[Corregimiento]],Hoja3!$A$2:$D$676,4,0)</f>
        <v>130101</v>
      </c>
      <c r="E12969" s="36">
        <v>4</v>
      </c>
    </row>
    <row r="12970" spans="1:5" x14ac:dyDescent="0.2">
      <c r="A12970" s="35">
        <v>44522</v>
      </c>
      <c r="B12970" s="36">
        <v>444522</v>
      </c>
      <c r="C12970" s="36" t="s">
        <v>1484</v>
      </c>
      <c r="D12970" s="37">
        <f>VLOOKUP(Pag_Inicio_Corr_mas_casos[[#This Row],[Corregimiento]],Hoja3!$A$2:$D$676,4,0)</f>
        <v>70701</v>
      </c>
      <c r="E12970" s="36">
        <v>4</v>
      </c>
    </row>
    <row r="12971" spans="1:5" x14ac:dyDescent="0.2">
      <c r="A12971" s="35">
        <v>44522</v>
      </c>
      <c r="B12971" s="36">
        <v>444522</v>
      </c>
      <c r="C12971" s="36" t="s">
        <v>1020</v>
      </c>
      <c r="D12971" s="37">
        <f>VLOOKUP(Pag_Inicio_Corr_mas_casos[[#This Row],[Corregimiento]],Hoja3!$A$2:$D$676,4,0)</f>
        <v>20601</v>
      </c>
      <c r="E12971" s="36">
        <v>3</v>
      </c>
    </row>
    <row r="12972" spans="1:5" x14ac:dyDescent="0.2">
      <c r="A12972" s="35">
        <v>44522</v>
      </c>
      <c r="B12972" s="36">
        <v>444522</v>
      </c>
      <c r="C12972" s="36" t="s">
        <v>1026</v>
      </c>
      <c r="D12972" s="37">
        <f>VLOOKUP(Pag_Inicio_Corr_mas_casos[[#This Row],[Corregimiento]],Hoja3!$A$2:$D$676,4,0)</f>
        <v>30107</v>
      </c>
      <c r="E12972" s="36">
        <v>3</v>
      </c>
    </row>
    <row r="12973" spans="1:5" x14ac:dyDescent="0.2">
      <c r="A12973" s="35">
        <v>44522</v>
      </c>
      <c r="B12973" s="36">
        <v>444522</v>
      </c>
      <c r="C12973" s="36" t="s">
        <v>1177</v>
      </c>
      <c r="D12973" s="37">
        <f>VLOOKUP(Pag_Inicio_Corr_mas_casos[[#This Row],[Corregimiento]],Hoja3!$A$2:$D$676,4,0)</f>
        <v>30401</v>
      </c>
      <c r="E12973" s="36">
        <v>3</v>
      </c>
    </row>
    <row r="12974" spans="1:5" x14ac:dyDescent="0.2">
      <c r="A12974" s="35">
        <v>44522</v>
      </c>
      <c r="B12974" s="36">
        <v>444522</v>
      </c>
      <c r="C12974" s="36" t="s">
        <v>1005</v>
      </c>
      <c r="D12974" s="37">
        <f>VLOOKUP(Pag_Inicio_Corr_mas_casos[[#This Row],[Corregimiento]],Hoja3!$A$2:$D$676,4,0)</f>
        <v>80814</v>
      </c>
      <c r="E12974" s="36">
        <v>3</v>
      </c>
    </row>
    <row r="12975" spans="1:5" x14ac:dyDescent="0.2">
      <c r="A12975" s="35">
        <v>44522</v>
      </c>
      <c r="B12975" s="36">
        <v>444522</v>
      </c>
      <c r="C12975" s="36" t="s">
        <v>1032</v>
      </c>
      <c r="D12975" s="37">
        <f>VLOOKUP(Pag_Inicio_Corr_mas_casos[[#This Row],[Corregimiento]],Hoja3!$A$2:$D$676,4,0)</f>
        <v>20606</v>
      </c>
      <c r="E12975" s="36">
        <v>3</v>
      </c>
    </row>
    <row r="12976" spans="1:5" x14ac:dyDescent="0.2">
      <c r="A12976" s="35">
        <v>44522</v>
      </c>
      <c r="B12976" s="36">
        <v>444522</v>
      </c>
      <c r="C12976" s="36" t="s">
        <v>1105</v>
      </c>
      <c r="D12976" s="37">
        <f>VLOOKUP(Pag_Inicio_Corr_mas_casos[[#This Row],[Corregimiento]],Hoja3!$A$2:$D$676,4,0)</f>
        <v>80812</v>
      </c>
      <c r="E12976" s="36">
        <v>3</v>
      </c>
    </row>
    <row r="12977" spans="1:5" x14ac:dyDescent="0.2">
      <c r="A12977" s="35">
        <v>44522</v>
      </c>
      <c r="B12977" s="36">
        <v>444522</v>
      </c>
      <c r="C12977" s="36" t="s">
        <v>1000</v>
      </c>
      <c r="D12977" s="37">
        <f>VLOOKUP(Pag_Inicio_Corr_mas_casos[[#This Row],[Corregimiento]],Hoja3!$A$2:$D$676,4,0)</f>
        <v>80823</v>
      </c>
      <c r="E12977" s="36">
        <v>2</v>
      </c>
    </row>
    <row r="12978" spans="1:5" x14ac:dyDescent="0.2">
      <c r="A12978" s="35">
        <v>44522</v>
      </c>
      <c r="B12978" s="36">
        <v>444522</v>
      </c>
      <c r="C12978" s="36" t="s">
        <v>1078</v>
      </c>
      <c r="D12978" s="37">
        <f>VLOOKUP(Pag_Inicio_Corr_mas_casos[[#This Row],[Corregimiento]],Hoja3!$A$2:$D$676,4,0)</f>
        <v>81001</v>
      </c>
      <c r="E12978" s="36">
        <v>2</v>
      </c>
    </row>
    <row r="12979" spans="1:5" x14ac:dyDescent="0.2">
      <c r="A12979" s="35">
        <v>44522</v>
      </c>
      <c r="B12979" s="36">
        <v>444522</v>
      </c>
      <c r="C12979" s="36" t="s">
        <v>1071</v>
      </c>
      <c r="D12979" s="37">
        <f>VLOOKUP(Pag_Inicio_Corr_mas_casos[[#This Row],[Corregimiento]],Hoja3!$A$2:$D$676,4,0)</f>
        <v>80819</v>
      </c>
      <c r="E12979" s="36">
        <v>2</v>
      </c>
    </row>
    <row r="12980" spans="1:5" x14ac:dyDescent="0.2">
      <c r="A12980" s="35">
        <v>44522</v>
      </c>
      <c r="B12980" s="36">
        <v>444522</v>
      </c>
      <c r="C12980" s="36" t="s">
        <v>1288</v>
      </c>
      <c r="D12980" s="37">
        <f>VLOOKUP(Pag_Inicio_Corr_mas_casos[[#This Row],[Corregimiento]],Hoja3!$A$2:$D$676,4,0)</f>
        <v>40405</v>
      </c>
      <c r="E12980" s="36">
        <v>2</v>
      </c>
    </row>
    <row r="12981" spans="1:5" x14ac:dyDescent="0.2">
      <c r="A12981" s="35">
        <v>44522</v>
      </c>
      <c r="B12981" s="36">
        <v>444522</v>
      </c>
      <c r="C12981" s="36" t="s">
        <v>1124</v>
      </c>
      <c r="D12981" s="37">
        <f>VLOOKUP(Pag_Inicio_Corr_mas_casos[[#This Row],[Corregimiento]],Hoja3!$A$2:$D$676,4,0)</f>
        <v>30110</v>
      </c>
      <c r="E12981" s="36">
        <v>2</v>
      </c>
    </row>
    <row r="12982" spans="1:5" x14ac:dyDescent="0.2">
      <c r="A12982" s="35">
        <v>44522</v>
      </c>
      <c r="B12982" s="36">
        <v>444522</v>
      </c>
      <c r="C12982" s="36" t="s">
        <v>1080</v>
      </c>
      <c r="D12982" s="37">
        <f>VLOOKUP(Pag_Inicio_Corr_mas_casos[[#This Row],[Corregimiento]],Hoja3!$A$2:$D$676,4,0)</f>
        <v>81003</v>
      </c>
      <c r="E12982" s="36">
        <v>2</v>
      </c>
    </row>
    <row r="12983" spans="1:5" x14ac:dyDescent="0.2">
      <c r="A12983" s="35">
        <v>44522</v>
      </c>
      <c r="B12983" s="36">
        <v>444522</v>
      </c>
      <c r="C12983" s="36" t="s">
        <v>1125</v>
      </c>
      <c r="D12983" s="37">
        <f>VLOOKUP(Pag_Inicio_Corr_mas_casos[[#This Row],[Corregimiento]],Hoja3!$A$2:$D$676,4,0)</f>
        <v>40610</v>
      </c>
      <c r="E12983" s="36">
        <v>2</v>
      </c>
    </row>
    <row r="12984" spans="1:5" x14ac:dyDescent="0.2">
      <c r="A12984" s="209">
        <v>44523</v>
      </c>
      <c r="B12984" s="210">
        <v>444523</v>
      </c>
      <c r="C12984" s="210" t="s">
        <v>1105</v>
      </c>
      <c r="D12984" s="211">
        <f>VLOOKUP(Pag_Inicio_Corr_mas_casos[[#This Row],[Corregimiento]],Hoja3!$A$2:$D$676,4,0)</f>
        <v>80812</v>
      </c>
      <c r="E12984" s="210">
        <v>11</v>
      </c>
    </row>
    <row r="12985" spans="1:5" x14ac:dyDescent="0.2">
      <c r="A12985" s="209">
        <v>44523</v>
      </c>
      <c r="B12985" s="210">
        <v>444523</v>
      </c>
      <c r="C12985" s="210" t="s">
        <v>1006</v>
      </c>
      <c r="D12985" s="211">
        <f>VLOOKUP(Pag_Inicio_Corr_mas_casos[[#This Row],[Corregimiento]],Hoja3!$A$2:$D$676,4,0)</f>
        <v>80826</v>
      </c>
      <c r="E12985" s="210">
        <v>10</v>
      </c>
    </row>
    <row r="12986" spans="1:5" x14ac:dyDescent="0.2">
      <c r="A12986" s="209">
        <v>44523</v>
      </c>
      <c r="B12986" s="210">
        <v>444523</v>
      </c>
      <c r="C12986" s="210" t="s">
        <v>1070</v>
      </c>
      <c r="D12986" s="211">
        <f>VLOOKUP(Pag_Inicio_Corr_mas_casos[[#This Row],[Corregimiento]],Hoja3!$A$2:$D$676,4,0)</f>
        <v>80809</v>
      </c>
      <c r="E12986" s="210">
        <v>9</v>
      </c>
    </row>
    <row r="12987" spans="1:5" x14ac:dyDescent="0.2">
      <c r="A12987" s="209">
        <v>44523</v>
      </c>
      <c r="B12987" s="210">
        <v>444523</v>
      </c>
      <c r="C12987" s="210" t="s">
        <v>1001</v>
      </c>
      <c r="D12987" s="211">
        <f>VLOOKUP(Pag_Inicio_Corr_mas_casos[[#This Row],[Corregimiento]],Hoja3!$A$2:$D$676,4,0)</f>
        <v>80807</v>
      </c>
      <c r="E12987" s="210">
        <v>8</v>
      </c>
    </row>
    <row r="12988" spans="1:5" x14ac:dyDescent="0.2">
      <c r="A12988" s="209">
        <v>44523</v>
      </c>
      <c r="B12988" s="210">
        <v>444523</v>
      </c>
      <c r="C12988" s="210" t="s">
        <v>1485</v>
      </c>
      <c r="D12988" s="211">
        <f>VLOOKUP(Pag_Inicio_Corr_mas_casos[[#This Row],[Corregimiento]],Hoja3!$A$2:$D$676,4,0)</f>
        <v>70504</v>
      </c>
      <c r="E12988" s="210">
        <v>7</v>
      </c>
    </row>
    <row r="12989" spans="1:5" x14ac:dyDescent="0.2">
      <c r="A12989" s="209">
        <v>44523</v>
      </c>
      <c r="B12989" s="210">
        <v>444523</v>
      </c>
      <c r="C12989" s="210" t="s">
        <v>1065</v>
      </c>
      <c r="D12989" s="211">
        <f>VLOOKUP(Pag_Inicio_Corr_mas_casos[[#This Row],[Corregimiento]],Hoja3!$A$2:$D$676,4,0)</f>
        <v>60101</v>
      </c>
      <c r="E12989" s="210">
        <v>7</v>
      </c>
    </row>
    <row r="12990" spans="1:5" x14ac:dyDescent="0.2">
      <c r="A12990" s="209">
        <v>44523</v>
      </c>
      <c r="B12990" s="210">
        <v>444523</v>
      </c>
      <c r="C12990" s="210" t="s">
        <v>1119</v>
      </c>
      <c r="D12990" s="211">
        <f>VLOOKUP(Pag_Inicio_Corr_mas_casos[[#This Row],[Corregimiento]],Hoja3!$A$2:$D$676,4,0)</f>
        <v>40601</v>
      </c>
      <c r="E12990" s="210">
        <v>6</v>
      </c>
    </row>
    <row r="12991" spans="1:5" x14ac:dyDescent="0.2">
      <c r="A12991" s="209">
        <v>44523</v>
      </c>
      <c r="B12991" s="210">
        <v>444523</v>
      </c>
      <c r="C12991" s="210" t="s">
        <v>1218</v>
      </c>
      <c r="D12991" s="211">
        <f>VLOOKUP(Pag_Inicio_Corr_mas_casos[[#This Row],[Corregimiento]],Hoja3!$A$2:$D$676,4,0)</f>
        <v>40606</v>
      </c>
      <c r="E12991" s="210">
        <v>6</v>
      </c>
    </row>
    <row r="12992" spans="1:5" x14ac:dyDescent="0.2">
      <c r="A12992" s="209">
        <v>44523</v>
      </c>
      <c r="B12992" s="210">
        <v>444523</v>
      </c>
      <c r="C12992" s="210" t="s">
        <v>832</v>
      </c>
      <c r="D12992" s="211">
        <f>VLOOKUP(Pag_Inicio_Corr_mas_casos[[#This Row],[Corregimiento]],Hoja3!$A$2:$D$676,4,0)</f>
        <v>81009</v>
      </c>
      <c r="E12992" s="210">
        <v>5</v>
      </c>
    </row>
    <row r="12993" spans="1:5" x14ac:dyDescent="0.2">
      <c r="A12993" s="209">
        <v>44523</v>
      </c>
      <c r="B12993" s="210">
        <v>444523</v>
      </c>
      <c r="C12993" s="210" t="s">
        <v>1066</v>
      </c>
      <c r="D12993" s="211">
        <f>VLOOKUP(Pag_Inicio_Corr_mas_casos[[#This Row],[Corregimiento]],Hoja3!$A$2:$D$676,4,0)</f>
        <v>40612</v>
      </c>
      <c r="E12993" s="210">
        <v>5</v>
      </c>
    </row>
    <row r="12994" spans="1:5" x14ac:dyDescent="0.2">
      <c r="A12994" s="209">
        <v>44523</v>
      </c>
      <c r="B12994" s="210">
        <v>444523</v>
      </c>
      <c r="C12994" s="210" t="s">
        <v>1023</v>
      </c>
      <c r="D12994" s="211">
        <f>VLOOKUP(Pag_Inicio_Corr_mas_casos[[#This Row],[Corregimiento]],Hoja3!$A$2:$D$676,4,0)</f>
        <v>30113</v>
      </c>
      <c r="E12994" s="210">
        <v>5</v>
      </c>
    </row>
    <row r="12995" spans="1:5" x14ac:dyDescent="0.2">
      <c r="A12995" s="209">
        <v>44523</v>
      </c>
      <c r="B12995" s="210">
        <v>444523</v>
      </c>
      <c r="C12995" s="210" t="s">
        <v>1236</v>
      </c>
      <c r="D12995" s="211">
        <f>VLOOKUP(Pag_Inicio_Corr_mas_casos[[#This Row],[Corregimiento]],Hoja3!$A$2:$D$676,4,0)</f>
        <v>40501</v>
      </c>
      <c r="E12995" s="210">
        <v>5</v>
      </c>
    </row>
    <row r="12996" spans="1:5" x14ac:dyDescent="0.2">
      <c r="A12996" s="209">
        <v>44523</v>
      </c>
      <c r="B12996" s="210">
        <v>444523</v>
      </c>
      <c r="C12996" s="210" t="s">
        <v>1466</v>
      </c>
      <c r="D12996" s="211">
        <f>VLOOKUP(Pag_Inicio_Corr_mas_casos[[#This Row],[Corregimiento]],Hoja3!$A$2:$D$676,4,0)</f>
        <v>60104</v>
      </c>
      <c r="E12996" s="210">
        <v>4</v>
      </c>
    </row>
    <row r="12997" spans="1:5" x14ac:dyDescent="0.2">
      <c r="A12997" s="209">
        <v>44523</v>
      </c>
      <c r="B12997" s="210">
        <v>444523</v>
      </c>
      <c r="C12997" s="210" t="s">
        <v>996</v>
      </c>
      <c r="D12997" s="211">
        <f>VLOOKUP(Pag_Inicio_Corr_mas_casos[[#This Row],[Corregimiento]],Hoja3!$A$2:$D$676,4,0)</f>
        <v>80810</v>
      </c>
      <c r="E12997" s="210">
        <v>4</v>
      </c>
    </row>
    <row r="12998" spans="1:5" x14ac:dyDescent="0.2">
      <c r="A12998" s="209">
        <v>44523</v>
      </c>
      <c r="B12998" s="210">
        <v>444523</v>
      </c>
      <c r="C12998" s="210" t="s">
        <v>1416</v>
      </c>
      <c r="D12998" s="211">
        <f>VLOOKUP(Pag_Inicio_Corr_mas_casos[[#This Row],[Corregimiento]],Hoja3!$A$2:$D$676,4,0)</f>
        <v>30109</v>
      </c>
      <c r="E12998" s="210">
        <v>4</v>
      </c>
    </row>
    <row r="12999" spans="1:5" x14ac:dyDescent="0.2">
      <c r="A12999" s="209">
        <v>44523</v>
      </c>
      <c r="B12999" s="210">
        <v>444523</v>
      </c>
      <c r="C12999" s="210" t="s">
        <v>1071</v>
      </c>
      <c r="D12999" s="211">
        <f>VLOOKUP(Pag_Inicio_Corr_mas_casos[[#This Row],[Corregimiento]],Hoja3!$A$2:$D$676,4,0)</f>
        <v>80819</v>
      </c>
      <c r="E12999" s="210">
        <v>4</v>
      </c>
    </row>
    <row r="13000" spans="1:5" x14ac:dyDescent="0.2">
      <c r="A13000" s="209">
        <v>44523</v>
      </c>
      <c r="B13000" s="210">
        <v>444523</v>
      </c>
      <c r="C13000" s="210" t="s">
        <v>1044</v>
      </c>
      <c r="D13000" s="211">
        <f>VLOOKUP(Pag_Inicio_Corr_mas_casos[[#This Row],[Corregimiento]],Hoja3!$A$2:$D$676,4,0)</f>
        <v>80822</v>
      </c>
      <c r="E13000" s="210">
        <v>4</v>
      </c>
    </row>
    <row r="13001" spans="1:5" x14ac:dyDescent="0.2">
      <c r="A13001" s="209">
        <v>44523</v>
      </c>
      <c r="B13001" s="210">
        <v>444523</v>
      </c>
      <c r="C13001" s="210" t="s">
        <v>899</v>
      </c>
      <c r="D13001" s="211">
        <f>VLOOKUP(Pag_Inicio_Corr_mas_casos[[#This Row],[Corregimiento]],Hoja3!$A$2:$D$676,4,0)</f>
        <v>60103</v>
      </c>
      <c r="E13001" s="210">
        <v>4</v>
      </c>
    </row>
    <row r="13002" spans="1:5" x14ac:dyDescent="0.2">
      <c r="A13002" s="209">
        <v>44523</v>
      </c>
      <c r="B13002" s="210">
        <v>444523</v>
      </c>
      <c r="C13002" s="210" t="s">
        <v>1486</v>
      </c>
      <c r="D13002" s="211">
        <f>VLOOKUP(Pag_Inicio_Corr_mas_casos[[#This Row],[Corregimiento]],Hoja3!$A$2:$D$676,4,0)</f>
        <v>91013</v>
      </c>
      <c r="E13002" s="210">
        <v>3</v>
      </c>
    </row>
    <row r="13003" spans="1:5" x14ac:dyDescent="0.2">
      <c r="A13003" s="209">
        <v>44523</v>
      </c>
      <c r="B13003" s="210">
        <v>444523</v>
      </c>
      <c r="C13003" s="210" t="s">
        <v>1379</v>
      </c>
      <c r="D13003" s="211">
        <f>VLOOKUP(Pag_Inicio_Corr_mas_casos[[#This Row],[Corregimiento]],Hoja3!$A$2:$D$676,4,0)</f>
        <v>80808</v>
      </c>
      <c r="E13003" s="210">
        <v>3</v>
      </c>
    </row>
    <row r="13004" spans="1:5" x14ac:dyDescent="0.2">
      <c r="A13004" s="206">
        <v>44524</v>
      </c>
      <c r="B13004" s="207">
        <v>444524</v>
      </c>
      <c r="C13004" s="207" t="s">
        <v>1070</v>
      </c>
      <c r="D13004" s="208">
        <f>VLOOKUP(Pag_Inicio_Corr_mas_casos[[#This Row],[Corregimiento]],Hoja3!$A$2:$D$676,4,0)</f>
        <v>80809</v>
      </c>
      <c r="E13004" s="207">
        <v>11</v>
      </c>
    </row>
    <row r="13005" spans="1:5" x14ac:dyDescent="0.2">
      <c r="A13005" s="206">
        <v>44524</v>
      </c>
      <c r="B13005" s="207">
        <v>444524</v>
      </c>
      <c r="C13005" s="207" t="s">
        <v>1298</v>
      </c>
      <c r="D13005" s="208">
        <f>VLOOKUP(Pag_Inicio_Corr_mas_casos[[#This Row],[Corregimiento]],Hoja3!$A$2:$D$676,4,0)</f>
        <v>10207</v>
      </c>
      <c r="E13005" s="207">
        <v>10</v>
      </c>
    </row>
    <row r="13006" spans="1:5" x14ac:dyDescent="0.2">
      <c r="A13006" s="206">
        <v>44524</v>
      </c>
      <c r="B13006" s="207">
        <v>444524</v>
      </c>
      <c r="C13006" s="207" t="s">
        <v>1071</v>
      </c>
      <c r="D13006" s="208">
        <f>VLOOKUP(Pag_Inicio_Corr_mas_casos[[#This Row],[Corregimiento]],Hoja3!$A$2:$D$676,4,0)</f>
        <v>80819</v>
      </c>
      <c r="E13006" s="207">
        <v>10</v>
      </c>
    </row>
    <row r="13007" spans="1:5" x14ac:dyDescent="0.2">
      <c r="A13007" s="206">
        <v>44524</v>
      </c>
      <c r="B13007" s="207">
        <v>444524</v>
      </c>
      <c r="C13007" s="207" t="s">
        <v>1105</v>
      </c>
      <c r="D13007" s="208">
        <f>VLOOKUP(Pag_Inicio_Corr_mas_casos[[#This Row],[Corregimiento]],Hoja3!$A$2:$D$676,4,0)</f>
        <v>80812</v>
      </c>
      <c r="E13007" s="207">
        <v>8</v>
      </c>
    </row>
    <row r="13008" spans="1:5" x14ac:dyDescent="0.2">
      <c r="A13008" s="206">
        <v>44524</v>
      </c>
      <c r="B13008" s="207">
        <v>444524</v>
      </c>
      <c r="C13008" s="207" t="s">
        <v>1442</v>
      </c>
      <c r="D13008" s="208">
        <f>VLOOKUP(Pag_Inicio_Corr_mas_casos[[#This Row],[Corregimiento]],Hoja3!$A$2:$D$676,4,0)</f>
        <v>60105</v>
      </c>
      <c r="E13008" s="207">
        <v>6</v>
      </c>
    </row>
    <row r="13009" spans="1:5" x14ac:dyDescent="0.2">
      <c r="A13009" s="206">
        <v>44524</v>
      </c>
      <c r="B13009" s="207">
        <v>444524</v>
      </c>
      <c r="C13009" s="207" t="s">
        <v>1119</v>
      </c>
      <c r="D13009" s="208">
        <f>VLOOKUP(Pag_Inicio_Corr_mas_casos[[#This Row],[Corregimiento]],Hoja3!$A$2:$D$676,4,0)</f>
        <v>40601</v>
      </c>
      <c r="E13009" s="207">
        <v>6</v>
      </c>
    </row>
    <row r="13010" spans="1:5" x14ac:dyDescent="0.2">
      <c r="A13010" s="206">
        <v>44524</v>
      </c>
      <c r="B13010" s="207">
        <v>444524</v>
      </c>
      <c r="C13010" s="207" t="s">
        <v>1044</v>
      </c>
      <c r="D13010" s="208">
        <f>VLOOKUP(Pag_Inicio_Corr_mas_casos[[#This Row],[Corregimiento]],Hoja3!$A$2:$D$676,4,0)</f>
        <v>80822</v>
      </c>
      <c r="E13010" s="207">
        <v>6</v>
      </c>
    </row>
    <row r="13011" spans="1:5" x14ac:dyDescent="0.2">
      <c r="A13011" s="206">
        <v>44524</v>
      </c>
      <c r="B13011" s="207">
        <v>444524</v>
      </c>
      <c r="C13011" s="207" t="s">
        <v>1065</v>
      </c>
      <c r="D13011" s="208">
        <f>VLOOKUP(Pag_Inicio_Corr_mas_casos[[#This Row],[Corregimiento]],Hoja3!$A$2:$D$676,4,0)</f>
        <v>60101</v>
      </c>
      <c r="E13011" s="207">
        <v>6</v>
      </c>
    </row>
    <row r="13012" spans="1:5" x14ac:dyDescent="0.2">
      <c r="A13012" s="206">
        <v>44524</v>
      </c>
      <c r="B13012" s="207">
        <v>444524</v>
      </c>
      <c r="C13012" s="207" t="s">
        <v>1080</v>
      </c>
      <c r="D13012" s="208">
        <f>VLOOKUP(Pag_Inicio_Corr_mas_casos[[#This Row],[Corregimiento]],Hoja3!$A$2:$D$676,4,0)</f>
        <v>81003</v>
      </c>
      <c r="E13012" s="207">
        <v>6</v>
      </c>
    </row>
    <row r="13013" spans="1:5" x14ac:dyDescent="0.2">
      <c r="A13013" s="206">
        <v>44524</v>
      </c>
      <c r="B13013" s="207">
        <v>444524</v>
      </c>
      <c r="C13013" s="207" t="s">
        <v>1006</v>
      </c>
      <c r="D13013" s="208">
        <f>VLOOKUP(Pag_Inicio_Corr_mas_casos[[#This Row],[Corregimiento]],Hoja3!$A$2:$D$676,4,0)</f>
        <v>80826</v>
      </c>
      <c r="E13013" s="207">
        <v>5</v>
      </c>
    </row>
    <row r="13014" spans="1:5" x14ac:dyDescent="0.2">
      <c r="A13014" s="206">
        <v>44524</v>
      </c>
      <c r="B13014" s="207">
        <v>444524</v>
      </c>
      <c r="C13014" s="207" t="s">
        <v>832</v>
      </c>
      <c r="D13014" s="208">
        <f>VLOOKUP(Pag_Inicio_Corr_mas_casos[[#This Row],[Corregimiento]],Hoja3!$A$2:$D$676,4,0)</f>
        <v>81009</v>
      </c>
      <c r="E13014" s="207">
        <v>5</v>
      </c>
    </row>
    <row r="13015" spans="1:5" x14ac:dyDescent="0.2">
      <c r="A13015" s="206">
        <v>44524</v>
      </c>
      <c r="B13015" s="207">
        <v>444524</v>
      </c>
      <c r="C13015" s="207" t="s">
        <v>999</v>
      </c>
      <c r="D13015" s="208">
        <f>VLOOKUP(Pag_Inicio_Corr_mas_casos[[#This Row],[Corregimiento]],Hoja3!$A$2:$D$676,4,0)</f>
        <v>80806</v>
      </c>
      <c r="E13015" s="207">
        <v>5</v>
      </c>
    </row>
    <row r="13016" spans="1:5" x14ac:dyDescent="0.2">
      <c r="A13016" s="206">
        <v>44524</v>
      </c>
      <c r="B13016" s="207">
        <v>444524</v>
      </c>
      <c r="C13016" s="207" t="s">
        <v>1066</v>
      </c>
      <c r="D13016" s="208">
        <f>VLOOKUP(Pag_Inicio_Corr_mas_casos[[#This Row],[Corregimiento]],Hoja3!$A$2:$D$676,4,0)</f>
        <v>40612</v>
      </c>
      <c r="E13016" s="207">
        <v>5</v>
      </c>
    </row>
    <row r="13017" spans="1:5" x14ac:dyDescent="0.2">
      <c r="A13017" s="206">
        <v>44524</v>
      </c>
      <c r="B13017" s="207">
        <v>444524</v>
      </c>
      <c r="C13017" s="207" t="s">
        <v>1023</v>
      </c>
      <c r="D13017" s="208">
        <f>VLOOKUP(Pag_Inicio_Corr_mas_casos[[#This Row],[Corregimiento]],Hoja3!$A$2:$D$676,4,0)</f>
        <v>30113</v>
      </c>
      <c r="E13017" s="207">
        <v>4</v>
      </c>
    </row>
    <row r="13018" spans="1:5" x14ac:dyDescent="0.2">
      <c r="A13018" s="206">
        <v>44524</v>
      </c>
      <c r="B13018" s="207">
        <v>444524</v>
      </c>
      <c r="C13018" s="207" t="s">
        <v>1100</v>
      </c>
      <c r="D13018" s="208">
        <f>VLOOKUP(Pag_Inicio_Corr_mas_casos[[#This Row],[Corregimiento]],Hoja3!$A$2:$D$676,4,0)</f>
        <v>70301</v>
      </c>
      <c r="E13018" s="207">
        <v>4</v>
      </c>
    </row>
    <row r="13019" spans="1:5" x14ac:dyDescent="0.2">
      <c r="A13019" s="206">
        <v>44524</v>
      </c>
      <c r="B13019" s="207">
        <v>444524</v>
      </c>
      <c r="C13019" s="207" t="s">
        <v>784</v>
      </c>
      <c r="D13019" s="208">
        <f>VLOOKUP(Pag_Inicio_Corr_mas_casos[[#This Row],[Corregimiento]],Hoja3!$A$2:$D$676,4,0)</f>
        <v>30104</v>
      </c>
      <c r="E13019" s="207">
        <v>4</v>
      </c>
    </row>
    <row r="13020" spans="1:5" x14ac:dyDescent="0.2">
      <c r="A13020" s="206">
        <v>44524</v>
      </c>
      <c r="B13020" s="207">
        <v>444524</v>
      </c>
      <c r="C13020" s="207" t="s">
        <v>995</v>
      </c>
      <c r="D13020" s="208">
        <f>VLOOKUP(Pag_Inicio_Corr_mas_casos[[#This Row],[Corregimiento]],Hoja3!$A$2:$D$676,4,0)</f>
        <v>81001</v>
      </c>
      <c r="E13020" s="207">
        <v>4</v>
      </c>
    </row>
    <row r="13021" spans="1:5" x14ac:dyDescent="0.2">
      <c r="A13021" s="206">
        <v>44524</v>
      </c>
      <c r="B13021" s="207">
        <v>444524</v>
      </c>
      <c r="C13021" s="207" t="s">
        <v>952</v>
      </c>
      <c r="D13021" s="208">
        <f>VLOOKUP(Pag_Inicio_Corr_mas_casos[[#This Row],[Corregimiento]],Hoja3!$A$2:$D$676,4,0)</f>
        <v>91001</v>
      </c>
      <c r="E13021" s="207">
        <v>4</v>
      </c>
    </row>
    <row r="13022" spans="1:5" x14ac:dyDescent="0.2">
      <c r="A13022" s="206">
        <v>44524</v>
      </c>
      <c r="B13022" s="207">
        <v>444524</v>
      </c>
      <c r="C13022" s="207" t="s">
        <v>979</v>
      </c>
      <c r="D13022" s="208">
        <f>VLOOKUP(Pag_Inicio_Corr_mas_casos[[#This Row],[Corregimiento]],Hoja3!$A$2:$D$676,4,0)</f>
        <v>91008</v>
      </c>
      <c r="E13022" s="207">
        <v>4</v>
      </c>
    </row>
    <row r="13023" spans="1:5" x14ac:dyDescent="0.2">
      <c r="A13023" s="206">
        <v>44524</v>
      </c>
      <c r="B13023" s="207">
        <v>444524</v>
      </c>
      <c r="C13023" s="207" t="s">
        <v>1467</v>
      </c>
      <c r="D13023" s="208">
        <f>VLOOKUP(Pag_Inicio_Corr_mas_casos[[#This Row],[Corregimiento]],Hoja3!$A$2:$D$676,4,0)</f>
        <v>120307</v>
      </c>
      <c r="E13023" s="207">
        <v>4</v>
      </c>
    </row>
    <row r="13024" spans="1:5" x14ac:dyDescent="0.2">
      <c r="A13024" s="203">
        <v>44525</v>
      </c>
      <c r="B13024" s="204">
        <v>444525</v>
      </c>
      <c r="C13024" s="204" t="s">
        <v>1105</v>
      </c>
      <c r="D13024" s="205">
        <f>VLOOKUP(Pag_Inicio_Corr_mas_casos[[#This Row],[Corregimiento]],Hoja3!$A$2:$D$676,4,0)</f>
        <v>80812</v>
      </c>
      <c r="E13024" s="204">
        <v>19</v>
      </c>
    </row>
    <row r="13025" spans="1:5" x14ac:dyDescent="0.2">
      <c r="A13025" s="203">
        <v>44525</v>
      </c>
      <c r="B13025" s="204">
        <v>444525</v>
      </c>
      <c r="C13025" s="204" t="s">
        <v>1001</v>
      </c>
      <c r="D13025" s="205">
        <f>VLOOKUP(Pag_Inicio_Corr_mas_casos[[#This Row],[Corregimiento]],Hoja3!$A$2:$D$676,4,0)</f>
        <v>80807</v>
      </c>
      <c r="E13025" s="204">
        <v>11</v>
      </c>
    </row>
    <row r="13026" spans="1:5" x14ac:dyDescent="0.2">
      <c r="A13026" s="203">
        <v>44525</v>
      </c>
      <c r="B13026" s="204">
        <v>444525</v>
      </c>
      <c r="C13026" s="204" t="s">
        <v>832</v>
      </c>
      <c r="D13026" s="205">
        <f>VLOOKUP(Pag_Inicio_Corr_mas_casos[[#This Row],[Corregimiento]],Hoja3!$A$2:$D$676,4,0)</f>
        <v>81009</v>
      </c>
      <c r="E13026" s="204">
        <v>11</v>
      </c>
    </row>
    <row r="13027" spans="1:5" x14ac:dyDescent="0.2">
      <c r="A13027" s="203">
        <v>44525</v>
      </c>
      <c r="B13027" s="204">
        <v>444525</v>
      </c>
      <c r="C13027" s="204" t="s">
        <v>1006</v>
      </c>
      <c r="D13027" s="205">
        <f>VLOOKUP(Pag_Inicio_Corr_mas_casos[[#This Row],[Corregimiento]],Hoja3!$A$2:$D$676,4,0)</f>
        <v>80826</v>
      </c>
      <c r="E13027" s="204">
        <v>10</v>
      </c>
    </row>
    <row r="13028" spans="1:5" x14ac:dyDescent="0.2">
      <c r="A13028" s="203">
        <v>44525</v>
      </c>
      <c r="B13028" s="204">
        <v>444525</v>
      </c>
      <c r="C13028" s="204" t="s">
        <v>1070</v>
      </c>
      <c r="D13028" s="205">
        <f>VLOOKUP(Pag_Inicio_Corr_mas_casos[[#This Row],[Corregimiento]],Hoja3!$A$2:$D$676,4,0)</f>
        <v>80809</v>
      </c>
      <c r="E13028" s="204">
        <v>8</v>
      </c>
    </row>
    <row r="13029" spans="1:5" x14ac:dyDescent="0.2">
      <c r="A13029" s="203">
        <v>44525</v>
      </c>
      <c r="B13029" s="204">
        <v>444525</v>
      </c>
      <c r="C13029" s="204" t="s">
        <v>1482</v>
      </c>
      <c r="D13029" s="205">
        <f>VLOOKUP(Pag_Inicio_Corr_mas_casos[[#This Row],[Corregimiento]],Hoja3!$A$2:$D$676,4,0)</f>
        <v>70701</v>
      </c>
      <c r="E13029" s="204">
        <v>7</v>
      </c>
    </row>
    <row r="13030" spans="1:5" x14ac:dyDescent="0.2">
      <c r="A13030" s="203">
        <v>44525</v>
      </c>
      <c r="B13030" s="204">
        <v>444525</v>
      </c>
      <c r="C13030" s="204" t="s">
        <v>996</v>
      </c>
      <c r="D13030" s="205">
        <f>VLOOKUP(Pag_Inicio_Corr_mas_casos[[#This Row],[Corregimiento]],Hoja3!$A$2:$D$676,4,0)</f>
        <v>80810</v>
      </c>
      <c r="E13030" s="204">
        <v>7</v>
      </c>
    </row>
    <row r="13031" spans="1:5" x14ac:dyDescent="0.2">
      <c r="A13031" s="203">
        <v>44525</v>
      </c>
      <c r="B13031" s="204">
        <v>444525</v>
      </c>
      <c r="C13031" s="204" t="s">
        <v>1000</v>
      </c>
      <c r="D13031" s="205">
        <f>VLOOKUP(Pag_Inicio_Corr_mas_casos[[#This Row],[Corregimiento]],Hoja3!$A$2:$D$676,4,0)</f>
        <v>80823</v>
      </c>
      <c r="E13031" s="204">
        <v>7</v>
      </c>
    </row>
    <row r="13032" spans="1:5" x14ac:dyDescent="0.2">
      <c r="A13032" s="203">
        <v>44525</v>
      </c>
      <c r="B13032" s="204">
        <v>444525</v>
      </c>
      <c r="C13032" s="204" t="s">
        <v>831</v>
      </c>
      <c r="D13032" s="205">
        <f>VLOOKUP(Pag_Inicio_Corr_mas_casos[[#This Row],[Corregimiento]],Hoja3!$A$2:$D$676,4,0)</f>
        <v>80821</v>
      </c>
      <c r="E13032" s="204">
        <v>7</v>
      </c>
    </row>
    <row r="13033" spans="1:5" x14ac:dyDescent="0.2">
      <c r="A13033" s="203">
        <v>44525</v>
      </c>
      <c r="B13033" s="204">
        <v>444525</v>
      </c>
      <c r="C13033" s="204" t="s">
        <v>1487</v>
      </c>
      <c r="D13033" s="205">
        <f>VLOOKUP(Pag_Inicio_Corr_mas_casos[[#This Row],[Corregimiento]],Hoja3!$A$2:$D$676,4,0)</f>
        <v>60102</v>
      </c>
      <c r="E13033" s="204">
        <v>7</v>
      </c>
    </row>
    <row r="13034" spans="1:5" x14ac:dyDescent="0.2">
      <c r="A13034" s="203">
        <v>44525</v>
      </c>
      <c r="B13034" s="204">
        <v>444525</v>
      </c>
      <c r="C13034" s="204" t="s">
        <v>900</v>
      </c>
      <c r="D13034" s="205">
        <f>VLOOKUP(Pag_Inicio_Corr_mas_casos[[#This Row],[Corregimiento]],Hoja3!$A$2:$D$676,4,0)</f>
        <v>80811</v>
      </c>
      <c r="E13034" s="204">
        <v>6</v>
      </c>
    </row>
    <row r="13035" spans="1:5" x14ac:dyDescent="0.2">
      <c r="A13035" s="203">
        <v>44525</v>
      </c>
      <c r="B13035" s="204">
        <v>444525</v>
      </c>
      <c r="C13035" s="204" t="s">
        <v>1071</v>
      </c>
      <c r="D13035" s="205">
        <f>VLOOKUP(Pag_Inicio_Corr_mas_casos[[#This Row],[Corregimiento]],Hoja3!$A$2:$D$676,4,0)</f>
        <v>80819</v>
      </c>
      <c r="E13035" s="204">
        <v>6</v>
      </c>
    </row>
    <row r="13036" spans="1:5" x14ac:dyDescent="0.2">
      <c r="A13036" s="203">
        <v>44525</v>
      </c>
      <c r="B13036" s="204">
        <v>444525</v>
      </c>
      <c r="C13036" s="204" t="s">
        <v>899</v>
      </c>
      <c r="D13036" s="205">
        <f>VLOOKUP(Pag_Inicio_Corr_mas_casos[[#This Row],[Corregimiento]],Hoja3!$A$2:$D$676,4,0)</f>
        <v>60103</v>
      </c>
      <c r="E13036" s="204">
        <v>6</v>
      </c>
    </row>
    <row r="13037" spans="1:5" x14ac:dyDescent="0.2">
      <c r="A13037" s="203">
        <v>44525</v>
      </c>
      <c r="B13037" s="204">
        <v>444525</v>
      </c>
      <c r="C13037" s="204" t="s">
        <v>1010</v>
      </c>
      <c r="D13037" s="205">
        <f>VLOOKUP(Pag_Inicio_Corr_mas_casos[[#This Row],[Corregimiento]],Hoja3!$A$2:$D$676,4,0)</f>
        <v>80813</v>
      </c>
      <c r="E13037" s="204">
        <v>5</v>
      </c>
    </row>
    <row r="13038" spans="1:5" x14ac:dyDescent="0.2">
      <c r="A13038" s="203">
        <v>44525</v>
      </c>
      <c r="B13038" s="204">
        <v>444525</v>
      </c>
      <c r="C13038" s="204" t="s">
        <v>776</v>
      </c>
      <c r="D13038" s="205">
        <f>VLOOKUP(Pag_Inicio_Corr_mas_casos[[#This Row],[Corregimiento]],Hoja3!$A$2:$D$676,4,0)</f>
        <v>130105</v>
      </c>
      <c r="E13038" s="204">
        <v>5</v>
      </c>
    </row>
    <row r="13039" spans="1:5" x14ac:dyDescent="0.2">
      <c r="A13039" s="203">
        <v>44525</v>
      </c>
      <c r="B13039" s="204">
        <v>444525</v>
      </c>
      <c r="C13039" s="204" t="s">
        <v>999</v>
      </c>
      <c r="D13039" s="205">
        <f>VLOOKUP(Pag_Inicio_Corr_mas_casos[[#This Row],[Corregimiento]],Hoja3!$A$2:$D$676,4,0)</f>
        <v>80806</v>
      </c>
      <c r="E13039" s="204">
        <v>5</v>
      </c>
    </row>
    <row r="13040" spans="1:5" x14ac:dyDescent="0.2">
      <c r="A13040" s="203">
        <v>44525</v>
      </c>
      <c r="B13040" s="204">
        <v>444525</v>
      </c>
      <c r="C13040" s="204" t="s">
        <v>1456</v>
      </c>
      <c r="D13040" s="205">
        <f>VLOOKUP(Pag_Inicio_Corr_mas_casos[[#This Row],[Corregimiento]],Hoja3!$A$2:$D$676,4,0)</f>
        <v>91007</v>
      </c>
      <c r="E13040" s="204">
        <v>4</v>
      </c>
    </row>
    <row r="13041" spans="1:5" x14ac:dyDescent="0.2">
      <c r="A13041" s="203">
        <v>44525</v>
      </c>
      <c r="B13041" s="204">
        <v>444525</v>
      </c>
      <c r="C13041" s="204" t="s">
        <v>1005</v>
      </c>
      <c r="D13041" s="205">
        <f>VLOOKUP(Pag_Inicio_Corr_mas_casos[[#This Row],[Corregimiento]],Hoja3!$A$2:$D$676,4,0)</f>
        <v>80814</v>
      </c>
      <c r="E13041" s="204">
        <v>4</v>
      </c>
    </row>
    <row r="13042" spans="1:5" x14ac:dyDescent="0.2">
      <c r="A13042" s="203">
        <v>44525</v>
      </c>
      <c r="B13042" s="204">
        <v>444525</v>
      </c>
      <c r="C13042" s="204" t="s">
        <v>1127</v>
      </c>
      <c r="D13042" s="205">
        <f>VLOOKUP(Pag_Inicio_Corr_mas_casos[[#This Row],[Corregimiento]],Hoja3!$A$2:$D$676,4,0)</f>
        <v>130101</v>
      </c>
      <c r="E13042" s="204">
        <v>4</v>
      </c>
    </row>
    <row r="13043" spans="1:5" x14ac:dyDescent="0.2">
      <c r="A13043" s="203">
        <v>44525</v>
      </c>
      <c r="B13043" s="204">
        <v>444525</v>
      </c>
      <c r="C13043" s="204" t="s">
        <v>1065</v>
      </c>
      <c r="D13043" s="205">
        <f>VLOOKUP(Pag_Inicio_Corr_mas_casos[[#This Row],[Corregimiento]],Hoja3!$A$2:$D$676,4,0)</f>
        <v>60101</v>
      </c>
      <c r="E13043" s="204">
        <v>4</v>
      </c>
    </row>
    <row r="13044" spans="1:5" x14ac:dyDescent="0.2">
      <c r="A13044" s="209">
        <v>44526</v>
      </c>
      <c r="B13044" s="210">
        <v>444526</v>
      </c>
      <c r="C13044" s="210" t="s">
        <v>1105</v>
      </c>
      <c r="D13044" s="211">
        <f>VLOOKUP(Pag_Inicio_Corr_mas_casos[[#This Row],[Corregimiento]],Hoja3!$A$2:$D$676,4,0)</f>
        <v>80812</v>
      </c>
      <c r="E13044" s="210">
        <v>16</v>
      </c>
    </row>
    <row r="13045" spans="1:5" x14ac:dyDescent="0.2">
      <c r="A13045" s="209">
        <v>44526</v>
      </c>
      <c r="B13045" s="210">
        <v>444526</v>
      </c>
      <c r="C13045" s="210" t="s">
        <v>999</v>
      </c>
      <c r="D13045" s="211">
        <f>VLOOKUP(Pag_Inicio_Corr_mas_casos[[#This Row],[Corregimiento]],Hoja3!$A$2:$D$676,4,0)</f>
        <v>80806</v>
      </c>
      <c r="E13045" s="210">
        <v>9</v>
      </c>
    </row>
    <row r="13046" spans="1:5" x14ac:dyDescent="0.2">
      <c r="A13046" s="209">
        <v>44526</v>
      </c>
      <c r="B13046" s="210">
        <v>444526</v>
      </c>
      <c r="C13046" s="210" t="s">
        <v>1070</v>
      </c>
      <c r="D13046" s="211">
        <f>VLOOKUP(Pag_Inicio_Corr_mas_casos[[#This Row],[Corregimiento]],Hoja3!$A$2:$D$676,4,0)</f>
        <v>80809</v>
      </c>
      <c r="E13046" s="210">
        <v>8</v>
      </c>
    </row>
    <row r="13047" spans="1:5" x14ac:dyDescent="0.2">
      <c r="A13047" s="209">
        <v>44526</v>
      </c>
      <c r="B13047" s="210">
        <v>444526</v>
      </c>
      <c r="C13047" s="210" t="s">
        <v>832</v>
      </c>
      <c r="D13047" s="211">
        <f>VLOOKUP(Pag_Inicio_Corr_mas_casos[[#This Row],[Corregimiento]],Hoja3!$A$2:$D$676,4,0)</f>
        <v>81009</v>
      </c>
      <c r="E13047" s="210">
        <v>7</v>
      </c>
    </row>
    <row r="13048" spans="1:5" x14ac:dyDescent="0.2">
      <c r="A13048" s="209">
        <v>44526</v>
      </c>
      <c r="B13048" s="210">
        <v>444526</v>
      </c>
      <c r="C13048" s="210" t="s">
        <v>1001</v>
      </c>
      <c r="D13048" s="211">
        <f>VLOOKUP(Pag_Inicio_Corr_mas_casos[[#This Row],[Corregimiento]],Hoja3!$A$2:$D$676,4,0)</f>
        <v>80807</v>
      </c>
      <c r="E13048" s="210">
        <v>6</v>
      </c>
    </row>
    <row r="13049" spans="1:5" x14ac:dyDescent="0.2">
      <c r="A13049" s="209">
        <v>44526</v>
      </c>
      <c r="B13049" s="210">
        <v>444526</v>
      </c>
      <c r="C13049" s="210" t="s">
        <v>1071</v>
      </c>
      <c r="D13049" s="211">
        <f>VLOOKUP(Pag_Inicio_Corr_mas_casos[[#This Row],[Corregimiento]],Hoja3!$A$2:$D$676,4,0)</f>
        <v>80819</v>
      </c>
      <c r="E13049" s="210">
        <v>6</v>
      </c>
    </row>
    <row r="13050" spans="1:5" x14ac:dyDescent="0.2">
      <c r="A13050" s="209">
        <v>44526</v>
      </c>
      <c r="B13050" s="210">
        <v>444526</v>
      </c>
      <c r="C13050" s="210" t="s">
        <v>1005</v>
      </c>
      <c r="D13050" s="211">
        <f>VLOOKUP(Pag_Inicio_Corr_mas_casos[[#This Row],[Corregimiento]],Hoja3!$A$2:$D$676,4,0)</f>
        <v>80814</v>
      </c>
      <c r="E13050" s="210">
        <v>5</v>
      </c>
    </row>
    <row r="13051" spans="1:5" x14ac:dyDescent="0.2">
      <c r="A13051" s="209">
        <v>44526</v>
      </c>
      <c r="B13051" s="210">
        <v>444526</v>
      </c>
      <c r="C13051" s="210" t="s">
        <v>1000</v>
      </c>
      <c r="D13051" s="211">
        <f>VLOOKUP(Pag_Inicio_Corr_mas_casos[[#This Row],[Corregimiento]],Hoja3!$A$2:$D$676,4,0)</f>
        <v>80823</v>
      </c>
      <c r="E13051" s="210">
        <v>5</v>
      </c>
    </row>
    <row r="13052" spans="1:5" x14ac:dyDescent="0.2">
      <c r="A13052" s="209">
        <v>44526</v>
      </c>
      <c r="B13052" s="210">
        <v>444526</v>
      </c>
      <c r="C13052" s="210" t="s">
        <v>952</v>
      </c>
      <c r="D13052" s="211">
        <f>VLOOKUP(Pag_Inicio_Corr_mas_casos[[#This Row],[Corregimiento]],Hoja3!$A$2:$D$676,4,0)</f>
        <v>91001</v>
      </c>
      <c r="E13052" s="210">
        <v>4</v>
      </c>
    </row>
    <row r="13053" spans="1:5" x14ac:dyDescent="0.2">
      <c r="A13053" s="209">
        <v>44526</v>
      </c>
      <c r="B13053" s="210">
        <v>444526</v>
      </c>
      <c r="C13053" s="210" t="s">
        <v>1411</v>
      </c>
      <c r="D13053" s="211">
        <f>VLOOKUP(Pag_Inicio_Corr_mas_casos[[#This Row],[Corregimiento]],Hoja3!$A$2:$D$676,4,0)</f>
        <v>130717</v>
      </c>
      <c r="E13053" s="210">
        <v>4</v>
      </c>
    </row>
    <row r="13054" spans="1:5" x14ac:dyDescent="0.2">
      <c r="A13054" s="209">
        <v>44526</v>
      </c>
      <c r="B13054" s="210">
        <v>444526</v>
      </c>
      <c r="C13054" s="210" t="s">
        <v>899</v>
      </c>
      <c r="D13054" s="211">
        <f>VLOOKUP(Pag_Inicio_Corr_mas_casos[[#This Row],[Corregimiento]],Hoja3!$A$2:$D$676,4,0)</f>
        <v>60103</v>
      </c>
      <c r="E13054" s="210">
        <v>4</v>
      </c>
    </row>
    <row r="13055" spans="1:5" x14ac:dyDescent="0.2">
      <c r="A13055" s="209">
        <v>44526</v>
      </c>
      <c r="B13055" s="210">
        <v>444526</v>
      </c>
      <c r="C13055" s="210" t="s">
        <v>1127</v>
      </c>
      <c r="D13055" s="211">
        <f>VLOOKUP(Pag_Inicio_Corr_mas_casos[[#This Row],[Corregimiento]],Hoja3!$A$2:$D$676,4,0)</f>
        <v>130101</v>
      </c>
      <c r="E13055" s="210">
        <v>4</v>
      </c>
    </row>
    <row r="13056" spans="1:5" x14ac:dyDescent="0.2">
      <c r="A13056" s="209">
        <v>44526</v>
      </c>
      <c r="B13056" s="210">
        <v>444526</v>
      </c>
      <c r="C13056" s="210" t="s">
        <v>768</v>
      </c>
      <c r="D13056" s="211">
        <f>VLOOKUP(Pag_Inicio_Corr_mas_casos[[#This Row],[Corregimiento]],Hoja3!$A$2:$D$676,4,0)</f>
        <v>80815</v>
      </c>
      <c r="E13056" s="210">
        <v>4</v>
      </c>
    </row>
    <row r="13057" spans="1:5" x14ac:dyDescent="0.2">
      <c r="A13057" s="209">
        <v>44526</v>
      </c>
      <c r="B13057" s="210">
        <v>444526</v>
      </c>
      <c r="C13057" s="210" t="s">
        <v>1484</v>
      </c>
      <c r="D13057" s="211">
        <f>VLOOKUP(Pag_Inicio_Corr_mas_casos[[#This Row],[Corregimiento]],Hoja3!$A$2:$D$676,4,0)</f>
        <v>70701</v>
      </c>
      <c r="E13057" s="210">
        <v>4</v>
      </c>
    </row>
    <row r="13058" spans="1:5" x14ac:dyDescent="0.2">
      <c r="A13058" s="209">
        <v>44526</v>
      </c>
      <c r="B13058" s="210">
        <v>444526</v>
      </c>
      <c r="C13058" s="210" t="s">
        <v>1401</v>
      </c>
      <c r="D13058" s="211">
        <f>VLOOKUP(Pag_Inicio_Corr_mas_casos[[#This Row],[Corregimiento]],Hoja3!$A$2:$D$676,4,0)</f>
        <v>130702</v>
      </c>
      <c r="E13058" s="210">
        <v>3</v>
      </c>
    </row>
    <row r="13059" spans="1:5" x14ac:dyDescent="0.2">
      <c r="A13059" s="209">
        <v>44526</v>
      </c>
      <c r="B13059" s="210">
        <v>444526</v>
      </c>
      <c r="C13059" s="210" t="s">
        <v>1488</v>
      </c>
      <c r="D13059" s="211">
        <f>VLOOKUP(Pag_Inicio_Corr_mas_casos[[#This Row],[Corregimiento]],Hoja3!$A$2:$D$676,4,0)</f>
        <v>70405</v>
      </c>
      <c r="E13059" s="210">
        <v>3</v>
      </c>
    </row>
    <row r="13060" spans="1:5" x14ac:dyDescent="0.2">
      <c r="A13060" s="209">
        <v>44526</v>
      </c>
      <c r="B13060" s="210">
        <v>444526</v>
      </c>
      <c r="C13060" s="210" t="s">
        <v>1489</v>
      </c>
      <c r="D13060" s="211">
        <f>VLOOKUP(Pag_Inicio_Corr_mas_casos[[#This Row],[Corregimiento]],Hoja3!$A$2:$D$676,4,0)</f>
        <v>60501</v>
      </c>
      <c r="E13060" s="210">
        <v>3</v>
      </c>
    </row>
    <row r="13061" spans="1:5" x14ac:dyDescent="0.2">
      <c r="A13061" s="209">
        <v>44526</v>
      </c>
      <c r="B13061" s="210">
        <v>444526</v>
      </c>
      <c r="C13061" s="210" t="s">
        <v>1113</v>
      </c>
      <c r="D13061" s="211">
        <f>VLOOKUP(Pag_Inicio_Corr_mas_casos[[#This Row],[Corregimiento]],Hoja3!$A$2:$D$676,4,0)</f>
        <v>130102</v>
      </c>
      <c r="E13061" s="210">
        <v>3</v>
      </c>
    </row>
    <row r="13062" spans="1:5" x14ac:dyDescent="0.2">
      <c r="A13062" s="209">
        <v>44526</v>
      </c>
      <c r="B13062" s="210">
        <v>444526</v>
      </c>
      <c r="C13062" s="210" t="s">
        <v>900</v>
      </c>
      <c r="D13062" s="211">
        <f>VLOOKUP(Pag_Inicio_Corr_mas_casos[[#This Row],[Corregimiento]],Hoja3!$A$2:$D$676,4,0)</f>
        <v>80811</v>
      </c>
      <c r="E13062" s="210">
        <v>3</v>
      </c>
    </row>
    <row r="13063" spans="1:5" x14ac:dyDescent="0.2">
      <c r="A13063" s="209">
        <v>44526</v>
      </c>
      <c r="B13063" s="210">
        <v>444526</v>
      </c>
      <c r="C13063" s="210" t="s">
        <v>1065</v>
      </c>
      <c r="D13063" s="211">
        <f>VLOOKUP(Pag_Inicio_Corr_mas_casos[[#This Row],[Corregimiento]],Hoja3!$A$2:$D$676,4,0)</f>
        <v>60101</v>
      </c>
      <c r="E13063" s="210">
        <v>3</v>
      </c>
    </row>
    <row r="13064" spans="1:5" x14ac:dyDescent="0.2">
      <c r="A13064" s="47">
        <v>44527</v>
      </c>
      <c r="B13064" s="48">
        <v>444527</v>
      </c>
      <c r="C13064" s="48" t="s">
        <v>1105</v>
      </c>
      <c r="D13064" s="49">
        <f>VLOOKUP(Pag_Inicio_Corr_mas_casos[[#This Row],[Corregimiento]],Hoja3!$A$2:$D$676,4,0)</f>
        <v>80812</v>
      </c>
      <c r="E13064" s="48">
        <v>16</v>
      </c>
    </row>
    <row r="13065" spans="1:5" x14ac:dyDescent="0.2">
      <c r="A13065" s="47">
        <v>44527</v>
      </c>
      <c r="B13065" s="48">
        <v>444527</v>
      </c>
      <c r="C13065" s="48" t="s">
        <v>999</v>
      </c>
      <c r="D13065" s="49">
        <f>VLOOKUP(Pag_Inicio_Corr_mas_casos[[#This Row],[Corregimiento]],Hoja3!$A$2:$D$676,4,0)</f>
        <v>80806</v>
      </c>
      <c r="E13065" s="48">
        <v>9</v>
      </c>
    </row>
    <row r="13066" spans="1:5" x14ac:dyDescent="0.2">
      <c r="A13066" s="47">
        <v>44527</v>
      </c>
      <c r="B13066" s="48">
        <v>444527</v>
      </c>
      <c r="C13066" s="48" t="s">
        <v>1070</v>
      </c>
      <c r="D13066" s="49">
        <f>VLOOKUP(Pag_Inicio_Corr_mas_casos[[#This Row],[Corregimiento]],Hoja3!$A$2:$D$676,4,0)</f>
        <v>80809</v>
      </c>
      <c r="E13066" s="48">
        <v>8</v>
      </c>
    </row>
    <row r="13067" spans="1:5" x14ac:dyDescent="0.2">
      <c r="A13067" s="47">
        <v>44527</v>
      </c>
      <c r="B13067" s="48">
        <v>444527</v>
      </c>
      <c r="C13067" s="48" t="s">
        <v>832</v>
      </c>
      <c r="D13067" s="49">
        <f>VLOOKUP(Pag_Inicio_Corr_mas_casos[[#This Row],[Corregimiento]],Hoja3!$A$2:$D$676,4,0)</f>
        <v>81009</v>
      </c>
      <c r="E13067" s="48">
        <v>7</v>
      </c>
    </row>
    <row r="13068" spans="1:5" x14ac:dyDescent="0.2">
      <c r="A13068" s="47">
        <v>44527</v>
      </c>
      <c r="B13068" s="48">
        <v>444527</v>
      </c>
      <c r="C13068" s="48" t="s">
        <v>1001</v>
      </c>
      <c r="D13068" s="49">
        <f>VLOOKUP(Pag_Inicio_Corr_mas_casos[[#This Row],[Corregimiento]],Hoja3!$A$2:$D$676,4,0)</f>
        <v>80807</v>
      </c>
      <c r="E13068" s="48">
        <v>6</v>
      </c>
    </row>
    <row r="13069" spans="1:5" x14ac:dyDescent="0.2">
      <c r="A13069" s="47">
        <v>44527</v>
      </c>
      <c r="B13069" s="48">
        <v>444527</v>
      </c>
      <c r="C13069" s="48" t="s">
        <v>1071</v>
      </c>
      <c r="D13069" s="49">
        <f>VLOOKUP(Pag_Inicio_Corr_mas_casos[[#This Row],[Corregimiento]],Hoja3!$A$2:$D$676,4,0)</f>
        <v>80819</v>
      </c>
      <c r="E13069" s="48">
        <v>6</v>
      </c>
    </row>
    <row r="13070" spans="1:5" x14ac:dyDescent="0.2">
      <c r="A13070" s="47">
        <v>44527</v>
      </c>
      <c r="B13070" s="48">
        <v>444527</v>
      </c>
      <c r="C13070" s="48" t="s">
        <v>1005</v>
      </c>
      <c r="D13070" s="49">
        <f>VLOOKUP(Pag_Inicio_Corr_mas_casos[[#This Row],[Corregimiento]],Hoja3!$A$2:$D$676,4,0)</f>
        <v>80814</v>
      </c>
      <c r="E13070" s="48">
        <v>5</v>
      </c>
    </row>
    <row r="13071" spans="1:5" x14ac:dyDescent="0.2">
      <c r="A13071" s="47">
        <v>44527</v>
      </c>
      <c r="B13071" s="48">
        <v>444527</v>
      </c>
      <c r="C13071" s="48" t="s">
        <v>1000</v>
      </c>
      <c r="D13071" s="49">
        <f>VLOOKUP(Pag_Inicio_Corr_mas_casos[[#This Row],[Corregimiento]],Hoja3!$A$2:$D$676,4,0)</f>
        <v>80823</v>
      </c>
      <c r="E13071" s="48">
        <v>5</v>
      </c>
    </row>
    <row r="13072" spans="1:5" x14ac:dyDescent="0.2">
      <c r="A13072" s="47">
        <v>44527</v>
      </c>
      <c r="B13072" s="48">
        <v>444527</v>
      </c>
      <c r="C13072" s="48" t="s">
        <v>952</v>
      </c>
      <c r="D13072" s="49">
        <f>VLOOKUP(Pag_Inicio_Corr_mas_casos[[#This Row],[Corregimiento]],Hoja3!$A$2:$D$676,4,0)</f>
        <v>91001</v>
      </c>
      <c r="E13072" s="48">
        <v>4</v>
      </c>
    </row>
    <row r="13073" spans="1:5" x14ac:dyDescent="0.2">
      <c r="A13073" s="47">
        <v>44527</v>
      </c>
      <c r="B13073" s="48">
        <v>444527</v>
      </c>
      <c r="C13073" s="48" t="s">
        <v>1411</v>
      </c>
      <c r="D13073" s="49">
        <f>VLOOKUP(Pag_Inicio_Corr_mas_casos[[#This Row],[Corregimiento]],Hoja3!$A$2:$D$676,4,0)</f>
        <v>130717</v>
      </c>
      <c r="E13073" s="48">
        <v>4</v>
      </c>
    </row>
    <row r="13074" spans="1:5" x14ac:dyDescent="0.2">
      <c r="A13074" s="47">
        <v>44527</v>
      </c>
      <c r="B13074" s="48">
        <v>444527</v>
      </c>
      <c r="C13074" s="48" t="s">
        <v>899</v>
      </c>
      <c r="D13074" s="49">
        <f>VLOOKUP(Pag_Inicio_Corr_mas_casos[[#This Row],[Corregimiento]],Hoja3!$A$2:$D$676,4,0)</f>
        <v>60103</v>
      </c>
      <c r="E13074" s="48">
        <v>4</v>
      </c>
    </row>
    <row r="13075" spans="1:5" x14ac:dyDescent="0.2">
      <c r="A13075" s="47">
        <v>44527</v>
      </c>
      <c r="B13075" s="48">
        <v>444527</v>
      </c>
      <c r="C13075" s="48" t="s">
        <v>1127</v>
      </c>
      <c r="D13075" s="49">
        <f>VLOOKUP(Pag_Inicio_Corr_mas_casos[[#This Row],[Corregimiento]],Hoja3!$A$2:$D$676,4,0)</f>
        <v>130101</v>
      </c>
      <c r="E13075" s="48">
        <v>4</v>
      </c>
    </row>
    <row r="13076" spans="1:5" x14ac:dyDescent="0.2">
      <c r="A13076" s="47">
        <v>44527</v>
      </c>
      <c r="B13076" s="48">
        <v>444527</v>
      </c>
      <c r="C13076" s="48" t="s">
        <v>768</v>
      </c>
      <c r="D13076" s="49">
        <f>VLOOKUP(Pag_Inicio_Corr_mas_casos[[#This Row],[Corregimiento]],Hoja3!$A$2:$D$676,4,0)</f>
        <v>80815</v>
      </c>
      <c r="E13076" s="48">
        <v>4</v>
      </c>
    </row>
    <row r="13077" spans="1:5" x14ac:dyDescent="0.2">
      <c r="A13077" s="47">
        <v>44527</v>
      </c>
      <c r="B13077" s="48">
        <v>444527</v>
      </c>
      <c r="C13077" s="48" t="s">
        <v>1484</v>
      </c>
      <c r="D13077" s="49">
        <f>VLOOKUP(Pag_Inicio_Corr_mas_casos[[#This Row],[Corregimiento]],Hoja3!$A$2:$D$676,4,0)</f>
        <v>70701</v>
      </c>
      <c r="E13077" s="48">
        <v>4</v>
      </c>
    </row>
    <row r="13078" spans="1:5" x14ac:dyDescent="0.2">
      <c r="A13078" s="47">
        <v>44527</v>
      </c>
      <c r="B13078" s="48">
        <v>444527</v>
      </c>
      <c r="C13078" s="48" t="s">
        <v>1401</v>
      </c>
      <c r="D13078" s="49">
        <f>VLOOKUP(Pag_Inicio_Corr_mas_casos[[#This Row],[Corregimiento]],Hoja3!$A$2:$D$676,4,0)</f>
        <v>130702</v>
      </c>
      <c r="E13078" s="48">
        <v>3</v>
      </c>
    </row>
    <row r="13079" spans="1:5" x14ac:dyDescent="0.2">
      <c r="A13079" s="47">
        <v>44527</v>
      </c>
      <c r="B13079" s="48">
        <v>444527</v>
      </c>
      <c r="C13079" s="48" t="s">
        <v>1488</v>
      </c>
      <c r="D13079" s="49">
        <f>VLOOKUP(Pag_Inicio_Corr_mas_casos[[#This Row],[Corregimiento]],Hoja3!$A$2:$D$676,4,0)</f>
        <v>70405</v>
      </c>
      <c r="E13079" s="48">
        <v>3</v>
      </c>
    </row>
    <row r="13080" spans="1:5" x14ac:dyDescent="0.2">
      <c r="A13080" s="47">
        <v>44527</v>
      </c>
      <c r="B13080" s="48">
        <v>444527</v>
      </c>
      <c r="C13080" s="48" t="s">
        <v>1489</v>
      </c>
      <c r="D13080" s="49">
        <f>VLOOKUP(Pag_Inicio_Corr_mas_casos[[#This Row],[Corregimiento]],Hoja3!$A$2:$D$676,4,0)</f>
        <v>60501</v>
      </c>
      <c r="E13080" s="48">
        <v>3</v>
      </c>
    </row>
    <row r="13081" spans="1:5" x14ac:dyDescent="0.2">
      <c r="A13081" s="47">
        <v>44527</v>
      </c>
      <c r="B13081" s="48">
        <v>444527</v>
      </c>
      <c r="C13081" s="48" t="s">
        <v>1113</v>
      </c>
      <c r="D13081" s="49">
        <f>VLOOKUP(Pag_Inicio_Corr_mas_casos[[#This Row],[Corregimiento]],Hoja3!$A$2:$D$676,4,0)</f>
        <v>130102</v>
      </c>
      <c r="E13081" s="48">
        <v>3</v>
      </c>
    </row>
    <row r="13082" spans="1:5" x14ac:dyDescent="0.2">
      <c r="A13082" s="47">
        <v>44527</v>
      </c>
      <c r="B13082" s="48">
        <v>444527</v>
      </c>
      <c r="C13082" s="48" t="s">
        <v>900</v>
      </c>
      <c r="D13082" s="49">
        <f>VLOOKUP(Pag_Inicio_Corr_mas_casos[[#This Row],[Corregimiento]],Hoja3!$A$2:$D$676,4,0)</f>
        <v>80811</v>
      </c>
      <c r="E13082" s="48">
        <v>3</v>
      </c>
    </row>
    <row r="13083" spans="1:5" x14ac:dyDescent="0.2">
      <c r="A13083" s="47">
        <v>44527</v>
      </c>
      <c r="B13083" s="48">
        <v>444527</v>
      </c>
      <c r="C13083" s="48" t="s">
        <v>1065</v>
      </c>
      <c r="D13083" s="49">
        <f>VLOOKUP(Pag_Inicio_Corr_mas_casos[[#This Row],[Corregimiento]],Hoja3!$A$2:$D$676,4,0)</f>
        <v>60101</v>
      </c>
      <c r="E13083" s="48">
        <v>3</v>
      </c>
    </row>
    <row r="13084" spans="1:5" x14ac:dyDescent="0.2">
      <c r="A13084" s="203">
        <v>44528</v>
      </c>
      <c r="B13084" s="204">
        <v>444528</v>
      </c>
      <c r="C13084" s="204" t="s">
        <v>1070</v>
      </c>
      <c r="D13084" s="205">
        <f>VLOOKUP(Pag_Inicio_Corr_mas_casos[[#This Row],[Corregimiento]],Hoja3!$A$2:$D$676,4,0)</f>
        <v>80809</v>
      </c>
      <c r="E13084" s="204">
        <v>9</v>
      </c>
    </row>
    <row r="13085" spans="1:5" x14ac:dyDescent="0.2">
      <c r="A13085" s="203">
        <v>44528</v>
      </c>
      <c r="B13085" s="204">
        <v>444528</v>
      </c>
      <c r="C13085" s="204" t="s">
        <v>1490</v>
      </c>
      <c r="D13085" s="205">
        <f>VLOOKUP(Pag_Inicio_Corr_mas_casos[[#This Row],[Corregimiento]],Hoja3!$A$2:$D$676,4,0)</f>
        <v>90503</v>
      </c>
      <c r="E13085" s="204">
        <v>9</v>
      </c>
    </row>
    <row r="13086" spans="1:5" x14ac:dyDescent="0.2">
      <c r="A13086" s="203">
        <v>44528</v>
      </c>
      <c r="B13086" s="204">
        <v>444528</v>
      </c>
      <c r="C13086" s="204" t="s">
        <v>1212</v>
      </c>
      <c r="D13086" s="205">
        <f>VLOOKUP(Pag_Inicio_Corr_mas_casos[[#This Row],[Corregimiento]],Hoja3!$A$2:$D$676,4,0)</f>
        <v>20601</v>
      </c>
      <c r="E13086" s="204">
        <v>8</v>
      </c>
    </row>
    <row r="13087" spans="1:5" x14ac:dyDescent="0.2">
      <c r="A13087" s="203">
        <v>44528</v>
      </c>
      <c r="B13087" s="204">
        <v>444528</v>
      </c>
      <c r="C13087" s="204" t="s">
        <v>1155</v>
      </c>
      <c r="D13087" s="205">
        <f>VLOOKUP(Pag_Inicio_Corr_mas_casos[[#This Row],[Corregimiento]],Hoja3!$A$2:$D$676,4,0)</f>
        <v>130106</v>
      </c>
      <c r="E13087" s="204">
        <v>7</v>
      </c>
    </row>
    <row r="13088" spans="1:5" x14ac:dyDescent="0.2">
      <c r="A13088" s="203">
        <v>44528</v>
      </c>
      <c r="B13088" s="204">
        <v>444528</v>
      </c>
      <c r="C13088" s="204" t="s">
        <v>1065</v>
      </c>
      <c r="D13088" s="205">
        <f>VLOOKUP(Pag_Inicio_Corr_mas_casos[[#This Row],[Corregimiento]],Hoja3!$A$2:$D$676,4,0)</f>
        <v>60101</v>
      </c>
      <c r="E13088" s="204">
        <v>7</v>
      </c>
    </row>
    <row r="13089" spans="1:5" x14ac:dyDescent="0.2">
      <c r="A13089" s="203">
        <v>44528</v>
      </c>
      <c r="B13089" s="204">
        <v>444528</v>
      </c>
      <c r="C13089" s="204" t="s">
        <v>1113</v>
      </c>
      <c r="D13089" s="205">
        <f>VLOOKUP(Pag_Inicio_Corr_mas_casos[[#This Row],[Corregimiento]],Hoja3!$A$2:$D$676,4,0)</f>
        <v>130102</v>
      </c>
      <c r="E13089" s="204">
        <v>6</v>
      </c>
    </row>
    <row r="13090" spans="1:5" x14ac:dyDescent="0.2">
      <c r="A13090" s="203">
        <v>44528</v>
      </c>
      <c r="B13090" s="204">
        <v>444528</v>
      </c>
      <c r="C13090" s="204" t="s">
        <v>831</v>
      </c>
      <c r="D13090" s="205">
        <f>VLOOKUP(Pag_Inicio_Corr_mas_casos[[#This Row],[Corregimiento]],Hoja3!$A$2:$D$676,4,0)</f>
        <v>80821</v>
      </c>
      <c r="E13090" s="204">
        <v>6</v>
      </c>
    </row>
    <row r="13091" spans="1:5" x14ac:dyDescent="0.2">
      <c r="A13091" s="203">
        <v>44528</v>
      </c>
      <c r="B13091" s="204">
        <v>444528</v>
      </c>
      <c r="C13091" s="204" t="s">
        <v>1044</v>
      </c>
      <c r="D13091" s="205">
        <f>VLOOKUP(Pag_Inicio_Corr_mas_casos[[#This Row],[Corregimiento]],Hoja3!$A$2:$D$676,4,0)</f>
        <v>80822</v>
      </c>
      <c r="E13091" s="204">
        <v>5</v>
      </c>
    </row>
    <row r="13092" spans="1:5" x14ac:dyDescent="0.2">
      <c r="A13092" s="203">
        <v>44528</v>
      </c>
      <c r="B13092" s="204">
        <v>444528</v>
      </c>
      <c r="C13092" s="204" t="s">
        <v>1482</v>
      </c>
      <c r="D13092" s="205">
        <f>VLOOKUP(Pag_Inicio_Corr_mas_casos[[#This Row],[Corregimiento]],Hoja3!$A$2:$D$676,4,0)</f>
        <v>70701</v>
      </c>
      <c r="E13092" s="204">
        <v>5</v>
      </c>
    </row>
    <row r="13093" spans="1:5" x14ac:dyDescent="0.2">
      <c r="A13093" s="203">
        <v>44528</v>
      </c>
      <c r="B13093" s="204">
        <v>444528</v>
      </c>
      <c r="C13093" s="204" t="s">
        <v>832</v>
      </c>
      <c r="D13093" s="205">
        <f>VLOOKUP(Pag_Inicio_Corr_mas_casos[[#This Row],[Corregimiento]],Hoja3!$A$2:$D$676,4,0)</f>
        <v>81009</v>
      </c>
      <c r="E13093" s="204">
        <v>5</v>
      </c>
    </row>
    <row r="13094" spans="1:5" x14ac:dyDescent="0.2">
      <c r="A13094" s="203">
        <v>44528</v>
      </c>
      <c r="B13094" s="204">
        <v>444528</v>
      </c>
      <c r="C13094" s="204" t="s">
        <v>1105</v>
      </c>
      <c r="D13094" s="205">
        <f>VLOOKUP(Pag_Inicio_Corr_mas_casos[[#This Row],[Corregimiento]],Hoja3!$A$2:$D$676,4,0)</f>
        <v>80812</v>
      </c>
      <c r="E13094" s="204">
        <v>5</v>
      </c>
    </row>
    <row r="13095" spans="1:5" x14ac:dyDescent="0.2">
      <c r="A13095" s="203">
        <v>44528</v>
      </c>
      <c r="B13095" s="204">
        <v>444528</v>
      </c>
      <c r="C13095" s="204" t="s">
        <v>1071</v>
      </c>
      <c r="D13095" s="205">
        <f>VLOOKUP(Pag_Inicio_Corr_mas_casos[[#This Row],[Corregimiento]],Hoja3!$A$2:$D$676,4,0)</f>
        <v>80819</v>
      </c>
      <c r="E13095" s="204">
        <v>5</v>
      </c>
    </row>
    <row r="13096" spans="1:5" x14ac:dyDescent="0.2">
      <c r="A13096" s="203">
        <v>44528</v>
      </c>
      <c r="B13096" s="204">
        <v>444528</v>
      </c>
      <c r="C13096" s="204" t="s">
        <v>1023</v>
      </c>
      <c r="D13096" s="205">
        <f>VLOOKUP(Pag_Inicio_Corr_mas_casos[[#This Row],[Corregimiento]],Hoja3!$A$2:$D$676,4,0)</f>
        <v>30113</v>
      </c>
      <c r="E13096" s="204">
        <v>4</v>
      </c>
    </row>
    <row r="13097" spans="1:5" x14ac:dyDescent="0.2">
      <c r="A13097" s="203">
        <v>44528</v>
      </c>
      <c r="B13097" s="204">
        <v>444528</v>
      </c>
      <c r="C13097" s="204" t="s">
        <v>791</v>
      </c>
      <c r="D13097" s="205">
        <f>VLOOKUP(Pag_Inicio_Corr_mas_casos[[#This Row],[Corregimiento]],Hoja3!$A$2:$D$676,4,0)</f>
        <v>30111</v>
      </c>
      <c r="E13097" s="204">
        <v>4</v>
      </c>
    </row>
    <row r="13098" spans="1:5" x14ac:dyDescent="0.2">
      <c r="A13098" s="203">
        <v>44528</v>
      </c>
      <c r="B13098" s="204">
        <v>444528</v>
      </c>
      <c r="C13098" s="204" t="s">
        <v>1001</v>
      </c>
      <c r="D13098" s="205">
        <f>VLOOKUP(Pag_Inicio_Corr_mas_casos[[#This Row],[Corregimiento]],Hoja3!$A$2:$D$676,4,0)</f>
        <v>80807</v>
      </c>
      <c r="E13098" s="204">
        <v>4</v>
      </c>
    </row>
    <row r="13099" spans="1:5" x14ac:dyDescent="0.2">
      <c r="A13099" s="203">
        <v>44528</v>
      </c>
      <c r="B13099" s="204">
        <v>444528</v>
      </c>
      <c r="C13099" s="204" t="s">
        <v>1442</v>
      </c>
      <c r="D13099" s="205">
        <f>VLOOKUP(Pag_Inicio_Corr_mas_casos[[#This Row],[Corregimiento]],Hoja3!$A$2:$D$676,4,0)</f>
        <v>60105</v>
      </c>
      <c r="E13099" s="204">
        <v>4</v>
      </c>
    </row>
    <row r="13100" spans="1:5" x14ac:dyDescent="0.2">
      <c r="A13100" s="203">
        <v>44528</v>
      </c>
      <c r="B13100" s="204">
        <v>444528</v>
      </c>
      <c r="C13100" s="204" t="s">
        <v>1006</v>
      </c>
      <c r="D13100" s="205">
        <f>VLOOKUP(Pag_Inicio_Corr_mas_casos[[#This Row],[Corregimiento]],Hoja3!$A$2:$D$676,4,0)</f>
        <v>80826</v>
      </c>
      <c r="E13100" s="204">
        <v>4</v>
      </c>
    </row>
    <row r="13101" spans="1:5" x14ac:dyDescent="0.2">
      <c r="A13101" s="203">
        <v>44528</v>
      </c>
      <c r="B13101" s="204">
        <v>444528</v>
      </c>
      <c r="C13101" s="204" t="s">
        <v>1080</v>
      </c>
      <c r="D13101" s="205">
        <f>VLOOKUP(Pag_Inicio_Corr_mas_casos[[#This Row],[Corregimiento]],Hoja3!$A$2:$D$676,4,0)</f>
        <v>81003</v>
      </c>
      <c r="E13101" s="204">
        <v>4</v>
      </c>
    </row>
    <row r="13102" spans="1:5" x14ac:dyDescent="0.2">
      <c r="A13102" s="203">
        <v>44528</v>
      </c>
      <c r="B13102" s="204">
        <v>444528</v>
      </c>
      <c r="C13102" s="204" t="s">
        <v>1491</v>
      </c>
      <c r="D13102" s="205">
        <f>VLOOKUP(Pag_Inicio_Corr_mas_casos[[#This Row],[Corregimiento]],Hoja3!$A$2:$D$676,4,0)</f>
        <v>60301</v>
      </c>
      <c r="E13102" s="204">
        <v>4</v>
      </c>
    </row>
    <row r="13103" spans="1:5" x14ac:dyDescent="0.2">
      <c r="A13103" s="203">
        <v>44528</v>
      </c>
      <c r="B13103" s="204">
        <v>444528</v>
      </c>
      <c r="C13103" s="204" t="s">
        <v>995</v>
      </c>
      <c r="D13103" s="205">
        <f>VLOOKUP(Pag_Inicio_Corr_mas_casos[[#This Row],[Corregimiento]],Hoja3!$A$2:$D$676,4,0)</f>
        <v>81001</v>
      </c>
      <c r="E13103" s="204">
        <v>4</v>
      </c>
    </row>
    <row r="13104" spans="1:5" x14ac:dyDescent="0.2">
      <c r="A13104" s="216">
        <v>44529</v>
      </c>
      <c r="B13104" s="217">
        <v>444529</v>
      </c>
      <c r="C13104" s="217" t="s">
        <v>1071</v>
      </c>
      <c r="D13104" s="218">
        <f>VLOOKUP(Pag_Inicio_Corr_mas_casos[[#This Row],[Corregimiento]],Hoja3!$A$2:$D$676,4,0)</f>
        <v>80819</v>
      </c>
      <c r="E13104" s="217">
        <v>5</v>
      </c>
    </row>
    <row r="13105" spans="1:5" x14ac:dyDescent="0.2">
      <c r="A13105" s="216">
        <v>44529</v>
      </c>
      <c r="B13105" s="217">
        <v>444529</v>
      </c>
      <c r="C13105" s="217" t="s">
        <v>1005</v>
      </c>
      <c r="D13105" s="218">
        <f>VLOOKUP(Pag_Inicio_Corr_mas_casos[[#This Row],[Corregimiento]],Hoja3!$A$2:$D$676,4,0)</f>
        <v>80814</v>
      </c>
      <c r="E13105" s="217">
        <v>5</v>
      </c>
    </row>
    <row r="13106" spans="1:5" x14ac:dyDescent="0.2">
      <c r="A13106" s="216">
        <v>44529</v>
      </c>
      <c r="B13106" s="217">
        <v>444529</v>
      </c>
      <c r="C13106" s="217" t="s">
        <v>746</v>
      </c>
      <c r="D13106" s="218">
        <f>VLOOKUP(Pag_Inicio_Corr_mas_casos[[#This Row],[Corregimiento]],Hoja3!$A$2:$D$676,4,0)</f>
        <v>80817</v>
      </c>
      <c r="E13106" s="217">
        <v>4</v>
      </c>
    </row>
    <row r="13107" spans="1:5" x14ac:dyDescent="0.2">
      <c r="A13107" s="216">
        <v>44529</v>
      </c>
      <c r="B13107" s="217">
        <v>444529</v>
      </c>
      <c r="C13107" s="217" t="s">
        <v>1070</v>
      </c>
      <c r="D13107" s="218">
        <f>VLOOKUP(Pag_Inicio_Corr_mas_casos[[#This Row],[Corregimiento]],Hoja3!$A$2:$D$676,4,0)</f>
        <v>80809</v>
      </c>
      <c r="E13107" s="217">
        <v>4</v>
      </c>
    </row>
    <row r="13108" spans="1:5" x14ac:dyDescent="0.2">
      <c r="A13108" s="216">
        <v>44529</v>
      </c>
      <c r="B13108" s="217">
        <v>444529</v>
      </c>
      <c r="C13108" s="217" t="s">
        <v>1482</v>
      </c>
      <c r="D13108" s="218">
        <f>VLOOKUP(Pag_Inicio_Corr_mas_casos[[#This Row],[Corregimiento]],Hoja3!$A$2:$D$676,4,0)</f>
        <v>70701</v>
      </c>
      <c r="E13108" s="217">
        <v>4</v>
      </c>
    </row>
    <row r="13109" spans="1:5" x14ac:dyDescent="0.2">
      <c r="A13109" s="216">
        <v>44529</v>
      </c>
      <c r="B13109" s="217">
        <v>444529</v>
      </c>
      <c r="C13109" s="217" t="s">
        <v>1492</v>
      </c>
      <c r="D13109" s="218">
        <f>VLOOKUP(Pag_Inicio_Corr_mas_casos[[#This Row],[Corregimiento]],Hoja3!$A$2:$D$676,4,0)</f>
        <v>91010</v>
      </c>
      <c r="E13109" s="217">
        <v>3</v>
      </c>
    </row>
    <row r="13110" spans="1:5" x14ac:dyDescent="0.2">
      <c r="A13110" s="216">
        <v>44529</v>
      </c>
      <c r="B13110" s="217">
        <v>444529</v>
      </c>
      <c r="C13110" s="217" t="s">
        <v>1467</v>
      </c>
      <c r="D13110" s="218">
        <f>VLOOKUP(Pag_Inicio_Corr_mas_casos[[#This Row],[Corregimiento]],Hoja3!$A$2:$D$676,4,0)</f>
        <v>120307</v>
      </c>
      <c r="E13110" s="217">
        <v>2</v>
      </c>
    </row>
    <row r="13111" spans="1:5" x14ac:dyDescent="0.2">
      <c r="A13111" s="216">
        <v>44529</v>
      </c>
      <c r="B13111" s="217">
        <v>444529</v>
      </c>
      <c r="C13111" s="217" t="s">
        <v>1449</v>
      </c>
      <c r="D13111" s="218">
        <f>VLOOKUP(Pag_Inicio_Corr_mas_casos[[#This Row],[Corregimiento]],Hoja3!$A$2:$D$676,4,0)</f>
        <v>40201</v>
      </c>
      <c r="E13111" s="217">
        <v>2</v>
      </c>
    </row>
    <row r="13112" spans="1:5" x14ac:dyDescent="0.2">
      <c r="A13112" s="216">
        <v>44529</v>
      </c>
      <c r="B13112" s="217">
        <v>444529</v>
      </c>
      <c r="C13112" s="217" t="s">
        <v>1065</v>
      </c>
      <c r="D13112" s="218">
        <f>VLOOKUP(Pag_Inicio_Corr_mas_casos[[#This Row],[Corregimiento]],Hoja3!$A$2:$D$676,4,0)</f>
        <v>60101</v>
      </c>
      <c r="E13112" s="217">
        <v>2</v>
      </c>
    </row>
    <row r="13113" spans="1:5" x14ac:dyDescent="0.2">
      <c r="A13113" s="216">
        <v>44529</v>
      </c>
      <c r="B13113" s="217">
        <v>444529</v>
      </c>
      <c r="C13113" s="217" t="s">
        <v>759</v>
      </c>
      <c r="D13113" s="218">
        <f>VLOOKUP(Pag_Inicio_Corr_mas_casos[[#This Row],[Corregimiento]],Hoja3!$A$2:$D$676,4,0)</f>
        <v>30107</v>
      </c>
      <c r="E13113" s="217">
        <v>2</v>
      </c>
    </row>
    <row r="13114" spans="1:5" x14ac:dyDescent="0.2">
      <c r="A13114" s="216">
        <v>44529</v>
      </c>
      <c r="B13114" s="217">
        <v>444529</v>
      </c>
      <c r="C13114" s="217" t="s">
        <v>952</v>
      </c>
      <c r="D13114" s="218">
        <f>VLOOKUP(Pag_Inicio_Corr_mas_casos[[#This Row],[Corregimiento]],Hoja3!$A$2:$D$676,4,0)</f>
        <v>91001</v>
      </c>
      <c r="E13114" s="217">
        <v>2</v>
      </c>
    </row>
    <row r="13115" spans="1:5" x14ac:dyDescent="0.2">
      <c r="A13115" s="216">
        <v>44529</v>
      </c>
      <c r="B13115" s="217">
        <v>444529</v>
      </c>
      <c r="C13115" s="217" t="s">
        <v>1213</v>
      </c>
      <c r="D13115" s="218">
        <f>VLOOKUP(Pag_Inicio_Corr_mas_casos[[#This Row],[Corregimiento]],Hoja3!$A$2:$D$676,4,0)</f>
        <v>40612</v>
      </c>
      <c r="E13115" s="217">
        <v>2</v>
      </c>
    </row>
    <row r="13116" spans="1:5" x14ac:dyDescent="0.2">
      <c r="A13116" s="216">
        <v>44529</v>
      </c>
      <c r="B13116" s="217">
        <v>444529</v>
      </c>
      <c r="C13116" s="217" t="s">
        <v>1219</v>
      </c>
      <c r="D13116" s="218">
        <f>VLOOKUP(Pag_Inicio_Corr_mas_casos[[#This Row],[Corregimiento]],Hoja3!$A$2:$D$676,4,0)</f>
        <v>81008</v>
      </c>
      <c r="E13116" s="217">
        <v>2</v>
      </c>
    </row>
    <row r="13117" spans="1:5" x14ac:dyDescent="0.2">
      <c r="A13117" s="216">
        <v>44529</v>
      </c>
      <c r="B13117" s="217">
        <v>444529</v>
      </c>
      <c r="C13117" s="217" t="s">
        <v>1489</v>
      </c>
      <c r="D13117" s="218">
        <f>VLOOKUP(Pag_Inicio_Corr_mas_casos[[#This Row],[Corregimiento]],Hoja3!$A$2:$D$676,4,0)</f>
        <v>60501</v>
      </c>
      <c r="E13117" s="217">
        <v>2</v>
      </c>
    </row>
    <row r="13118" spans="1:5" x14ac:dyDescent="0.2">
      <c r="A13118" s="216">
        <v>44529</v>
      </c>
      <c r="B13118" s="217">
        <v>444529</v>
      </c>
      <c r="C13118" s="217" t="s">
        <v>1010</v>
      </c>
      <c r="D13118" s="218">
        <f>VLOOKUP(Pag_Inicio_Corr_mas_casos[[#This Row],[Corregimiento]],Hoja3!$A$2:$D$676,4,0)</f>
        <v>80813</v>
      </c>
      <c r="E13118" s="217">
        <v>2</v>
      </c>
    </row>
    <row r="13119" spans="1:5" x14ac:dyDescent="0.2">
      <c r="A13119" s="216">
        <v>44529</v>
      </c>
      <c r="B13119" s="217">
        <v>444529</v>
      </c>
      <c r="C13119" s="217" t="s">
        <v>1379</v>
      </c>
      <c r="D13119" s="218">
        <f>VLOOKUP(Pag_Inicio_Corr_mas_casos[[#This Row],[Corregimiento]],Hoja3!$A$2:$D$676,4,0)</f>
        <v>80808</v>
      </c>
      <c r="E13119" s="217">
        <v>2</v>
      </c>
    </row>
    <row r="13120" spans="1:5" x14ac:dyDescent="0.2">
      <c r="A13120" s="216">
        <v>44529</v>
      </c>
      <c r="B13120" s="217">
        <v>444529</v>
      </c>
      <c r="C13120" s="217" t="s">
        <v>1127</v>
      </c>
      <c r="D13120" s="218">
        <f>VLOOKUP(Pag_Inicio_Corr_mas_casos[[#This Row],[Corregimiento]],Hoja3!$A$2:$D$676,4,0)</f>
        <v>130101</v>
      </c>
      <c r="E13120" s="217">
        <v>2</v>
      </c>
    </row>
    <row r="13121" spans="1:5" x14ac:dyDescent="0.2">
      <c r="A13121" s="216">
        <v>44529</v>
      </c>
      <c r="B13121" s="217">
        <v>444529</v>
      </c>
      <c r="C13121" s="217" t="s">
        <v>1493</v>
      </c>
      <c r="D13121" s="218">
        <f>VLOOKUP(Pag_Inicio_Corr_mas_casos[[#This Row],[Corregimiento]],Hoja3!$A$2:$D$676,4,0)</f>
        <v>70703</v>
      </c>
      <c r="E13121" s="217">
        <v>2</v>
      </c>
    </row>
    <row r="13122" spans="1:5" x14ac:dyDescent="0.2">
      <c r="A13122" s="216">
        <v>44529</v>
      </c>
      <c r="B13122" s="217">
        <v>444529</v>
      </c>
      <c r="C13122" s="217" t="s">
        <v>831</v>
      </c>
      <c r="D13122" s="218">
        <f>VLOOKUP(Pag_Inicio_Corr_mas_casos[[#This Row],[Corregimiento]],Hoja3!$A$2:$D$676,4,0)</f>
        <v>80821</v>
      </c>
      <c r="E13122" s="217">
        <v>2</v>
      </c>
    </row>
    <row r="13123" spans="1:5" x14ac:dyDescent="0.2">
      <c r="A13123" s="216">
        <v>44529</v>
      </c>
      <c r="B13123" s="217">
        <v>444529</v>
      </c>
      <c r="C13123" s="217" t="s">
        <v>1454</v>
      </c>
      <c r="D13123" s="218">
        <f>VLOOKUP(Pag_Inicio_Corr_mas_casos[[#This Row],[Corregimiento]],Hoja3!$A$2:$D$676,4,0)</f>
        <v>130301</v>
      </c>
      <c r="E13123" s="217">
        <v>2</v>
      </c>
    </row>
    <row r="13124" spans="1:5" x14ac:dyDescent="0.2">
      <c r="A13124" s="206">
        <v>44530</v>
      </c>
      <c r="B13124" s="207">
        <v>444530</v>
      </c>
      <c r="C13124" s="207" t="s">
        <v>1105</v>
      </c>
      <c r="D13124" s="208">
        <f>VLOOKUP(Pag_Inicio_Corr_mas_casos[[#This Row],[Corregimiento]],Hoja3!$A$2:$D$676,4,0)</f>
        <v>80812</v>
      </c>
      <c r="E13124" s="207">
        <v>8</v>
      </c>
    </row>
    <row r="13125" spans="1:5" x14ac:dyDescent="0.2">
      <c r="A13125" s="206">
        <v>44530</v>
      </c>
      <c r="B13125" s="207">
        <v>444530</v>
      </c>
      <c r="C13125" s="207" t="s">
        <v>1298</v>
      </c>
      <c r="D13125" s="208">
        <f>VLOOKUP(Pag_Inicio_Corr_mas_casos[[#This Row],[Corregimiento]],Hoja3!$A$2:$D$676,4,0)</f>
        <v>10207</v>
      </c>
      <c r="E13125" s="207">
        <v>6</v>
      </c>
    </row>
    <row r="13126" spans="1:5" x14ac:dyDescent="0.2">
      <c r="A13126" s="206">
        <v>44530</v>
      </c>
      <c r="B13126" s="207">
        <v>444530</v>
      </c>
      <c r="C13126" s="207" t="s">
        <v>759</v>
      </c>
      <c r="D13126" s="208">
        <f>VLOOKUP(Pag_Inicio_Corr_mas_casos[[#This Row],[Corregimiento]],Hoja3!$A$2:$D$676,4,0)</f>
        <v>30107</v>
      </c>
      <c r="E13126" s="207">
        <v>6</v>
      </c>
    </row>
    <row r="13127" spans="1:5" x14ac:dyDescent="0.2">
      <c r="A13127" s="206">
        <v>44530</v>
      </c>
      <c r="B13127" s="207">
        <v>444530</v>
      </c>
      <c r="C13127" s="207" t="s">
        <v>1484</v>
      </c>
      <c r="D13127" s="208">
        <f>VLOOKUP(Pag_Inicio_Corr_mas_casos[[#This Row],[Corregimiento]],Hoja3!$A$2:$D$676,4,0)</f>
        <v>70701</v>
      </c>
      <c r="E13127" s="207">
        <v>5</v>
      </c>
    </row>
    <row r="13128" spans="1:5" x14ac:dyDescent="0.2">
      <c r="A13128" s="206">
        <v>44530</v>
      </c>
      <c r="B13128" s="207">
        <v>444530</v>
      </c>
      <c r="C13128" s="207" t="s">
        <v>1080</v>
      </c>
      <c r="D13128" s="208">
        <f>VLOOKUP(Pag_Inicio_Corr_mas_casos[[#This Row],[Corregimiento]],Hoja3!$A$2:$D$676,4,0)</f>
        <v>81003</v>
      </c>
      <c r="E13128" s="207">
        <v>5</v>
      </c>
    </row>
    <row r="13129" spans="1:5" x14ac:dyDescent="0.2">
      <c r="A13129" s="206">
        <v>44530</v>
      </c>
      <c r="B13129" s="207">
        <v>444530</v>
      </c>
      <c r="C13129" s="207" t="s">
        <v>1481</v>
      </c>
      <c r="D13129" s="208">
        <f>VLOOKUP(Pag_Inicio_Corr_mas_casos[[#This Row],[Corregimiento]],Hoja3!$A$2:$D$676,4,0)</f>
        <v>130701</v>
      </c>
      <c r="E13129" s="207">
        <v>4</v>
      </c>
    </row>
    <row r="13130" spans="1:5" x14ac:dyDescent="0.2">
      <c r="A13130" s="206">
        <v>44530</v>
      </c>
      <c r="B13130" s="207">
        <v>444530</v>
      </c>
      <c r="C13130" s="207" t="s">
        <v>832</v>
      </c>
      <c r="D13130" s="208">
        <f>VLOOKUP(Pag_Inicio_Corr_mas_casos[[#This Row],[Corregimiento]],Hoja3!$A$2:$D$676,4,0)</f>
        <v>81009</v>
      </c>
      <c r="E13130" s="207">
        <v>4</v>
      </c>
    </row>
    <row r="13131" spans="1:5" x14ac:dyDescent="0.2">
      <c r="A13131" s="206">
        <v>44530</v>
      </c>
      <c r="B13131" s="207">
        <v>444530</v>
      </c>
      <c r="C13131" s="207" t="s">
        <v>1127</v>
      </c>
      <c r="D13131" s="208">
        <f>VLOOKUP(Pag_Inicio_Corr_mas_casos[[#This Row],[Corregimiento]],Hoja3!$A$2:$D$676,4,0)</f>
        <v>130101</v>
      </c>
      <c r="E13131" s="207">
        <v>4</v>
      </c>
    </row>
    <row r="13132" spans="1:5" x14ac:dyDescent="0.2">
      <c r="A13132" s="206">
        <v>44530</v>
      </c>
      <c r="B13132" s="207">
        <v>444530</v>
      </c>
      <c r="C13132" s="207" t="s">
        <v>831</v>
      </c>
      <c r="D13132" s="208">
        <f>VLOOKUP(Pag_Inicio_Corr_mas_casos[[#This Row],[Corregimiento]],Hoja3!$A$2:$D$676,4,0)</f>
        <v>80821</v>
      </c>
      <c r="E13132" s="207">
        <v>4</v>
      </c>
    </row>
    <row r="13133" spans="1:5" x14ac:dyDescent="0.2">
      <c r="A13133" s="206">
        <v>44530</v>
      </c>
      <c r="B13133" s="207">
        <v>444530</v>
      </c>
      <c r="C13133" s="207" t="s">
        <v>1044</v>
      </c>
      <c r="D13133" s="208">
        <f>VLOOKUP(Pag_Inicio_Corr_mas_casos[[#This Row],[Corregimiento]],Hoja3!$A$2:$D$676,4,0)</f>
        <v>80822</v>
      </c>
      <c r="E13133" s="207">
        <v>3</v>
      </c>
    </row>
    <row r="13134" spans="1:5" x14ac:dyDescent="0.2">
      <c r="A13134" s="206">
        <v>44530</v>
      </c>
      <c r="B13134" s="207">
        <v>444530</v>
      </c>
      <c r="C13134" s="207" t="s">
        <v>1038</v>
      </c>
      <c r="D13134" s="208">
        <f>VLOOKUP(Pag_Inicio_Corr_mas_casos[[#This Row],[Corregimiento]],Hoja3!$A$2:$D$676,4,0)</f>
        <v>81002</v>
      </c>
      <c r="E13134" s="207">
        <v>3</v>
      </c>
    </row>
    <row r="13135" spans="1:5" x14ac:dyDescent="0.2">
      <c r="A13135" s="206">
        <v>44530</v>
      </c>
      <c r="B13135" s="207">
        <v>444530</v>
      </c>
      <c r="C13135" s="207" t="s">
        <v>1070</v>
      </c>
      <c r="D13135" s="208">
        <f>VLOOKUP(Pag_Inicio_Corr_mas_casos[[#This Row],[Corregimiento]],Hoja3!$A$2:$D$676,4,0)</f>
        <v>80809</v>
      </c>
      <c r="E13135" s="207">
        <v>3</v>
      </c>
    </row>
    <row r="13136" spans="1:5" x14ac:dyDescent="0.2">
      <c r="A13136" s="206">
        <v>44530</v>
      </c>
      <c r="B13136" s="207">
        <v>444530</v>
      </c>
      <c r="C13136" s="207" t="s">
        <v>1065</v>
      </c>
      <c r="D13136" s="208">
        <f>VLOOKUP(Pag_Inicio_Corr_mas_casos[[#This Row],[Corregimiento]],Hoja3!$A$2:$D$676,4,0)</f>
        <v>60101</v>
      </c>
      <c r="E13136" s="207">
        <v>3</v>
      </c>
    </row>
    <row r="13137" spans="1:5" x14ac:dyDescent="0.2">
      <c r="A13137" s="206">
        <v>44530</v>
      </c>
      <c r="B13137" s="207">
        <v>444530</v>
      </c>
      <c r="C13137" s="207" t="s">
        <v>1380</v>
      </c>
      <c r="D13137" s="208">
        <f>VLOOKUP(Pag_Inicio_Corr_mas_casos[[#This Row],[Corregimiento]],Hoja3!$A$2:$D$676,4,0)</f>
        <v>80810</v>
      </c>
      <c r="E13137" s="207">
        <v>3</v>
      </c>
    </row>
    <row r="13138" spans="1:5" x14ac:dyDescent="0.2">
      <c r="A13138" s="206">
        <v>44530</v>
      </c>
      <c r="B13138" s="207">
        <v>444530</v>
      </c>
      <c r="C13138" s="207" t="s">
        <v>1000</v>
      </c>
      <c r="D13138" s="208">
        <f>VLOOKUP(Pag_Inicio_Corr_mas_casos[[#This Row],[Corregimiento]],Hoja3!$A$2:$D$676,4,0)</f>
        <v>80823</v>
      </c>
      <c r="E13138" s="207">
        <v>3</v>
      </c>
    </row>
    <row r="13139" spans="1:5" x14ac:dyDescent="0.2">
      <c r="A13139" s="206">
        <v>44530</v>
      </c>
      <c r="B13139" s="207">
        <v>444530</v>
      </c>
      <c r="C13139" s="207" t="s">
        <v>1442</v>
      </c>
      <c r="D13139" s="208">
        <f>VLOOKUP(Pag_Inicio_Corr_mas_casos[[#This Row],[Corregimiento]],Hoja3!$A$2:$D$676,4,0)</f>
        <v>60105</v>
      </c>
      <c r="E13139" s="207">
        <v>3</v>
      </c>
    </row>
    <row r="13140" spans="1:5" x14ac:dyDescent="0.2">
      <c r="A13140" s="206">
        <v>44530</v>
      </c>
      <c r="B13140" s="207">
        <v>444530</v>
      </c>
      <c r="C13140" s="207" t="s">
        <v>791</v>
      </c>
      <c r="D13140" s="208">
        <f>VLOOKUP(Pag_Inicio_Corr_mas_casos[[#This Row],[Corregimiento]],Hoja3!$A$2:$D$676,4,0)</f>
        <v>30111</v>
      </c>
      <c r="E13140" s="207">
        <v>2</v>
      </c>
    </row>
    <row r="13141" spans="1:5" x14ac:dyDescent="0.2">
      <c r="A13141" s="206">
        <v>44530</v>
      </c>
      <c r="B13141" s="207">
        <v>444530</v>
      </c>
      <c r="C13141" s="207" t="s">
        <v>1494</v>
      </c>
      <c r="D13141" s="208">
        <f>VLOOKUP(Pag_Inicio_Corr_mas_casos[[#This Row],[Corregimiento]],Hoja3!$A$2:$D$676,4,0)</f>
        <v>41001</v>
      </c>
      <c r="E13141" s="207">
        <v>2</v>
      </c>
    </row>
    <row r="13142" spans="1:5" x14ac:dyDescent="0.2">
      <c r="A13142" s="206">
        <v>44530</v>
      </c>
      <c r="B13142" s="207">
        <v>444530</v>
      </c>
      <c r="C13142" s="207" t="s">
        <v>1495</v>
      </c>
      <c r="D13142" s="208">
        <f>VLOOKUP(Pag_Inicio_Corr_mas_casos[[#This Row],[Corregimiento]],Hoja3!$A$2:$D$676,4,0)</f>
        <v>40611</v>
      </c>
      <c r="E13142" s="207">
        <v>2</v>
      </c>
    </row>
    <row r="13143" spans="1:5" x14ac:dyDescent="0.2">
      <c r="A13143" s="206">
        <v>44530</v>
      </c>
      <c r="B13143" s="207">
        <v>444530</v>
      </c>
      <c r="C13143" s="207" t="s">
        <v>1297</v>
      </c>
      <c r="D13143" s="208">
        <f>VLOOKUP(Pag_Inicio_Corr_mas_casos[[#This Row],[Corregimiento]],Hoja3!$A$2:$D$676,4,0)</f>
        <v>40405</v>
      </c>
      <c r="E13143" s="207">
        <v>2</v>
      </c>
    </row>
    <row r="13144" spans="1:5" x14ac:dyDescent="0.2">
      <c r="A13144" s="203">
        <v>44531</v>
      </c>
      <c r="B13144" s="204">
        <v>444531</v>
      </c>
      <c r="C13144" s="204" t="s">
        <v>1105</v>
      </c>
      <c r="D13144" s="205">
        <f>VLOOKUP(Pag_Inicio_Corr_mas_casos[[#This Row],[Corregimiento]],Hoja3!$A$2:$D$676,4,0)</f>
        <v>80812</v>
      </c>
      <c r="E13144" s="204">
        <v>16</v>
      </c>
    </row>
    <row r="13145" spans="1:5" x14ac:dyDescent="0.2">
      <c r="A13145" s="203">
        <v>44531</v>
      </c>
      <c r="B13145" s="204">
        <v>444531</v>
      </c>
      <c r="C13145" s="204" t="s">
        <v>1113</v>
      </c>
      <c r="D13145" s="205">
        <f>VLOOKUP(Pag_Inicio_Corr_mas_casos[[#This Row],[Corregimiento]],Hoja3!$A$2:$D$676,4,0)</f>
        <v>130102</v>
      </c>
      <c r="E13145" s="204">
        <v>9</v>
      </c>
    </row>
    <row r="13146" spans="1:5" x14ac:dyDescent="0.2">
      <c r="A13146" s="203">
        <v>44531</v>
      </c>
      <c r="B13146" s="204">
        <v>444531</v>
      </c>
      <c r="C13146" s="204" t="s">
        <v>952</v>
      </c>
      <c r="D13146" s="205">
        <f>VLOOKUP(Pag_Inicio_Corr_mas_casos[[#This Row],[Corregimiento]],Hoja3!$A$2:$D$676,4,0)</f>
        <v>91001</v>
      </c>
      <c r="E13146" s="204">
        <v>8</v>
      </c>
    </row>
    <row r="13147" spans="1:5" x14ac:dyDescent="0.2">
      <c r="A13147" s="203">
        <v>44531</v>
      </c>
      <c r="B13147" s="204">
        <v>444531</v>
      </c>
      <c r="C13147" s="204" t="s">
        <v>1127</v>
      </c>
      <c r="D13147" s="205">
        <f>VLOOKUP(Pag_Inicio_Corr_mas_casos[[#This Row],[Corregimiento]],Hoja3!$A$2:$D$676,4,0)</f>
        <v>130101</v>
      </c>
      <c r="E13147" s="204">
        <v>8</v>
      </c>
    </row>
    <row r="13148" spans="1:5" x14ac:dyDescent="0.2">
      <c r="A13148" s="203">
        <v>44531</v>
      </c>
      <c r="B13148" s="204">
        <v>444531</v>
      </c>
      <c r="C13148" s="204" t="s">
        <v>1001</v>
      </c>
      <c r="D13148" s="205">
        <f>VLOOKUP(Pag_Inicio_Corr_mas_casos[[#This Row],[Corregimiento]],Hoja3!$A$2:$D$676,4,0)</f>
        <v>80807</v>
      </c>
      <c r="E13148" s="204">
        <v>8</v>
      </c>
    </row>
    <row r="13149" spans="1:5" x14ac:dyDescent="0.2">
      <c r="A13149" s="203">
        <v>44531</v>
      </c>
      <c r="B13149" s="204">
        <v>444531</v>
      </c>
      <c r="C13149" s="204" t="s">
        <v>841</v>
      </c>
      <c r="D13149" s="205">
        <f>VLOOKUP(Pag_Inicio_Corr_mas_casos[[#This Row],[Corregimiento]],Hoja3!$A$2:$D$676,4,0)</f>
        <v>20606</v>
      </c>
      <c r="E13149" s="204">
        <v>7</v>
      </c>
    </row>
    <row r="13150" spans="1:5" x14ac:dyDescent="0.2">
      <c r="A13150" s="203">
        <v>44531</v>
      </c>
      <c r="B13150" s="204">
        <v>444531</v>
      </c>
      <c r="C13150" s="204" t="s">
        <v>1465</v>
      </c>
      <c r="D13150" s="205">
        <f>VLOOKUP(Pag_Inicio_Corr_mas_casos[[#This Row],[Corregimiento]],Hoja3!$A$2:$D$676,4,0)</f>
        <v>70301</v>
      </c>
      <c r="E13150" s="204">
        <v>6</v>
      </c>
    </row>
    <row r="13151" spans="1:5" x14ac:dyDescent="0.2">
      <c r="A13151" s="203">
        <v>44531</v>
      </c>
      <c r="B13151" s="204">
        <v>444531</v>
      </c>
      <c r="C13151" s="204" t="s">
        <v>1071</v>
      </c>
      <c r="D13151" s="205">
        <f>VLOOKUP(Pag_Inicio_Corr_mas_casos[[#This Row],[Corregimiento]],Hoja3!$A$2:$D$676,4,0)</f>
        <v>80819</v>
      </c>
      <c r="E13151" s="204">
        <v>6</v>
      </c>
    </row>
    <row r="13152" spans="1:5" x14ac:dyDescent="0.2">
      <c r="A13152" s="203">
        <v>44531</v>
      </c>
      <c r="B13152" s="204">
        <v>444531</v>
      </c>
      <c r="C13152" s="204" t="s">
        <v>1442</v>
      </c>
      <c r="D13152" s="205">
        <f>VLOOKUP(Pag_Inicio_Corr_mas_casos[[#This Row],[Corregimiento]],Hoja3!$A$2:$D$676,4,0)</f>
        <v>60105</v>
      </c>
      <c r="E13152" s="204">
        <v>5</v>
      </c>
    </row>
    <row r="13153" spans="1:5" x14ac:dyDescent="0.2">
      <c r="A13153" s="203">
        <v>44531</v>
      </c>
      <c r="B13153" s="204">
        <v>444531</v>
      </c>
      <c r="C13153" s="204" t="s">
        <v>1065</v>
      </c>
      <c r="D13153" s="205">
        <f>VLOOKUP(Pag_Inicio_Corr_mas_casos[[#This Row],[Corregimiento]],Hoja3!$A$2:$D$676,4,0)</f>
        <v>60101</v>
      </c>
      <c r="E13153" s="204">
        <v>5</v>
      </c>
    </row>
    <row r="13154" spans="1:5" x14ac:dyDescent="0.2">
      <c r="A13154" s="203">
        <v>44531</v>
      </c>
      <c r="B13154" s="204">
        <v>444531</v>
      </c>
      <c r="C13154" s="204" t="s">
        <v>1310</v>
      </c>
      <c r="D13154" s="205">
        <f>VLOOKUP(Pag_Inicio_Corr_mas_casos[[#This Row],[Corregimiento]],Hoja3!$A$2:$D$676,4,0)</f>
        <v>10101</v>
      </c>
      <c r="E13154" s="204">
        <v>5</v>
      </c>
    </row>
    <row r="13155" spans="1:5" x14ac:dyDescent="0.2">
      <c r="A13155" s="203">
        <v>44531</v>
      </c>
      <c r="B13155" s="204">
        <v>444531</v>
      </c>
      <c r="C13155" s="204" t="s">
        <v>1000</v>
      </c>
      <c r="D13155" s="205">
        <f>VLOOKUP(Pag_Inicio_Corr_mas_casos[[#This Row],[Corregimiento]],Hoja3!$A$2:$D$676,4,0)</f>
        <v>80823</v>
      </c>
      <c r="E13155" s="204">
        <v>5</v>
      </c>
    </row>
    <row r="13156" spans="1:5" x14ac:dyDescent="0.2">
      <c r="A13156" s="203">
        <v>44531</v>
      </c>
      <c r="B13156" s="204">
        <v>444531</v>
      </c>
      <c r="C13156" s="204" t="s">
        <v>999</v>
      </c>
      <c r="D13156" s="205">
        <f>VLOOKUP(Pag_Inicio_Corr_mas_casos[[#This Row],[Corregimiento]],Hoja3!$A$2:$D$676,4,0)</f>
        <v>80806</v>
      </c>
      <c r="E13156" s="204">
        <v>5</v>
      </c>
    </row>
    <row r="13157" spans="1:5" x14ac:dyDescent="0.2">
      <c r="A13157" s="203">
        <v>44531</v>
      </c>
      <c r="B13157" s="204">
        <v>444531</v>
      </c>
      <c r="C13157" s="204" t="s">
        <v>1038</v>
      </c>
      <c r="D13157" s="205">
        <f>VLOOKUP(Pag_Inicio_Corr_mas_casos[[#This Row],[Corregimiento]],Hoja3!$A$2:$D$676,4,0)</f>
        <v>81002</v>
      </c>
      <c r="E13157" s="204">
        <v>5</v>
      </c>
    </row>
    <row r="13158" spans="1:5" x14ac:dyDescent="0.2">
      <c r="A13158" s="203">
        <v>44531</v>
      </c>
      <c r="B13158" s="204">
        <v>444531</v>
      </c>
      <c r="C13158" s="204" t="s">
        <v>1005</v>
      </c>
      <c r="D13158" s="205">
        <f>VLOOKUP(Pag_Inicio_Corr_mas_casos[[#This Row],[Corregimiento]],Hoja3!$A$2:$D$676,4,0)</f>
        <v>80814</v>
      </c>
      <c r="E13158" s="204">
        <v>5</v>
      </c>
    </row>
    <row r="13159" spans="1:5" x14ac:dyDescent="0.2">
      <c r="A13159" s="203">
        <v>44531</v>
      </c>
      <c r="B13159" s="204">
        <v>444531</v>
      </c>
      <c r="C13159" s="204" t="s">
        <v>832</v>
      </c>
      <c r="D13159" s="205">
        <f>VLOOKUP(Pag_Inicio_Corr_mas_casos[[#This Row],[Corregimiento]],Hoja3!$A$2:$D$676,4,0)</f>
        <v>81009</v>
      </c>
      <c r="E13159" s="204">
        <v>4</v>
      </c>
    </row>
    <row r="13160" spans="1:5" x14ac:dyDescent="0.2">
      <c r="A13160" s="203">
        <v>44531</v>
      </c>
      <c r="B13160" s="204">
        <v>444531</v>
      </c>
      <c r="C13160" s="204" t="s">
        <v>1496</v>
      </c>
      <c r="D13160" s="205">
        <f>VLOOKUP(Pag_Inicio_Corr_mas_casos[[#This Row],[Corregimiento]],Hoja3!$A$2:$D$676,4,0)</f>
        <v>70704</v>
      </c>
      <c r="E13160" s="204">
        <v>4</v>
      </c>
    </row>
    <row r="13161" spans="1:5" x14ac:dyDescent="0.2">
      <c r="A13161" s="203">
        <v>44531</v>
      </c>
      <c r="B13161" s="204">
        <v>444531</v>
      </c>
      <c r="C13161" s="204" t="s">
        <v>1070</v>
      </c>
      <c r="D13161" s="205">
        <f>VLOOKUP(Pag_Inicio_Corr_mas_casos[[#This Row],[Corregimiento]],Hoja3!$A$2:$D$676,4,0)</f>
        <v>80809</v>
      </c>
      <c r="E13161" s="204">
        <v>4</v>
      </c>
    </row>
    <row r="13162" spans="1:5" x14ac:dyDescent="0.2">
      <c r="A13162" s="203">
        <v>44531</v>
      </c>
      <c r="B13162" s="204">
        <v>444531</v>
      </c>
      <c r="C13162" s="204" t="s">
        <v>1006</v>
      </c>
      <c r="D13162" s="205">
        <f>VLOOKUP(Pag_Inicio_Corr_mas_casos[[#This Row],[Corregimiento]],Hoja3!$A$2:$D$676,4,0)</f>
        <v>80826</v>
      </c>
      <c r="E13162" s="204">
        <v>4</v>
      </c>
    </row>
    <row r="13163" spans="1:5" x14ac:dyDescent="0.2">
      <c r="A13163" s="203">
        <v>44531</v>
      </c>
      <c r="B13163" s="204">
        <v>444531</v>
      </c>
      <c r="C13163" s="204" t="s">
        <v>1479</v>
      </c>
      <c r="D13163" s="205">
        <f>VLOOKUP(Pag_Inicio_Corr_mas_casos[[#This Row],[Corregimiento]],Hoja3!$A$2:$D$676,4,0)</f>
        <v>81006</v>
      </c>
      <c r="E13163" s="204">
        <v>4</v>
      </c>
    </row>
    <row r="13164" spans="1:5" x14ac:dyDescent="0.2">
      <c r="A13164" s="43">
        <v>44532</v>
      </c>
      <c r="B13164" s="41">
        <v>444532</v>
      </c>
      <c r="C13164" s="41" t="s">
        <v>1070</v>
      </c>
      <c r="D13164" s="42">
        <f>VLOOKUP(Pag_Inicio_Corr_mas_casos[[#This Row],[Corregimiento]],Hoja3!$A$2:$D$676,4,0)</f>
        <v>80809</v>
      </c>
      <c r="E13164" s="41">
        <v>14</v>
      </c>
    </row>
    <row r="13165" spans="1:5" x14ac:dyDescent="0.2">
      <c r="A13165" s="43">
        <v>44532</v>
      </c>
      <c r="B13165" s="41">
        <v>444532</v>
      </c>
      <c r="C13165" s="41" t="s">
        <v>1001</v>
      </c>
      <c r="D13165" s="42">
        <f>VLOOKUP(Pag_Inicio_Corr_mas_casos[[#This Row],[Corregimiento]],Hoja3!$A$2:$D$676,4,0)</f>
        <v>80807</v>
      </c>
      <c r="E13165" s="41">
        <v>10</v>
      </c>
    </row>
    <row r="13166" spans="1:5" x14ac:dyDescent="0.2">
      <c r="A13166" s="43">
        <v>44532</v>
      </c>
      <c r="B13166" s="41">
        <v>444532</v>
      </c>
      <c r="C13166" s="41" t="s">
        <v>1113</v>
      </c>
      <c r="D13166" s="42">
        <f>VLOOKUP(Pag_Inicio_Corr_mas_casos[[#This Row],[Corregimiento]],Hoja3!$A$2:$D$676,4,0)</f>
        <v>130102</v>
      </c>
      <c r="E13166" s="41">
        <v>9</v>
      </c>
    </row>
    <row r="13167" spans="1:5" x14ac:dyDescent="0.2">
      <c r="A13167" s="43">
        <v>44532</v>
      </c>
      <c r="B13167" s="41">
        <v>444532</v>
      </c>
      <c r="C13167" s="41" t="s">
        <v>999</v>
      </c>
      <c r="D13167" s="42">
        <f>VLOOKUP(Pag_Inicio_Corr_mas_casos[[#This Row],[Corregimiento]],Hoja3!$A$2:$D$676,4,0)</f>
        <v>80806</v>
      </c>
      <c r="E13167" s="41">
        <v>8</v>
      </c>
    </row>
    <row r="13168" spans="1:5" x14ac:dyDescent="0.2">
      <c r="A13168" s="43">
        <v>44532</v>
      </c>
      <c r="B13168" s="41">
        <v>444532</v>
      </c>
      <c r="C13168" s="41" t="s">
        <v>1105</v>
      </c>
      <c r="D13168" s="42">
        <f>VLOOKUP(Pag_Inicio_Corr_mas_casos[[#This Row],[Corregimiento]],Hoja3!$A$2:$D$676,4,0)</f>
        <v>80812</v>
      </c>
      <c r="E13168" s="41">
        <v>8</v>
      </c>
    </row>
    <row r="13169" spans="1:5" x14ac:dyDescent="0.2">
      <c r="A13169" s="43">
        <v>44532</v>
      </c>
      <c r="B13169" s="41">
        <v>444532</v>
      </c>
      <c r="C13169" s="41" t="s">
        <v>1071</v>
      </c>
      <c r="D13169" s="42">
        <f>VLOOKUP(Pag_Inicio_Corr_mas_casos[[#This Row],[Corregimiento]],Hoja3!$A$2:$D$676,4,0)</f>
        <v>80819</v>
      </c>
      <c r="E13169" s="41">
        <v>7</v>
      </c>
    </row>
    <row r="13170" spans="1:5" x14ac:dyDescent="0.2">
      <c r="A13170" s="43">
        <v>44532</v>
      </c>
      <c r="B13170" s="41">
        <v>444532</v>
      </c>
      <c r="C13170" s="41" t="s">
        <v>1111</v>
      </c>
      <c r="D13170" s="42">
        <f>VLOOKUP(Pag_Inicio_Corr_mas_casos[[#This Row],[Corregimiento]],Hoja3!$A$2:$D$676,4,0)</f>
        <v>40201</v>
      </c>
      <c r="E13170" s="41">
        <v>7</v>
      </c>
    </row>
    <row r="13171" spans="1:5" x14ac:dyDescent="0.2">
      <c r="A13171" s="43">
        <v>44532</v>
      </c>
      <c r="B13171" s="41">
        <v>444532</v>
      </c>
      <c r="C13171" s="41" t="s">
        <v>1162</v>
      </c>
      <c r="D13171" s="42">
        <f>VLOOKUP(Pag_Inicio_Corr_mas_casos[[#This Row],[Corregimiento]],Hoja3!$A$2:$D$676,4,0)</f>
        <v>130301</v>
      </c>
      <c r="E13171" s="41">
        <v>7</v>
      </c>
    </row>
    <row r="13172" spans="1:5" x14ac:dyDescent="0.2">
      <c r="A13172" s="43">
        <v>44532</v>
      </c>
      <c r="B13172" s="41">
        <v>444532</v>
      </c>
      <c r="C13172" s="41" t="s">
        <v>1234</v>
      </c>
      <c r="D13172" s="42">
        <f>VLOOKUP(Pag_Inicio_Corr_mas_casos[[#This Row],[Corregimiento]],Hoja3!$A$2:$D$676,4,0)</f>
        <v>40701</v>
      </c>
      <c r="E13172" s="41">
        <v>6</v>
      </c>
    </row>
    <row r="13173" spans="1:5" x14ac:dyDescent="0.2">
      <c r="A13173" s="43">
        <v>44532</v>
      </c>
      <c r="B13173" s="41">
        <v>444532</v>
      </c>
      <c r="C13173" s="41" t="s">
        <v>1065</v>
      </c>
      <c r="D13173" s="42">
        <f>VLOOKUP(Pag_Inicio_Corr_mas_casos[[#This Row],[Corregimiento]],Hoja3!$A$2:$D$676,4,0)</f>
        <v>60101</v>
      </c>
      <c r="E13173" s="41">
        <v>5</v>
      </c>
    </row>
    <row r="13174" spans="1:5" x14ac:dyDescent="0.2">
      <c r="A13174" s="43">
        <v>44532</v>
      </c>
      <c r="B13174" s="41">
        <v>444532</v>
      </c>
      <c r="C13174" s="41" t="s">
        <v>997</v>
      </c>
      <c r="D13174" s="42">
        <f>VLOOKUP(Pag_Inicio_Corr_mas_casos[[#This Row],[Corregimiento]],Hoja3!$A$2:$D$676,4,0)</f>
        <v>130717</v>
      </c>
      <c r="E13174" s="41">
        <v>5</v>
      </c>
    </row>
    <row r="13175" spans="1:5" x14ac:dyDescent="0.2">
      <c r="A13175" s="43">
        <v>44532</v>
      </c>
      <c r="B13175" s="41">
        <v>444532</v>
      </c>
      <c r="C13175" s="41" t="s">
        <v>831</v>
      </c>
      <c r="D13175" s="42">
        <f>VLOOKUP(Pag_Inicio_Corr_mas_casos[[#This Row],[Corregimiento]],Hoja3!$A$2:$D$676,4,0)</f>
        <v>80821</v>
      </c>
      <c r="E13175" s="41">
        <v>5</v>
      </c>
    </row>
    <row r="13176" spans="1:5" x14ac:dyDescent="0.2">
      <c r="A13176" s="43">
        <v>44532</v>
      </c>
      <c r="B13176" s="41">
        <v>444532</v>
      </c>
      <c r="C13176" s="41" t="s">
        <v>1497</v>
      </c>
      <c r="D13176" s="42">
        <f>VLOOKUP(Pag_Inicio_Corr_mas_casos[[#This Row],[Corregimiento]],Hoja3!$A$2:$D$676,4,0)</f>
        <v>70209</v>
      </c>
      <c r="E13176" s="41">
        <v>4</v>
      </c>
    </row>
    <row r="13177" spans="1:5" x14ac:dyDescent="0.2">
      <c r="A13177" s="43">
        <v>44532</v>
      </c>
      <c r="B13177" s="41">
        <v>444532</v>
      </c>
      <c r="C13177" s="41" t="s">
        <v>996</v>
      </c>
      <c r="D13177" s="42">
        <f>VLOOKUP(Pag_Inicio_Corr_mas_casos[[#This Row],[Corregimiento]],Hoja3!$A$2:$D$676,4,0)</f>
        <v>80810</v>
      </c>
      <c r="E13177" s="41">
        <v>4</v>
      </c>
    </row>
    <row r="13178" spans="1:5" x14ac:dyDescent="0.2">
      <c r="A13178" s="43">
        <v>44532</v>
      </c>
      <c r="B13178" s="41">
        <v>444532</v>
      </c>
      <c r="C13178" s="41" t="s">
        <v>1264</v>
      </c>
      <c r="D13178" s="42">
        <f>VLOOKUP(Pag_Inicio_Corr_mas_casos[[#This Row],[Corregimiento]],Hoja3!$A$2:$D$676,4,0)</f>
        <v>10207</v>
      </c>
      <c r="E13178" s="41">
        <v>4</v>
      </c>
    </row>
    <row r="13179" spans="1:5" x14ac:dyDescent="0.2">
      <c r="A13179" s="43">
        <v>44532</v>
      </c>
      <c r="B13179" s="41">
        <v>444532</v>
      </c>
      <c r="C13179" s="41" t="s">
        <v>1013</v>
      </c>
      <c r="D13179" s="42">
        <f>VLOOKUP(Pag_Inicio_Corr_mas_casos[[#This Row],[Corregimiento]],Hoja3!$A$2:$D$676,4,0)</f>
        <v>80822</v>
      </c>
      <c r="E13179" s="41">
        <v>4</v>
      </c>
    </row>
    <row r="13180" spans="1:5" x14ac:dyDescent="0.2">
      <c r="A13180" s="43">
        <v>44532</v>
      </c>
      <c r="B13180" s="41">
        <v>444532</v>
      </c>
      <c r="C13180" s="41" t="s">
        <v>1034</v>
      </c>
      <c r="D13180" s="42">
        <f>VLOOKUP(Pag_Inicio_Corr_mas_casos[[#This Row],[Corregimiento]],Hoja3!$A$2:$D$676,4,0)</f>
        <v>20207</v>
      </c>
      <c r="E13180" s="41">
        <v>4</v>
      </c>
    </row>
    <row r="13181" spans="1:5" x14ac:dyDescent="0.2">
      <c r="A13181" s="43">
        <v>44532</v>
      </c>
      <c r="B13181" s="41">
        <v>444532</v>
      </c>
      <c r="C13181" s="41" t="s">
        <v>1078</v>
      </c>
      <c r="D13181" s="42">
        <f>VLOOKUP(Pag_Inicio_Corr_mas_casos[[#This Row],[Corregimiento]],Hoja3!$A$2:$D$676,4,0)</f>
        <v>81001</v>
      </c>
      <c r="E13181" s="41">
        <v>4</v>
      </c>
    </row>
    <row r="13182" spans="1:5" x14ac:dyDescent="0.2">
      <c r="A13182" s="43">
        <v>44532</v>
      </c>
      <c r="B13182" s="41">
        <v>444532</v>
      </c>
      <c r="C13182" s="41" t="s">
        <v>1002</v>
      </c>
      <c r="D13182" s="42">
        <f>VLOOKUP(Pag_Inicio_Corr_mas_casos[[#This Row],[Corregimiento]],Hoja3!$A$2:$D$676,4,0)</f>
        <v>80816</v>
      </c>
      <c r="E13182" s="41">
        <v>4</v>
      </c>
    </row>
    <row r="13183" spans="1:5" x14ac:dyDescent="0.2">
      <c r="A13183" s="43">
        <v>44532</v>
      </c>
      <c r="B13183" s="41">
        <v>444532</v>
      </c>
      <c r="C13183" s="41" t="s">
        <v>1062</v>
      </c>
      <c r="D13183" s="42">
        <f>VLOOKUP(Pag_Inicio_Corr_mas_casos[[#This Row],[Corregimiento]],Hoja3!$A$2:$D$676,4,0)</f>
        <v>40611</v>
      </c>
      <c r="E13183" s="41">
        <v>4</v>
      </c>
    </row>
    <row r="13184" spans="1:5" x14ac:dyDescent="0.2">
      <c r="A13184" s="206">
        <v>44533</v>
      </c>
      <c r="B13184" s="228">
        <v>444533</v>
      </c>
      <c r="C13184" s="207" t="s">
        <v>1482</v>
      </c>
      <c r="D13184" s="229">
        <f>VLOOKUP(Pag_Inicio_Corr_mas_casos[[#This Row],[Corregimiento]],Hoja3!$A$2:$D$676,4,0)</f>
        <v>70701</v>
      </c>
      <c r="E13184" s="207">
        <v>13</v>
      </c>
    </row>
    <row r="13185" spans="1:5" x14ac:dyDescent="0.2">
      <c r="A13185" s="206">
        <v>44533</v>
      </c>
      <c r="B13185" s="228">
        <v>444533</v>
      </c>
      <c r="C13185" s="207" t="s">
        <v>1070</v>
      </c>
      <c r="D13185" s="229">
        <f>VLOOKUP(Pag_Inicio_Corr_mas_casos[[#This Row],[Corregimiento]],Hoja3!$A$2:$D$676,4,0)</f>
        <v>80809</v>
      </c>
      <c r="E13185" s="207">
        <v>12</v>
      </c>
    </row>
    <row r="13186" spans="1:5" x14ac:dyDescent="0.2">
      <c r="A13186" s="206">
        <v>44533</v>
      </c>
      <c r="B13186" s="228">
        <v>444533</v>
      </c>
      <c r="C13186" s="207" t="s">
        <v>1071</v>
      </c>
      <c r="D13186" s="229">
        <f>VLOOKUP(Pag_Inicio_Corr_mas_casos[[#This Row],[Corregimiento]],Hoja3!$A$2:$D$676,4,0)</f>
        <v>80819</v>
      </c>
      <c r="E13186" s="207">
        <v>11</v>
      </c>
    </row>
    <row r="13187" spans="1:5" x14ac:dyDescent="0.2">
      <c r="A13187" s="206">
        <v>44533</v>
      </c>
      <c r="B13187" s="228">
        <v>444533</v>
      </c>
      <c r="C13187" s="207" t="s">
        <v>1001</v>
      </c>
      <c r="D13187" s="229">
        <f>VLOOKUP(Pag_Inicio_Corr_mas_casos[[#This Row],[Corregimiento]],Hoja3!$A$2:$D$676,4,0)</f>
        <v>80807</v>
      </c>
      <c r="E13187" s="207">
        <v>9</v>
      </c>
    </row>
    <row r="13188" spans="1:5" x14ac:dyDescent="0.2">
      <c r="A13188" s="206">
        <v>44533</v>
      </c>
      <c r="B13188" s="228">
        <v>444533</v>
      </c>
      <c r="C13188" s="207" t="s">
        <v>1915</v>
      </c>
      <c r="D13188" s="229">
        <f>VLOOKUP(Pag_Inicio_Corr_mas_casos[[#This Row],[Corregimiento]],Hoja3!$A$2:$D$676,4,0)</f>
        <v>130309</v>
      </c>
      <c r="E13188" s="207">
        <v>7</v>
      </c>
    </row>
    <row r="13189" spans="1:5" x14ac:dyDescent="0.2">
      <c r="A13189" s="206">
        <v>44533</v>
      </c>
      <c r="B13189" s="228">
        <v>444533</v>
      </c>
      <c r="C13189" s="207" t="s">
        <v>1080</v>
      </c>
      <c r="D13189" s="229">
        <f>VLOOKUP(Pag_Inicio_Corr_mas_casos[[#This Row],[Corregimiento]],Hoja3!$A$2:$D$676,4,0)</f>
        <v>81003</v>
      </c>
      <c r="E13189" s="207">
        <v>7</v>
      </c>
    </row>
    <row r="13190" spans="1:5" x14ac:dyDescent="0.2">
      <c r="A13190" s="206">
        <v>44533</v>
      </c>
      <c r="B13190" s="228">
        <v>444533</v>
      </c>
      <c r="C13190" s="207" t="s">
        <v>831</v>
      </c>
      <c r="D13190" s="229">
        <f>VLOOKUP(Pag_Inicio_Corr_mas_casos[[#This Row],[Corregimiento]],Hoja3!$A$2:$D$676,4,0)</f>
        <v>80821</v>
      </c>
      <c r="E13190" s="207">
        <v>7</v>
      </c>
    </row>
    <row r="13191" spans="1:5" x14ac:dyDescent="0.2">
      <c r="A13191" s="206">
        <v>44533</v>
      </c>
      <c r="B13191" s="228">
        <v>444533</v>
      </c>
      <c r="C13191" s="207" t="s">
        <v>746</v>
      </c>
      <c r="D13191" s="229">
        <f>VLOOKUP(Pag_Inicio_Corr_mas_casos[[#This Row],[Corregimiento]],Hoja3!$A$2:$D$676,4,0)</f>
        <v>80817</v>
      </c>
      <c r="E13191" s="207">
        <v>6</v>
      </c>
    </row>
    <row r="13192" spans="1:5" x14ac:dyDescent="0.2">
      <c r="A13192" s="206">
        <v>44533</v>
      </c>
      <c r="B13192" s="228">
        <v>444533</v>
      </c>
      <c r="C13192" s="207" t="s">
        <v>899</v>
      </c>
      <c r="D13192" s="229">
        <f>VLOOKUP(Pag_Inicio_Corr_mas_casos[[#This Row],[Corregimiento]],Hoja3!$A$2:$D$676,4,0)</f>
        <v>60103</v>
      </c>
      <c r="E13192" s="207">
        <v>6</v>
      </c>
    </row>
    <row r="13193" spans="1:5" x14ac:dyDescent="0.2">
      <c r="A13193" s="206">
        <v>44533</v>
      </c>
      <c r="B13193" s="228">
        <v>444533</v>
      </c>
      <c r="C13193" s="207" t="s">
        <v>1105</v>
      </c>
      <c r="D13193" s="229">
        <f>VLOOKUP(Pag_Inicio_Corr_mas_casos[[#This Row],[Corregimiento]],Hoja3!$A$2:$D$676,4,0)</f>
        <v>80812</v>
      </c>
      <c r="E13193" s="207">
        <v>6</v>
      </c>
    </row>
    <row r="13194" spans="1:5" x14ac:dyDescent="0.2">
      <c r="A13194" s="206">
        <v>44533</v>
      </c>
      <c r="B13194" s="228">
        <v>444533</v>
      </c>
      <c r="C13194" s="207" t="s">
        <v>954</v>
      </c>
      <c r="D13194" s="229">
        <f>VLOOKUP(Pag_Inicio_Corr_mas_casos[[#This Row],[Corregimiento]],Hoja3!$A$2:$D$676,4,0)</f>
        <v>40707</v>
      </c>
      <c r="E13194" s="207">
        <v>5</v>
      </c>
    </row>
    <row r="13195" spans="1:5" x14ac:dyDescent="0.2">
      <c r="A13195" s="206">
        <v>44533</v>
      </c>
      <c r="B13195" s="228">
        <v>444533</v>
      </c>
      <c r="C13195" s="207" t="s">
        <v>768</v>
      </c>
      <c r="D13195" s="229">
        <f>VLOOKUP(Pag_Inicio_Corr_mas_casos[[#This Row],[Corregimiento]],Hoja3!$A$2:$D$676,4,0)</f>
        <v>80815</v>
      </c>
      <c r="E13195" s="207">
        <v>5</v>
      </c>
    </row>
    <row r="13196" spans="1:5" x14ac:dyDescent="0.2">
      <c r="A13196" s="206">
        <v>44533</v>
      </c>
      <c r="B13196" s="228">
        <v>444533</v>
      </c>
      <c r="C13196" s="207" t="s">
        <v>1002</v>
      </c>
      <c r="D13196" s="229">
        <f>VLOOKUP(Pag_Inicio_Corr_mas_casos[[#This Row],[Corregimiento]],Hoja3!$A$2:$D$676,4,0)</f>
        <v>80816</v>
      </c>
      <c r="E13196" s="207">
        <v>5</v>
      </c>
    </row>
    <row r="13197" spans="1:5" x14ac:dyDescent="0.2">
      <c r="A13197" s="206">
        <v>44533</v>
      </c>
      <c r="B13197" s="228">
        <v>444533</v>
      </c>
      <c r="C13197" s="207" t="s">
        <v>1045</v>
      </c>
      <c r="D13197" s="229">
        <f>VLOOKUP(Pag_Inicio_Corr_mas_casos[[#This Row],[Corregimiento]],Hoja3!$A$2:$D$676,4,0)</f>
        <v>81007</v>
      </c>
      <c r="E13197" s="207">
        <v>5</v>
      </c>
    </row>
    <row r="13198" spans="1:5" x14ac:dyDescent="0.2">
      <c r="A13198" s="206">
        <v>44533</v>
      </c>
      <c r="B13198" s="228">
        <v>444533</v>
      </c>
      <c r="C13198" s="207" t="s">
        <v>1298</v>
      </c>
      <c r="D13198" s="229">
        <f>VLOOKUP(Pag_Inicio_Corr_mas_casos[[#This Row],[Corregimiento]],Hoja3!$A$2:$D$676,4,0)</f>
        <v>10207</v>
      </c>
      <c r="E13198" s="207">
        <v>5</v>
      </c>
    </row>
    <row r="13199" spans="1:5" x14ac:dyDescent="0.2">
      <c r="A13199" s="206">
        <v>44533</v>
      </c>
      <c r="B13199" s="228">
        <v>444533</v>
      </c>
      <c r="C13199" s="207" t="s">
        <v>995</v>
      </c>
      <c r="D13199" s="229">
        <f>VLOOKUP(Pag_Inicio_Corr_mas_casos[[#This Row],[Corregimiento]],Hoja3!$A$2:$D$676,4,0)</f>
        <v>81001</v>
      </c>
      <c r="E13199" s="207">
        <v>4</v>
      </c>
    </row>
    <row r="13200" spans="1:5" x14ac:dyDescent="0.2">
      <c r="A13200" s="206">
        <v>44533</v>
      </c>
      <c r="B13200" s="228">
        <v>444533</v>
      </c>
      <c r="C13200" s="207" t="s">
        <v>1212</v>
      </c>
      <c r="D13200" s="229">
        <f>VLOOKUP(Pag_Inicio_Corr_mas_casos[[#This Row],[Corregimiento]],Hoja3!$A$2:$D$676,4,0)</f>
        <v>20601</v>
      </c>
      <c r="E13200" s="207">
        <v>4</v>
      </c>
    </row>
    <row r="13201" spans="1:5" x14ac:dyDescent="0.2">
      <c r="A13201" s="206">
        <v>44533</v>
      </c>
      <c r="B13201" s="228">
        <v>444533</v>
      </c>
      <c r="C13201" s="207" t="s">
        <v>1113</v>
      </c>
      <c r="D13201" s="229">
        <f>VLOOKUP(Pag_Inicio_Corr_mas_casos[[#This Row],[Corregimiento]],Hoja3!$A$2:$D$676,4,0)</f>
        <v>130102</v>
      </c>
      <c r="E13201" s="207">
        <v>4</v>
      </c>
    </row>
    <row r="13202" spans="1:5" x14ac:dyDescent="0.2">
      <c r="A13202" s="206">
        <v>44533</v>
      </c>
      <c r="B13202" s="228">
        <v>444533</v>
      </c>
      <c r="C13202" s="207" t="s">
        <v>1038</v>
      </c>
      <c r="D13202" s="229">
        <f>VLOOKUP(Pag_Inicio_Corr_mas_casos[[#This Row],[Corregimiento]],Hoja3!$A$2:$D$676,4,0)</f>
        <v>81002</v>
      </c>
      <c r="E13202" s="207">
        <v>4</v>
      </c>
    </row>
    <row r="13203" spans="1:5" x14ac:dyDescent="0.2">
      <c r="A13203" s="206">
        <v>44533</v>
      </c>
      <c r="B13203" s="228">
        <v>444533</v>
      </c>
      <c r="C13203" s="207" t="s">
        <v>1214</v>
      </c>
      <c r="D13203" s="229">
        <f>VLOOKUP(Pag_Inicio_Corr_mas_casos[[#This Row],[Corregimiento]],Hoja3!$A$2:$D$676,4,0)</f>
        <v>30103</v>
      </c>
      <c r="E13203" s="207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 x14ac:dyDescent="0.2"/>
  <cols>
    <col min="6" max="6" width="27.3046875" bestFit="1" customWidth="1"/>
    <col min="7" max="7" width="14.125" bestFit="1" customWidth="1"/>
    <col min="13" max="13" width="27.3046875" bestFit="1" customWidth="1"/>
    <col min="14" max="14" width="14.125" bestFit="1" customWidth="1"/>
    <col min="20" max="20" width="27.57421875" bestFit="1" customWidth="1"/>
    <col min="21" max="21" width="14.125" bestFit="1" customWidth="1"/>
    <col min="26" max="26" width="27.57421875" bestFit="1" customWidth="1"/>
    <col min="27" max="27" width="14.125" bestFit="1" customWidth="1"/>
    <col min="32" max="32" width="27.3046875" bestFit="1" customWidth="1"/>
    <col min="33" max="33" width="14.125" bestFit="1" customWidth="1"/>
    <col min="38" max="38" width="27.3046875" bestFit="1" customWidth="1"/>
    <col min="39" max="39" width="15.73828125" bestFit="1" customWidth="1"/>
    <col min="45" max="45" width="27.3046875" bestFit="1" customWidth="1"/>
    <col min="46" max="46" width="14.125" bestFit="1" customWidth="1"/>
    <col min="50" max="50" width="29.0546875" bestFit="1" customWidth="1"/>
    <col min="51" max="51" width="14.125" bestFit="1" customWidth="1"/>
    <col min="55" max="55" width="27.3046875" bestFit="1" customWidth="1"/>
    <col min="56" max="56" width="14.125" bestFit="1" customWidth="1"/>
    <col min="60" max="60" width="34.70703125" bestFit="1" customWidth="1"/>
    <col min="61" max="61" width="14.125" bestFit="1" customWidth="1"/>
  </cols>
  <sheetData>
    <row r="1" spans="1:61" x14ac:dyDescent="0.2">
      <c r="A1" t="s">
        <v>1498</v>
      </c>
      <c r="F1" s="174" t="s">
        <v>1498</v>
      </c>
      <c r="G1" t="s">
        <v>1499</v>
      </c>
      <c r="I1" t="s">
        <v>1498</v>
      </c>
      <c r="Q1" t="s">
        <v>1498</v>
      </c>
      <c r="W1" t="s">
        <v>1498</v>
      </c>
      <c r="AD1" t="s">
        <v>1498</v>
      </c>
      <c r="AI1" t="s">
        <v>1498</v>
      </c>
      <c r="AJ1" t="s">
        <v>1500</v>
      </c>
    </row>
    <row r="2" spans="1:61" x14ac:dyDescent="0.2">
      <c r="A2" s="127" t="s">
        <v>1070</v>
      </c>
      <c r="F2" t="s">
        <v>1070</v>
      </c>
      <c r="G2">
        <v>8</v>
      </c>
      <c r="I2" t="s">
        <v>1070</v>
      </c>
      <c r="M2" s="174" t="s">
        <v>1498</v>
      </c>
      <c r="N2" t="s">
        <v>1499</v>
      </c>
      <c r="Q2" s="170" t="s">
        <v>1070</v>
      </c>
      <c r="T2" s="174" t="s">
        <v>1498</v>
      </c>
      <c r="U2" t="s">
        <v>1499</v>
      </c>
      <c r="W2" s="178" t="s">
        <v>1070</v>
      </c>
      <c r="Z2" s="174" t="s">
        <v>1498</v>
      </c>
      <c r="AA2" t="s">
        <v>1499</v>
      </c>
      <c r="AD2" t="s">
        <v>1070</v>
      </c>
      <c r="AF2" s="174" t="s">
        <v>1498</v>
      </c>
      <c r="AG2" t="s">
        <v>1499</v>
      </c>
      <c r="AI2" t="s">
        <v>1070</v>
      </c>
      <c r="AJ2">
        <v>34</v>
      </c>
      <c r="AL2" s="174" t="s">
        <v>1498</v>
      </c>
      <c r="AM2" t="s">
        <v>1501</v>
      </c>
      <c r="AP2" t="s">
        <v>1498</v>
      </c>
      <c r="BF2" t="s">
        <v>1498</v>
      </c>
      <c r="BH2" s="174" t="s">
        <v>1498</v>
      </c>
      <c r="BI2" t="s">
        <v>1499</v>
      </c>
    </row>
    <row r="3" spans="1:61" x14ac:dyDescent="0.2">
      <c r="A3" s="127" t="s">
        <v>1117</v>
      </c>
      <c r="F3" t="s">
        <v>998</v>
      </c>
      <c r="G3">
        <v>8</v>
      </c>
      <c r="I3" t="s">
        <v>1081</v>
      </c>
      <c r="M3" t="s">
        <v>996</v>
      </c>
      <c r="N3">
        <v>6</v>
      </c>
      <c r="Q3" s="170" t="s">
        <v>1026</v>
      </c>
      <c r="T3" t="s">
        <v>998</v>
      </c>
      <c r="U3">
        <v>7</v>
      </c>
      <c r="W3" s="178" t="s">
        <v>1105</v>
      </c>
      <c r="Z3" t="s">
        <v>1070</v>
      </c>
      <c r="AA3">
        <v>7</v>
      </c>
      <c r="AD3" t="s">
        <v>998</v>
      </c>
      <c r="AF3" t="s">
        <v>1070</v>
      </c>
      <c r="AG3">
        <v>30</v>
      </c>
      <c r="AI3" t="s">
        <v>998</v>
      </c>
      <c r="AJ3">
        <v>33</v>
      </c>
      <c r="AL3" t="s">
        <v>831</v>
      </c>
      <c r="AM3">
        <v>21</v>
      </c>
      <c r="AP3" t="s">
        <v>1113</v>
      </c>
      <c r="AS3" s="174" t="s">
        <v>1498</v>
      </c>
      <c r="AT3" t="s">
        <v>1499</v>
      </c>
      <c r="AV3" t="s">
        <v>1498</v>
      </c>
      <c r="AX3" s="174" t="s">
        <v>1498</v>
      </c>
      <c r="AY3" t="s">
        <v>1499</v>
      </c>
      <c r="BA3" t="s">
        <v>1498</v>
      </c>
      <c r="BC3" s="174" t="s">
        <v>1498</v>
      </c>
      <c r="BD3" t="s">
        <v>1499</v>
      </c>
      <c r="BF3" t="s">
        <v>1095</v>
      </c>
      <c r="BH3" t="s">
        <v>1095</v>
      </c>
      <c r="BI3">
        <v>7</v>
      </c>
    </row>
    <row r="4" spans="1:61" x14ac:dyDescent="0.2">
      <c r="A4" s="127" t="s">
        <v>1105</v>
      </c>
      <c r="F4" t="s">
        <v>1105</v>
      </c>
      <c r="G4">
        <v>8</v>
      </c>
      <c r="I4" t="s">
        <v>1361</v>
      </c>
      <c r="M4" t="s">
        <v>1071</v>
      </c>
      <c r="N4">
        <v>6</v>
      </c>
      <c r="Q4" s="170" t="s">
        <v>999</v>
      </c>
      <c r="T4" t="s">
        <v>1105</v>
      </c>
      <c r="U4">
        <v>7</v>
      </c>
      <c r="W4" s="178" t="s">
        <v>998</v>
      </c>
      <c r="Z4" t="s">
        <v>999</v>
      </c>
      <c r="AA4">
        <v>7</v>
      </c>
      <c r="AD4" t="s">
        <v>1105</v>
      </c>
      <c r="AF4" t="s">
        <v>999</v>
      </c>
      <c r="AG4">
        <v>30</v>
      </c>
      <c r="AI4" t="s">
        <v>1105</v>
      </c>
      <c r="AJ4">
        <v>32</v>
      </c>
      <c r="AL4" t="s">
        <v>1361</v>
      </c>
      <c r="AM4">
        <v>5</v>
      </c>
      <c r="AP4" t="s">
        <v>831</v>
      </c>
      <c r="AS4" t="s">
        <v>1070</v>
      </c>
      <c r="AT4">
        <v>8</v>
      </c>
      <c r="AV4" t="s">
        <v>1070</v>
      </c>
      <c r="AX4" t="s">
        <v>1012</v>
      </c>
      <c r="AY4">
        <v>7</v>
      </c>
      <c r="BA4" t="s">
        <v>1034</v>
      </c>
      <c r="BC4" t="s">
        <v>1012</v>
      </c>
      <c r="BD4">
        <v>7</v>
      </c>
      <c r="BF4" t="s">
        <v>1071</v>
      </c>
      <c r="BH4" t="s">
        <v>1113</v>
      </c>
      <c r="BI4">
        <v>7</v>
      </c>
    </row>
    <row r="5" spans="1:61" x14ac:dyDescent="0.2">
      <c r="A5" s="127" t="s">
        <v>998</v>
      </c>
      <c r="F5" t="s">
        <v>999</v>
      </c>
      <c r="G5">
        <v>8</v>
      </c>
      <c r="I5" t="s">
        <v>1373</v>
      </c>
      <c r="M5" t="s">
        <v>1070</v>
      </c>
      <c r="N5">
        <v>6</v>
      </c>
      <c r="Q5" s="170" t="s">
        <v>997</v>
      </c>
      <c r="T5" t="s">
        <v>1070</v>
      </c>
      <c r="U5">
        <v>7</v>
      </c>
      <c r="W5" s="178" t="s">
        <v>1006</v>
      </c>
      <c r="Z5" t="s">
        <v>998</v>
      </c>
      <c r="AA5">
        <v>6</v>
      </c>
      <c r="AD5" t="s">
        <v>1001</v>
      </c>
      <c r="AF5" t="s">
        <v>1071</v>
      </c>
      <c r="AG5">
        <v>28</v>
      </c>
      <c r="AI5" t="s">
        <v>1001</v>
      </c>
      <c r="AJ5">
        <v>27</v>
      </c>
      <c r="AL5" t="s">
        <v>1013</v>
      </c>
      <c r="AM5">
        <v>2</v>
      </c>
      <c r="AP5" t="s">
        <v>1169</v>
      </c>
      <c r="AS5" t="s">
        <v>1074</v>
      </c>
      <c r="AT5">
        <v>8</v>
      </c>
      <c r="AV5" t="s">
        <v>999</v>
      </c>
      <c r="AX5" t="s">
        <v>1074</v>
      </c>
      <c r="AY5">
        <v>7</v>
      </c>
      <c r="BA5" t="s">
        <v>1064</v>
      </c>
      <c r="BC5" t="s">
        <v>1071</v>
      </c>
      <c r="BD5">
        <v>7</v>
      </c>
      <c r="BF5" t="s">
        <v>1012</v>
      </c>
      <c r="BH5" t="s">
        <v>1071</v>
      </c>
      <c r="BI5">
        <v>7</v>
      </c>
    </row>
    <row r="6" spans="1:61" x14ac:dyDescent="0.2">
      <c r="A6" s="127" t="s">
        <v>1106</v>
      </c>
      <c r="F6" t="s">
        <v>1106</v>
      </c>
      <c r="G6">
        <v>8</v>
      </c>
      <c r="I6" t="s">
        <v>1374</v>
      </c>
      <c r="M6" t="s">
        <v>999</v>
      </c>
      <c r="N6">
        <v>6</v>
      </c>
      <c r="Q6" s="170" t="s">
        <v>1105</v>
      </c>
      <c r="T6" t="s">
        <v>999</v>
      </c>
      <c r="U6">
        <v>7</v>
      </c>
      <c r="W6" s="178" t="s">
        <v>1071</v>
      </c>
      <c r="Z6" t="s">
        <v>1381</v>
      </c>
      <c r="AA6">
        <v>6</v>
      </c>
      <c r="AD6" t="s">
        <v>999</v>
      </c>
      <c r="AF6" t="s">
        <v>1105</v>
      </c>
      <c r="AG6">
        <v>28</v>
      </c>
      <c r="AI6" t="s">
        <v>999</v>
      </c>
      <c r="AJ6">
        <v>23</v>
      </c>
      <c r="AL6" t="s">
        <v>1078</v>
      </c>
      <c r="AM6">
        <v>14</v>
      </c>
      <c r="AP6" t="s">
        <v>1081</v>
      </c>
      <c r="AS6" t="s">
        <v>1113</v>
      </c>
      <c r="AT6">
        <v>7</v>
      </c>
      <c r="AV6" t="s">
        <v>1071</v>
      </c>
      <c r="AX6" t="s">
        <v>1071</v>
      </c>
      <c r="AY6">
        <v>6</v>
      </c>
      <c r="BA6" t="s">
        <v>1001</v>
      </c>
      <c r="BC6" t="s">
        <v>999</v>
      </c>
      <c r="BD6">
        <v>7</v>
      </c>
      <c r="BF6" t="s">
        <v>1113</v>
      </c>
      <c r="BH6" t="s">
        <v>1127</v>
      </c>
      <c r="BI6">
        <v>7</v>
      </c>
    </row>
    <row r="7" spans="1:61" x14ac:dyDescent="0.2">
      <c r="A7" s="127" t="s">
        <v>1026</v>
      </c>
      <c r="F7" t="s">
        <v>1071</v>
      </c>
      <c r="G7">
        <v>8</v>
      </c>
      <c r="I7" t="s">
        <v>1001</v>
      </c>
      <c r="M7" t="s">
        <v>1374</v>
      </c>
      <c r="N7">
        <v>6</v>
      </c>
      <c r="Q7" s="170" t="s">
        <v>1001</v>
      </c>
      <c r="T7" t="s">
        <v>1071</v>
      </c>
      <c r="U7">
        <v>7</v>
      </c>
      <c r="W7" s="178" t="s">
        <v>1064</v>
      </c>
      <c r="Z7" t="s">
        <v>831</v>
      </c>
      <c r="AA7">
        <v>6</v>
      </c>
      <c r="AD7" t="s">
        <v>1062</v>
      </c>
      <c r="AF7" t="s">
        <v>998</v>
      </c>
      <c r="AG7">
        <v>27</v>
      </c>
      <c r="AI7" t="s">
        <v>1062</v>
      </c>
      <c r="AJ7">
        <v>21</v>
      </c>
      <c r="AL7" t="s">
        <v>1005</v>
      </c>
      <c r="AM7">
        <v>20</v>
      </c>
      <c r="AP7" t="s">
        <v>1012</v>
      </c>
      <c r="AS7" t="s">
        <v>1071</v>
      </c>
      <c r="AT7">
        <v>7</v>
      </c>
      <c r="AV7" t="s">
        <v>1074</v>
      </c>
      <c r="AX7" t="s">
        <v>1095</v>
      </c>
      <c r="AY7">
        <v>6</v>
      </c>
      <c r="BA7" t="s">
        <v>1070</v>
      </c>
      <c r="BC7" t="s">
        <v>1095</v>
      </c>
      <c r="BD7">
        <v>6</v>
      </c>
      <c r="BF7" t="s">
        <v>999</v>
      </c>
      <c r="BH7" t="s">
        <v>831</v>
      </c>
      <c r="BI7">
        <v>6</v>
      </c>
    </row>
    <row r="8" spans="1:61" x14ac:dyDescent="0.2">
      <c r="A8" s="127" t="s">
        <v>1364</v>
      </c>
      <c r="F8" t="s">
        <v>1001</v>
      </c>
      <c r="G8">
        <v>7</v>
      </c>
      <c r="I8" t="s">
        <v>1026</v>
      </c>
      <c r="M8" t="s">
        <v>1080</v>
      </c>
      <c r="N8">
        <v>6</v>
      </c>
      <c r="Q8" s="170" t="s">
        <v>996</v>
      </c>
      <c r="T8" t="s">
        <v>1005</v>
      </c>
      <c r="U8">
        <v>6</v>
      </c>
      <c r="W8" s="178" t="s">
        <v>1381</v>
      </c>
      <c r="Z8" t="s">
        <v>1006</v>
      </c>
      <c r="AA8">
        <v>5</v>
      </c>
      <c r="AD8" t="s">
        <v>1106</v>
      </c>
      <c r="AF8" t="s">
        <v>1113</v>
      </c>
      <c r="AG8">
        <v>25</v>
      </c>
      <c r="AI8" t="s">
        <v>1106</v>
      </c>
      <c r="AJ8">
        <v>19</v>
      </c>
      <c r="AL8" t="s">
        <v>1127</v>
      </c>
      <c r="AM8">
        <v>18</v>
      </c>
      <c r="AP8" t="s">
        <v>1264</v>
      </c>
      <c r="AS8" t="s">
        <v>1105</v>
      </c>
      <c r="AT8">
        <v>6</v>
      </c>
      <c r="AV8" t="s">
        <v>1126</v>
      </c>
      <c r="AX8" t="s">
        <v>999</v>
      </c>
      <c r="AY8">
        <v>6</v>
      </c>
      <c r="BA8" t="s">
        <v>1105</v>
      </c>
      <c r="BC8" t="s">
        <v>1113</v>
      </c>
      <c r="BD8">
        <v>6</v>
      </c>
      <c r="BF8" t="s">
        <v>1001</v>
      </c>
      <c r="BH8" t="s">
        <v>1070</v>
      </c>
      <c r="BI8">
        <v>5</v>
      </c>
    </row>
    <row r="9" spans="1:61" x14ac:dyDescent="0.2">
      <c r="A9" s="127" t="s">
        <v>1361</v>
      </c>
      <c r="F9" t="s">
        <v>1113</v>
      </c>
      <c r="G9">
        <v>7</v>
      </c>
      <c r="I9" t="s">
        <v>1106</v>
      </c>
      <c r="M9" t="s">
        <v>1373</v>
      </c>
      <c r="N9">
        <v>5</v>
      </c>
      <c r="Q9" s="170" t="s">
        <v>1119</v>
      </c>
      <c r="T9" t="s">
        <v>952</v>
      </c>
      <c r="U9">
        <v>6</v>
      </c>
      <c r="W9" s="178" t="s">
        <v>1382</v>
      </c>
      <c r="Z9" t="s">
        <v>1081</v>
      </c>
      <c r="AA9">
        <v>5</v>
      </c>
      <c r="AD9" t="s">
        <v>1071</v>
      </c>
      <c r="AF9" t="s">
        <v>1001</v>
      </c>
      <c r="AG9">
        <v>23</v>
      </c>
      <c r="AI9" t="s">
        <v>1071</v>
      </c>
      <c r="AJ9">
        <v>19</v>
      </c>
      <c r="AL9" t="s">
        <v>1318</v>
      </c>
      <c r="AM9">
        <v>2</v>
      </c>
      <c r="AP9" t="s">
        <v>1105</v>
      </c>
      <c r="AS9" t="s">
        <v>1018</v>
      </c>
      <c r="AT9">
        <v>6</v>
      </c>
      <c r="AV9" t="s">
        <v>1095</v>
      </c>
      <c r="AX9" t="s">
        <v>1113</v>
      </c>
      <c r="AY9">
        <v>6</v>
      </c>
      <c r="BA9" t="s">
        <v>1012</v>
      </c>
      <c r="BC9" t="s">
        <v>1385</v>
      </c>
      <c r="BD9">
        <v>5</v>
      </c>
      <c r="BF9" t="s">
        <v>831</v>
      </c>
      <c r="BH9" t="s">
        <v>1012</v>
      </c>
      <c r="BI9">
        <v>5</v>
      </c>
    </row>
    <row r="10" spans="1:61" x14ac:dyDescent="0.2">
      <c r="A10" s="127" t="s">
        <v>1157</v>
      </c>
      <c r="F10" t="s">
        <v>996</v>
      </c>
      <c r="G10">
        <v>7</v>
      </c>
      <c r="I10" t="s">
        <v>999</v>
      </c>
      <c r="M10" t="s">
        <v>1081</v>
      </c>
      <c r="N10">
        <v>5</v>
      </c>
      <c r="Q10" s="170" t="s">
        <v>1071</v>
      </c>
      <c r="T10" t="s">
        <v>1026</v>
      </c>
      <c r="U10">
        <v>6</v>
      </c>
      <c r="W10" s="178" t="s">
        <v>1026</v>
      </c>
      <c r="Z10" t="s">
        <v>1001</v>
      </c>
      <c r="AA10">
        <v>5</v>
      </c>
      <c r="AD10" t="s">
        <v>1117</v>
      </c>
      <c r="AF10" t="s">
        <v>1006</v>
      </c>
      <c r="AG10">
        <v>22</v>
      </c>
      <c r="AI10" t="s">
        <v>1117</v>
      </c>
      <c r="AJ10">
        <v>18</v>
      </c>
      <c r="AL10" t="s">
        <v>1133</v>
      </c>
      <c r="AM10">
        <v>6</v>
      </c>
      <c r="AP10" t="s">
        <v>1000</v>
      </c>
      <c r="AS10" t="s">
        <v>1012</v>
      </c>
      <c r="AT10">
        <v>6</v>
      </c>
      <c r="AV10" t="s">
        <v>1127</v>
      </c>
      <c r="AX10" t="s">
        <v>997</v>
      </c>
      <c r="AY10">
        <v>5</v>
      </c>
      <c r="BA10" t="s">
        <v>1113</v>
      </c>
      <c r="BC10" t="s">
        <v>1001</v>
      </c>
      <c r="BD10">
        <v>5</v>
      </c>
      <c r="BF10" t="s">
        <v>1127</v>
      </c>
      <c r="BH10" t="s">
        <v>1105</v>
      </c>
      <c r="BI10">
        <v>5</v>
      </c>
    </row>
    <row r="11" spans="1:61" x14ac:dyDescent="0.2">
      <c r="A11" s="127" t="s">
        <v>999</v>
      </c>
      <c r="F11" t="s">
        <v>1006</v>
      </c>
      <c r="G11">
        <v>6</v>
      </c>
      <c r="I11" t="s">
        <v>1071</v>
      </c>
      <c r="M11" t="s">
        <v>1113</v>
      </c>
      <c r="N11">
        <v>5</v>
      </c>
      <c r="Q11" s="170" t="s">
        <v>1064</v>
      </c>
      <c r="T11" t="s">
        <v>1378</v>
      </c>
      <c r="U11">
        <v>6</v>
      </c>
      <c r="W11" s="178" t="s">
        <v>831</v>
      </c>
      <c r="Z11" t="s">
        <v>1127</v>
      </c>
      <c r="AA11">
        <v>5</v>
      </c>
      <c r="AD11" t="s">
        <v>996</v>
      </c>
      <c r="AF11" t="s">
        <v>831</v>
      </c>
      <c r="AG11">
        <v>21</v>
      </c>
      <c r="AI11" t="s">
        <v>996</v>
      </c>
      <c r="AJ11">
        <v>16</v>
      </c>
      <c r="AL11" t="s">
        <v>1018</v>
      </c>
      <c r="AM11">
        <v>6</v>
      </c>
      <c r="AP11" t="s">
        <v>1074</v>
      </c>
      <c r="AS11" t="s">
        <v>1003</v>
      </c>
      <c r="AT11">
        <v>6</v>
      </c>
      <c r="AV11" t="s">
        <v>831</v>
      </c>
      <c r="AX11" t="s">
        <v>1127</v>
      </c>
      <c r="AY11">
        <v>5</v>
      </c>
      <c r="BA11" t="s">
        <v>1005</v>
      </c>
      <c r="BC11" t="s">
        <v>1105</v>
      </c>
      <c r="BD11">
        <v>5</v>
      </c>
      <c r="BF11" t="s">
        <v>1013</v>
      </c>
      <c r="BH11" t="s">
        <v>999</v>
      </c>
      <c r="BI11">
        <v>5</v>
      </c>
    </row>
    <row r="12" spans="1:61" x14ac:dyDescent="0.2">
      <c r="A12" s="127" t="s">
        <v>1265</v>
      </c>
      <c r="F12" t="s">
        <v>1000</v>
      </c>
      <c r="G12">
        <v>6</v>
      </c>
      <c r="I12" t="s">
        <v>1078</v>
      </c>
      <c r="M12" t="s">
        <v>1001</v>
      </c>
      <c r="N12">
        <v>5</v>
      </c>
      <c r="Q12" s="170" t="s">
        <v>1020</v>
      </c>
      <c r="T12" t="s">
        <v>1064</v>
      </c>
      <c r="U12">
        <v>5</v>
      </c>
      <c r="W12" s="178" t="s">
        <v>999</v>
      </c>
      <c r="Z12" t="s">
        <v>1071</v>
      </c>
      <c r="AA12">
        <v>5</v>
      </c>
      <c r="AD12" t="s">
        <v>1000</v>
      </c>
      <c r="AF12" t="s">
        <v>996</v>
      </c>
      <c r="AG12">
        <v>20</v>
      </c>
      <c r="AI12" t="s">
        <v>1000</v>
      </c>
      <c r="AJ12">
        <v>16</v>
      </c>
      <c r="AL12" t="s">
        <v>1074</v>
      </c>
      <c r="AM12">
        <v>7</v>
      </c>
      <c r="AP12" t="s">
        <v>1020</v>
      </c>
      <c r="AS12" t="s">
        <v>1127</v>
      </c>
      <c r="AT12">
        <v>6</v>
      </c>
      <c r="AV12" t="s">
        <v>1064</v>
      </c>
      <c r="AX12" t="s">
        <v>1064</v>
      </c>
      <c r="AY12">
        <v>5</v>
      </c>
      <c r="BA12" t="s">
        <v>1026</v>
      </c>
      <c r="BC12" t="s">
        <v>1127</v>
      </c>
      <c r="BD12">
        <v>5</v>
      </c>
      <c r="BF12" t="s">
        <v>1000</v>
      </c>
      <c r="BH12" t="s">
        <v>1009</v>
      </c>
      <c r="BI12">
        <v>5</v>
      </c>
    </row>
    <row r="13" spans="1:61" x14ac:dyDescent="0.2">
      <c r="A13" s="127" t="s">
        <v>1365</v>
      </c>
      <c r="F13" t="s">
        <v>1051</v>
      </c>
      <c r="G13">
        <v>5</v>
      </c>
      <c r="I13" t="s">
        <v>996</v>
      </c>
      <c r="M13" t="s">
        <v>1078</v>
      </c>
      <c r="N13">
        <v>5</v>
      </c>
      <c r="Q13" s="170" t="s">
        <v>998</v>
      </c>
      <c r="T13" t="s">
        <v>1080</v>
      </c>
      <c r="U13">
        <v>5</v>
      </c>
      <c r="W13" s="178" t="s">
        <v>1007</v>
      </c>
      <c r="Z13" t="s">
        <v>1105</v>
      </c>
      <c r="AA13">
        <v>5</v>
      </c>
      <c r="AD13" t="s">
        <v>1080</v>
      </c>
      <c r="AF13" t="s">
        <v>1080</v>
      </c>
      <c r="AG13">
        <v>20</v>
      </c>
      <c r="AI13" t="s">
        <v>1080</v>
      </c>
      <c r="AJ13">
        <v>11</v>
      </c>
      <c r="AL13" t="s">
        <v>1004</v>
      </c>
      <c r="AM13">
        <v>1</v>
      </c>
      <c r="AP13" t="s">
        <v>1013</v>
      </c>
      <c r="AS13" t="s">
        <v>999</v>
      </c>
      <c r="AT13">
        <v>6</v>
      </c>
      <c r="AV13" t="s">
        <v>1081</v>
      </c>
      <c r="AX13" t="s">
        <v>1105</v>
      </c>
      <c r="AY13">
        <v>5</v>
      </c>
      <c r="BA13" t="s">
        <v>1081</v>
      </c>
      <c r="BC13" t="s">
        <v>831</v>
      </c>
      <c r="BD13">
        <v>5</v>
      </c>
      <c r="BF13" t="s">
        <v>1035</v>
      </c>
      <c r="BH13" t="s">
        <v>1081</v>
      </c>
      <c r="BI13">
        <v>5</v>
      </c>
    </row>
    <row r="14" spans="1:61" x14ac:dyDescent="0.2">
      <c r="A14" s="127" t="s">
        <v>1366</v>
      </c>
      <c r="F14" t="s">
        <v>1080</v>
      </c>
      <c r="G14">
        <v>5</v>
      </c>
      <c r="I14" t="s">
        <v>1095</v>
      </c>
      <c r="M14" t="s">
        <v>1006</v>
      </c>
      <c r="N14">
        <v>5</v>
      </c>
      <c r="Q14" s="170" t="s">
        <v>1095</v>
      </c>
      <c r="T14" t="s">
        <v>1006</v>
      </c>
      <c r="U14">
        <v>5</v>
      </c>
      <c r="W14" s="178" t="s">
        <v>1078</v>
      </c>
      <c r="Z14" t="s">
        <v>1064</v>
      </c>
      <c r="AA14">
        <v>5</v>
      </c>
      <c r="AD14" t="s">
        <v>1051</v>
      </c>
      <c r="AF14" t="s">
        <v>1005</v>
      </c>
      <c r="AG14">
        <v>20</v>
      </c>
      <c r="AI14" t="s">
        <v>1051</v>
      </c>
      <c r="AJ14">
        <v>10</v>
      </c>
      <c r="AL14" t="s">
        <v>1001</v>
      </c>
      <c r="AM14">
        <v>23</v>
      </c>
      <c r="AP14" t="s">
        <v>1070</v>
      </c>
      <c r="AS14" t="s">
        <v>831</v>
      </c>
      <c r="AT14">
        <v>6</v>
      </c>
      <c r="AV14" t="s">
        <v>1003</v>
      </c>
      <c r="AX14" t="s">
        <v>1020</v>
      </c>
      <c r="AY14">
        <v>4</v>
      </c>
      <c r="BA14" t="s">
        <v>1082</v>
      </c>
      <c r="BC14" t="s">
        <v>1016</v>
      </c>
      <c r="BD14">
        <v>4</v>
      </c>
      <c r="BF14" t="s">
        <v>1079</v>
      </c>
      <c r="BH14" t="s">
        <v>1264</v>
      </c>
      <c r="BI14">
        <v>4</v>
      </c>
    </row>
    <row r="15" spans="1:61" x14ac:dyDescent="0.2">
      <c r="A15" s="127" t="s">
        <v>1095</v>
      </c>
      <c r="F15" t="s">
        <v>1078</v>
      </c>
      <c r="G15">
        <v>4</v>
      </c>
      <c r="I15" t="s">
        <v>1080</v>
      </c>
      <c r="M15" t="s">
        <v>1005</v>
      </c>
      <c r="N15">
        <v>5</v>
      </c>
      <c r="Q15" s="170" t="s">
        <v>1000</v>
      </c>
      <c r="T15" t="s">
        <v>831</v>
      </c>
      <c r="U15">
        <v>5</v>
      </c>
      <c r="W15" s="178" t="s">
        <v>997</v>
      </c>
      <c r="Z15" t="s">
        <v>1016</v>
      </c>
      <c r="AA15">
        <v>4</v>
      </c>
      <c r="AD15" t="s">
        <v>1285</v>
      </c>
      <c r="AF15" t="s">
        <v>1081</v>
      </c>
      <c r="AG15">
        <v>19</v>
      </c>
      <c r="AI15" t="s">
        <v>1285</v>
      </c>
      <c r="AJ15">
        <v>10</v>
      </c>
      <c r="AL15" t="s">
        <v>999</v>
      </c>
      <c r="AM15">
        <v>30</v>
      </c>
      <c r="AP15" t="s">
        <v>999</v>
      </c>
      <c r="AS15" t="s">
        <v>1064</v>
      </c>
      <c r="AT15">
        <v>5</v>
      </c>
      <c r="AV15" t="s">
        <v>1018</v>
      </c>
      <c r="AX15" t="s">
        <v>1385</v>
      </c>
      <c r="AY15">
        <v>4</v>
      </c>
      <c r="BA15" t="s">
        <v>1016</v>
      </c>
      <c r="BC15" t="s">
        <v>1074</v>
      </c>
      <c r="BD15">
        <v>4</v>
      </c>
      <c r="BF15" t="s">
        <v>1026</v>
      </c>
      <c r="BH15" t="s">
        <v>1020</v>
      </c>
      <c r="BI15">
        <v>4</v>
      </c>
    </row>
    <row r="16" spans="1:61" x14ac:dyDescent="0.2">
      <c r="A16" s="127" t="s">
        <v>1017</v>
      </c>
      <c r="F16" t="s">
        <v>1095</v>
      </c>
      <c r="G16">
        <v>4</v>
      </c>
      <c r="I16" t="s">
        <v>1113</v>
      </c>
      <c r="M16" t="s">
        <v>1051</v>
      </c>
      <c r="N16">
        <v>4</v>
      </c>
      <c r="Q16" s="170" t="s">
        <v>1127</v>
      </c>
      <c r="T16" t="s">
        <v>1012</v>
      </c>
      <c r="U16">
        <v>4</v>
      </c>
      <c r="W16" s="178" t="s">
        <v>996</v>
      </c>
      <c r="Z16" t="s">
        <v>1000</v>
      </c>
      <c r="AA16">
        <v>4</v>
      </c>
      <c r="AD16" t="s">
        <v>1029</v>
      </c>
      <c r="AF16" t="s">
        <v>1000</v>
      </c>
      <c r="AG16">
        <v>18</v>
      </c>
      <c r="AI16" t="s">
        <v>1029</v>
      </c>
      <c r="AJ16">
        <v>10</v>
      </c>
      <c r="AL16" t="s">
        <v>1086</v>
      </c>
      <c r="AM16">
        <v>1</v>
      </c>
      <c r="AP16" t="s">
        <v>1382</v>
      </c>
      <c r="AS16" t="s">
        <v>1016</v>
      </c>
      <c r="AT16">
        <v>5</v>
      </c>
      <c r="AV16" t="s">
        <v>1006</v>
      </c>
      <c r="AX16" t="s">
        <v>1016</v>
      </c>
      <c r="AY16">
        <v>4</v>
      </c>
      <c r="BA16" t="s">
        <v>999</v>
      </c>
      <c r="BC16" t="s">
        <v>1264</v>
      </c>
      <c r="BD16">
        <v>4</v>
      </c>
      <c r="BF16" t="s">
        <v>1002</v>
      </c>
      <c r="BH16" t="s">
        <v>1000</v>
      </c>
      <c r="BI16">
        <v>4</v>
      </c>
    </row>
    <row r="17" spans="1:61" x14ac:dyDescent="0.2">
      <c r="A17" s="127" t="s">
        <v>996</v>
      </c>
      <c r="F17" t="s">
        <v>831</v>
      </c>
      <c r="G17">
        <v>4</v>
      </c>
      <c r="I17" t="s">
        <v>1018</v>
      </c>
      <c r="M17" t="s">
        <v>1000</v>
      </c>
      <c r="N17">
        <v>4</v>
      </c>
      <c r="Q17" s="170" t="s">
        <v>1091</v>
      </c>
      <c r="T17" t="s">
        <v>1001</v>
      </c>
      <c r="U17">
        <v>4</v>
      </c>
      <c r="W17" s="178" t="s">
        <v>1081</v>
      </c>
      <c r="Z17" t="s">
        <v>1095</v>
      </c>
      <c r="AA17">
        <v>4</v>
      </c>
      <c r="AD17" t="s">
        <v>1153</v>
      </c>
      <c r="AF17" t="s">
        <v>1127</v>
      </c>
      <c r="AG17">
        <v>18</v>
      </c>
      <c r="AI17" t="s">
        <v>1153</v>
      </c>
      <c r="AJ17">
        <v>9</v>
      </c>
      <c r="AL17" t="s">
        <v>1009</v>
      </c>
      <c r="AM17">
        <v>3</v>
      </c>
      <c r="AP17" t="s">
        <v>1102</v>
      </c>
      <c r="AS17" t="s">
        <v>1264</v>
      </c>
      <c r="AT17">
        <v>5</v>
      </c>
      <c r="AV17" t="s">
        <v>998</v>
      </c>
      <c r="AX17" t="s">
        <v>1002</v>
      </c>
      <c r="AY17">
        <v>4</v>
      </c>
      <c r="BA17" t="s">
        <v>1003</v>
      </c>
      <c r="BC17" t="s">
        <v>1080</v>
      </c>
      <c r="BD17">
        <v>4</v>
      </c>
      <c r="BF17" t="s">
        <v>1081</v>
      </c>
      <c r="BH17" t="s">
        <v>1003</v>
      </c>
      <c r="BI17">
        <v>4</v>
      </c>
    </row>
    <row r="18" spans="1:61" x14ac:dyDescent="0.2">
      <c r="A18" s="127" t="s">
        <v>1113</v>
      </c>
      <c r="F18" t="s">
        <v>1361</v>
      </c>
      <c r="G18">
        <v>4</v>
      </c>
      <c r="I18" t="s">
        <v>1005</v>
      </c>
      <c r="M18" t="s">
        <v>831</v>
      </c>
      <c r="N18">
        <v>4</v>
      </c>
      <c r="Q18" s="170" t="s">
        <v>1012</v>
      </c>
      <c r="T18" t="s">
        <v>997</v>
      </c>
      <c r="U18">
        <v>4</v>
      </c>
      <c r="W18" s="178" t="s">
        <v>1005</v>
      </c>
      <c r="Z18" t="s">
        <v>1005</v>
      </c>
      <c r="AA18">
        <v>4</v>
      </c>
      <c r="AD18" t="s">
        <v>1318</v>
      </c>
      <c r="AF18" t="s">
        <v>1106</v>
      </c>
      <c r="AG18">
        <v>17</v>
      </c>
      <c r="AI18" t="s">
        <v>1318</v>
      </c>
      <c r="AJ18">
        <v>9</v>
      </c>
      <c r="AL18" t="s">
        <v>1015</v>
      </c>
      <c r="AM18">
        <v>1</v>
      </c>
      <c r="AP18" t="s">
        <v>1005</v>
      </c>
      <c r="AS18" t="s">
        <v>996</v>
      </c>
      <c r="AT18">
        <v>4</v>
      </c>
      <c r="AV18" t="s">
        <v>1012</v>
      </c>
      <c r="AX18" t="s">
        <v>1264</v>
      </c>
      <c r="AY18">
        <v>4</v>
      </c>
      <c r="BA18" t="s">
        <v>1018</v>
      </c>
      <c r="BC18" t="s">
        <v>1020</v>
      </c>
      <c r="BD18">
        <v>4</v>
      </c>
      <c r="BF18" t="s">
        <v>997</v>
      </c>
      <c r="BH18" t="s">
        <v>1074</v>
      </c>
      <c r="BI18">
        <v>4</v>
      </c>
    </row>
    <row r="19" spans="1:61" x14ac:dyDescent="0.2">
      <c r="A19" s="127" t="s">
        <v>1080</v>
      </c>
      <c r="F19" t="s">
        <v>1365</v>
      </c>
      <c r="G19">
        <v>3</v>
      </c>
      <c r="I19" t="s">
        <v>1051</v>
      </c>
      <c r="M19" t="s">
        <v>1127</v>
      </c>
      <c r="N19">
        <v>4</v>
      </c>
      <c r="Q19" s="170" t="s">
        <v>1080</v>
      </c>
      <c r="T19" t="s">
        <v>1127</v>
      </c>
      <c r="U19">
        <v>4</v>
      </c>
      <c r="W19" s="178" t="s">
        <v>1001</v>
      </c>
      <c r="Z19" t="s">
        <v>1382</v>
      </c>
      <c r="AA19">
        <v>4</v>
      </c>
      <c r="AD19" t="s">
        <v>831</v>
      </c>
      <c r="AF19" t="s">
        <v>1095</v>
      </c>
      <c r="AG19">
        <v>15</v>
      </c>
      <c r="AI19" t="s">
        <v>831</v>
      </c>
      <c r="AJ19">
        <v>8</v>
      </c>
      <c r="AL19" t="s">
        <v>1118</v>
      </c>
      <c r="AM19">
        <v>1</v>
      </c>
      <c r="AP19" t="s">
        <v>1178</v>
      </c>
      <c r="AS19" t="s">
        <v>998</v>
      </c>
      <c r="AT19">
        <v>4</v>
      </c>
      <c r="AV19" t="s">
        <v>1264</v>
      </c>
      <c r="AX19" t="s">
        <v>1003</v>
      </c>
      <c r="AY19">
        <v>4</v>
      </c>
      <c r="BA19" t="s">
        <v>1029</v>
      </c>
      <c r="BC19" t="s">
        <v>1013</v>
      </c>
      <c r="BD19">
        <v>4</v>
      </c>
      <c r="BF19" t="s">
        <v>1120</v>
      </c>
      <c r="BH19" t="s">
        <v>997</v>
      </c>
      <c r="BI19">
        <v>3</v>
      </c>
    </row>
    <row r="20" spans="1:61" x14ac:dyDescent="0.2">
      <c r="A20" s="127" t="s">
        <v>1006</v>
      </c>
      <c r="F20" t="s">
        <v>1133</v>
      </c>
      <c r="G20">
        <v>3</v>
      </c>
      <c r="I20" t="s">
        <v>1000</v>
      </c>
      <c r="M20" t="s">
        <v>1095</v>
      </c>
      <c r="N20">
        <v>3</v>
      </c>
      <c r="Q20" s="170" t="s">
        <v>1007</v>
      </c>
      <c r="T20" t="s">
        <v>1119</v>
      </c>
      <c r="U20">
        <v>4</v>
      </c>
      <c r="W20" s="178" t="s">
        <v>1016</v>
      </c>
      <c r="Z20" t="s">
        <v>997</v>
      </c>
      <c r="AA20">
        <v>3</v>
      </c>
      <c r="AD20" t="s">
        <v>1035</v>
      </c>
      <c r="AF20" t="s">
        <v>1078</v>
      </c>
      <c r="AG20">
        <v>14</v>
      </c>
      <c r="AI20" t="s">
        <v>1035</v>
      </c>
      <c r="AJ20">
        <v>8</v>
      </c>
      <c r="AL20" t="s">
        <v>1102</v>
      </c>
      <c r="AM20">
        <v>1</v>
      </c>
      <c r="AP20" t="s">
        <v>1066</v>
      </c>
      <c r="AS20" t="s">
        <v>1095</v>
      </c>
      <c r="AT20">
        <v>4</v>
      </c>
      <c r="AV20" t="s">
        <v>1016</v>
      </c>
      <c r="AX20" t="s">
        <v>1018</v>
      </c>
      <c r="AY20">
        <v>3</v>
      </c>
      <c r="BA20" t="s">
        <v>1051</v>
      </c>
      <c r="BC20" t="s">
        <v>1081</v>
      </c>
      <c r="BD20">
        <v>4</v>
      </c>
      <c r="BF20" t="s">
        <v>1074</v>
      </c>
      <c r="BH20" t="s">
        <v>1016</v>
      </c>
      <c r="BI20">
        <v>3</v>
      </c>
    </row>
    <row r="21" spans="1:61" x14ac:dyDescent="0.2">
      <c r="A21" s="127" t="s">
        <v>1071</v>
      </c>
      <c r="F21" t="s">
        <v>1062</v>
      </c>
      <c r="G21">
        <v>3</v>
      </c>
      <c r="I21" t="s">
        <v>1091</v>
      </c>
      <c r="M21" t="s">
        <v>1091</v>
      </c>
      <c r="N21">
        <v>3</v>
      </c>
      <c r="Q21" s="170" t="s">
        <v>1005</v>
      </c>
      <c r="T21" t="s">
        <v>1000</v>
      </c>
      <c r="U21">
        <v>3</v>
      </c>
      <c r="W21" s="178" t="s">
        <v>1127</v>
      </c>
      <c r="Z21" t="s">
        <v>996</v>
      </c>
      <c r="AA21">
        <v>3</v>
      </c>
      <c r="AD21" t="s">
        <v>1133</v>
      </c>
      <c r="AF21" t="s">
        <v>1012</v>
      </c>
      <c r="AG21">
        <v>14</v>
      </c>
      <c r="AI21" t="s">
        <v>1133</v>
      </c>
      <c r="AJ21">
        <v>8</v>
      </c>
      <c r="AL21" t="s">
        <v>1169</v>
      </c>
      <c r="AM21">
        <v>1</v>
      </c>
      <c r="AP21" t="s">
        <v>1006</v>
      </c>
      <c r="AS21" t="s">
        <v>1009</v>
      </c>
      <c r="AT21">
        <v>4</v>
      </c>
      <c r="AV21" t="s">
        <v>1113</v>
      </c>
      <c r="AX21" t="s">
        <v>1293</v>
      </c>
      <c r="AY21">
        <v>3</v>
      </c>
      <c r="BA21" t="s">
        <v>1071</v>
      </c>
      <c r="BC21" t="s">
        <v>1018</v>
      </c>
      <c r="BD21">
        <v>4</v>
      </c>
      <c r="BF21" t="s">
        <v>1064</v>
      </c>
      <c r="BH21" t="s">
        <v>1026</v>
      </c>
      <c r="BI21">
        <v>3</v>
      </c>
    </row>
    <row r="22" spans="1:61" x14ac:dyDescent="0.2">
      <c r="A22" s="167" t="s">
        <v>1070</v>
      </c>
      <c r="F22" t="s">
        <v>1005</v>
      </c>
      <c r="G22">
        <v>3</v>
      </c>
      <c r="I22" t="s">
        <v>1070</v>
      </c>
      <c r="M22" t="s">
        <v>1012</v>
      </c>
      <c r="N22">
        <v>3</v>
      </c>
      <c r="Q22" s="177" t="s">
        <v>1375</v>
      </c>
      <c r="T22" t="s">
        <v>1091</v>
      </c>
      <c r="U22">
        <v>3</v>
      </c>
      <c r="W22" s="128" t="s">
        <v>998</v>
      </c>
      <c r="Z22" t="s">
        <v>1119</v>
      </c>
      <c r="AA22">
        <v>3</v>
      </c>
      <c r="AD22" t="s">
        <v>1070</v>
      </c>
      <c r="AF22" t="s">
        <v>1064</v>
      </c>
      <c r="AG22">
        <v>12</v>
      </c>
      <c r="AI22" t="s">
        <v>1070</v>
      </c>
      <c r="AJ22">
        <v>40</v>
      </c>
      <c r="AL22" t="s">
        <v>1091</v>
      </c>
      <c r="AM22">
        <v>10</v>
      </c>
      <c r="AP22" t="s">
        <v>1095</v>
      </c>
      <c r="AS22" t="s">
        <v>1005</v>
      </c>
      <c r="AT22">
        <v>3</v>
      </c>
      <c r="AV22" t="s">
        <v>1020</v>
      </c>
      <c r="AX22" t="s">
        <v>1081</v>
      </c>
      <c r="AY22">
        <v>3</v>
      </c>
      <c r="BA22" t="s">
        <v>1002</v>
      </c>
      <c r="BC22" t="s">
        <v>1064</v>
      </c>
      <c r="BD22">
        <v>4</v>
      </c>
      <c r="BF22" t="s">
        <v>1053</v>
      </c>
      <c r="BH22" t="s">
        <v>1077</v>
      </c>
      <c r="BI22">
        <v>3</v>
      </c>
    </row>
    <row r="23" spans="1:61" x14ac:dyDescent="0.2">
      <c r="A23" s="167" t="s">
        <v>998</v>
      </c>
      <c r="F23" t="s">
        <v>1029</v>
      </c>
      <c r="G23">
        <v>3</v>
      </c>
      <c r="I23" t="s">
        <v>999</v>
      </c>
      <c r="M23" t="s">
        <v>1010</v>
      </c>
      <c r="N23">
        <v>2</v>
      </c>
      <c r="Q23" s="177" t="s">
        <v>756</v>
      </c>
      <c r="T23" t="s">
        <v>1007</v>
      </c>
      <c r="U23">
        <v>3</v>
      </c>
      <c r="W23" s="128" t="s">
        <v>1105</v>
      </c>
      <c r="Z23" t="s">
        <v>1074</v>
      </c>
      <c r="AA23">
        <v>3</v>
      </c>
      <c r="AD23" t="s">
        <v>1105</v>
      </c>
      <c r="AF23" t="s">
        <v>997</v>
      </c>
      <c r="AG23">
        <v>12</v>
      </c>
      <c r="AI23" t="s">
        <v>1105</v>
      </c>
      <c r="AJ23">
        <v>26</v>
      </c>
      <c r="AL23" t="s">
        <v>1097</v>
      </c>
      <c r="AM23">
        <v>2</v>
      </c>
      <c r="AP23" t="s">
        <v>1074</v>
      </c>
      <c r="AS23" t="s">
        <v>1119</v>
      </c>
      <c r="AT23">
        <v>3</v>
      </c>
      <c r="AV23" t="s">
        <v>997</v>
      </c>
      <c r="AX23" t="s">
        <v>1026</v>
      </c>
      <c r="AY23">
        <v>3</v>
      </c>
      <c r="BA23" t="s">
        <v>1080</v>
      </c>
      <c r="BC23" t="s">
        <v>1034</v>
      </c>
      <c r="BD23">
        <v>3</v>
      </c>
      <c r="BF23" t="s">
        <v>1105</v>
      </c>
      <c r="BH23" t="s">
        <v>1015</v>
      </c>
      <c r="BI23">
        <v>2</v>
      </c>
    </row>
    <row r="24" spans="1:61" x14ac:dyDescent="0.2">
      <c r="A24" s="167" t="s">
        <v>1105</v>
      </c>
      <c r="F24" t="s">
        <v>1117</v>
      </c>
      <c r="G24">
        <v>2</v>
      </c>
      <c r="I24" t="s">
        <v>1071</v>
      </c>
      <c r="M24" t="s">
        <v>1007</v>
      </c>
      <c r="N24">
        <v>2</v>
      </c>
      <c r="Q24" s="177" t="s">
        <v>759</v>
      </c>
      <c r="T24" t="s">
        <v>1095</v>
      </c>
      <c r="U24">
        <v>3</v>
      </c>
      <c r="W24" s="128" t="s">
        <v>1074</v>
      </c>
      <c r="Z24" t="s">
        <v>1020</v>
      </c>
      <c r="AA24">
        <v>3</v>
      </c>
      <c r="AD24" t="s">
        <v>1001</v>
      </c>
      <c r="AF24" t="s">
        <v>1026</v>
      </c>
      <c r="AG24">
        <v>12</v>
      </c>
      <c r="AI24" t="s">
        <v>1001</v>
      </c>
      <c r="AJ24">
        <v>26</v>
      </c>
      <c r="AL24" t="s">
        <v>1065</v>
      </c>
      <c r="AM24">
        <v>2</v>
      </c>
      <c r="AP24" t="s">
        <v>1070</v>
      </c>
      <c r="AS24" t="s">
        <v>1020</v>
      </c>
      <c r="AT24">
        <v>3</v>
      </c>
      <c r="AV24" t="s">
        <v>1113</v>
      </c>
      <c r="AX24" t="s">
        <v>1001</v>
      </c>
      <c r="AY24">
        <v>3</v>
      </c>
      <c r="BA24" t="s">
        <v>1003</v>
      </c>
      <c r="BC24" t="s">
        <v>1026</v>
      </c>
      <c r="BD24">
        <v>3</v>
      </c>
      <c r="BF24" t="s">
        <v>1081</v>
      </c>
      <c r="BH24" t="s">
        <v>1064</v>
      </c>
      <c r="BI24">
        <v>2</v>
      </c>
    </row>
    <row r="25" spans="1:61" x14ac:dyDescent="0.2">
      <c r="A25" s="167" t="s">
        <v>1001</v>
      </c>
      <c r="F25" t="s">
        <v>1318</v>
      </c>
      <c r="G25">
        <v>2</v>
      </c>
      <c r="I25" t="s">
        <v>998</v>
      </c>
      <c r="M25" t="s">
        <v>1026</v>
      </c>
      <c r="N25">
        <v>2</v>
      </c>
      <c r="Q25" s="177" t="s">
        <v>763</v>
      </c>
      <c r="T25" t="s">
        <v>996</v>
      </c>
      <c r="U25">
        <v>3</v>
      </c>
      <c r="W25" s="128" t="s">
        <v>999</v>
      </c>
      <c r="Z25" t="s">
        <v>1078</v>
      </c>
      <c r="AA25">
        <v>3</v>
      </c>
      <c r="AD25" t="s">
        <v>999</v>
      </c>
      <c r="AF25" t="s">
        <v>1051</v>
      </c>
      <c r="AG25">
        <v>11</v>
      </c>
      <c r="AI25" t="s">
        <v>999</v>
      </c>
      <c r="AJ25">
        <v>23</v>
      </c>
      <c r="AL25" t="s">
        <v>1026</v>
      </c>
      <c r="AM25">
        <v>12</v>
      </c>
      <c r="AP25" t="s">
        <v>1001</v>
      </c>
      <c r="AS25" t="s">
        <v>1000</v>
      </c>
      <c r="AT25">
        <v>3</v>
      </c>
      <c r="AV25" t="s">
        <v>1127</v>
      </c>
      <c r="AX25" t="s">
        <v>831</v>
      </c>
      <c r="AY25">
        <v>3</v>
      </c>
      <c r="BA25" t="s">
        <v>1095</v>
      </c>
      <c r="BC25" t="s">
        <v>998</v>
      </c>
      <c r="BD25">
        <v>3</v>
      </c>
      <c r="BF25" t="s">
        <v>1070</v>
      </c>
      <c r="BH25" t="s">
        <v>1172</v>
      </c>
      <c r="BI25">
        <v>2</v>
      </c>
    </row>
    <row r="26" spans="1:61" x14ac:dyDescent="0.2">
      <c r="A26" s="167" t="s">
        <v>999</v>
      </c>
      <c r="F26" t="s">
        <v>1026</v>
      </c>
      <c r="G26">
        <v>2</v>
      </c>
      <c r="I26" t="s">
        <v>1105</v>
      </c>
      <c r="M26" t="s">
        <v>997</v>
      </c>
      <c r="N26">
        <v>2</v>
      </c>
      <c r="Q26" s="177" t="s">
        <v>1376</v>
      </c>
      <c r="T26" t="s">
        <v>744</v>
      </c>
      <c r="U26">
        <v>3</v>
      </c>
      <c r="W26" s="128" t="s">
        <v>1001</v>
      </c>
      <c r="Z26" t="s">
        <v>1058</v>
      </c>
      <c r="AA26">
        <v>3</v>
      </c>
      <c r="AD26" t="s">
        <v>996</v>
      </c>
      <c r="AF26" t="s">
        <v>1091</v>
      </c>
      <c r="AG26">
        <v>10</v>
      </c>
      <c r="AI26" t="s">
        <v>996</v>
      </c>
      <c r="AJ26">
        <v>20</v>
      </c>
      <c r="AL26" t="s">
        <v>1106</v>
      </c>
      <c r="AM26">
        <v>17</v>
      </c>
      <c r="AP26" t="s">
        <v>1064</v>
      </c>
      <c r="AS26" t="s">
        <v>997</v>
      </c>
      <c r="AT26">
        <v>3</v>
      </c>
      <c r="AV26" t="s">
        <v>1074</v>
      </c>
      <c r="AX26" t="s">
        <v>1000</v>
      </c>
      <c r="AY26">
        <v>2</v>
      </c>
      <c r="BA26" t="s">
        <v>1127</v>
      </c>
      <c r="BC26" t="s">
        <v>1003</v>
      </c>
      <c r="BD26">
        <v>3</v>
      </c>
      <c r="BF26" t="s">
        <v>1113</v>
      </c>
      <c r="BH26" t="s">
        <v>1013</v>
      </c>
      <c r="BI26">
        <v>2</v>
      </c>
    </row>
    <row r="27" spans="1:61" x14ac:dyDescent="0.2">
      <c r="A27" s="167" t="s">
        <v>1062</v>
      </c>
      <c r="F27" t="s">
        <v>1011</v>
      </c>
      <c r="G27">
        <v>2</v>
      </c>
      <c r="I27" t="s">
        <v>1001</v>
      </c>
      <c r="M27" t="s">
        <v>1361</v>
      </c>
      <c r="N27">
        <v>2</v>
      </c>
      <c r="Q27" s="177" t="s">
        <v>789</v>
      </c>
      <c r="T27" t="s">
        <v>1264</v>
      </c>
      <c r="U27">
        <v>3</v>
      </c>
      <c r="W27" s="128" t="s">
        <v>1070</v>
      </c>
      <c r="Z27" t="s">
        <v>1012</v>
      </c>
      <c r="AA27">
        <v>3</v>
      </c>
      <c r="AD27" t="s">
        <v>998</v>
      </c>
      <c r="AF27" t="s">
        <v>1007</v>
      </c>
      <c r="AG27">
        <v>9</v>
      </c>
      <c r="AI27" t="s">
        <v>998</v>
      </c>
      <c r="AJ27">
        <v>17</v>
      </c>
      <c r="AL27" t="s">
        <v>1062</v>
      </c>
      <c r="AM27">
        <v>4</v>
      </c>
      <c r="AP27" t="s">
        <v>1105</v>
      </c>
      <c r="AS27" t="s">
        <v>1006</v>
      </c>
      <c r="AT27">
        <v>3</v>
      </c>
      <c r="AV27" t="s">
        <v>1009</v>
      </c>
      <c r="AX27" t="s">
        <v>1080</v>
      </c>
      <c r="AY27">
        <v>2</v>
      </c>
      <c r="BA27" t="s">
        <v>999</v>
      </c>
      <c r="BC27" t="s">
        <v>1000</v>
      </c>
      <c r="BD27">
        <v>3</v>
      </c>
      <c r="BF27" t="s">
        <v>1003</v>
      </c>
      <c r="BH27" t="s">
        <v>998</v>
      </c>
      <c r="BI27">
        <v>2</v>
      </c>
    </row>
    <row r="28" spans="1:61" x14ac:dyDescent="0.2">
      <c r="A28" s="167" t="s">
        <v>1106</v>
      </c>
      <c r="F28" t="s">
        <v>1367</v>
      </c>
      <c r="G28">
        <v>2</v>
      </c>
      <c r="I28" t="s">
        <v>1113</v>
      </c>
      <c r="M28" t="s">
        <v>1367</v>
      </c>
      <c r="N28">
        <v>2</v>
      </c>
      <c r="Q28" s="177" t="s">
        <v>753</v>
      </c>
      <c r="T28" t="s">
        <v>1074</v>
      </c>
      <c r="U28">
        <v>2</v>
      </c>
      <c r="W28" s="128" t="s">
        <v>1081</v>
      </c>
      <c r="Z28" t="s">
        <v>1018</v>
      </c>
      <c r="AA28">
        <v>2</v>
      </c>
      <c r="AD28" t="s">
        <v>1000</v>
      </c>
      <c r="AF28" t="s">
        <v>1074</v>
      </c>
      <c r="AG28">
        <v>7</v>
      </c>
      <c r="AI28" t="s">
        <v>1000</v>
      </c>
      <c r="AJ28">
        <v>14</v>
      </c>
      <c r="AL28" t="s">
        <v>1066</v>
      </c>
      <c r="AM28">
        <v>1</v>
      </c>
      <c r="AP28" t="s">
        <v>1018</v>
      </c>
      <c r="AS28" t="s">
        <v>1081</v>
      </c>
      <c r="AT28">
        <v>3</v>
      </c>
      <c r="AV28" t="s">
        <v>1071</v>
      </c>
      <c r="AX28" t="s">
        <v>1034</v>
      </c>
      <c r="AY28">
        <v>2</v>
      </c>
      <c r="BA28" t="s">
        <v>1071</v>
      </c>
      <c r="BC28" t="s">
        <v>1004</v>
      </c>
      <c r="BD28">
        <v>2</v>
      </c>
      <c r="BF28" t="s">
        <v>1012</v>
      </c>
      <c r="BH28" t="s">
        <v>1018</v>
      </c>
      <c r="BI28">
        <v>2</v>
      </c>
    </row>
    <row r="29" spans="1:61" x14ac:dyDescent="0.2">
      <c r="A29" s="167" t="s">
        <v>1071</v>
      </c>
      <c r="F29" t="s">
        <v>1127</v>
      </c>
      <c r="G29">
        <v>2</v>
      </c>
      <c r="I29" t="s">
        <v>1006</v>
      </c>
      <c r="M29" t="s">
        <v>1106</v>
      </c>
      <c r="N29">
        <v>1</v>
      </c>
      <c r="Q29" s="177" t="s">
        <v>1377</v>
      </c>
      <c r="T29" t="s">
        <v>1133</v>
      </c>
      <c r="U29">
        <v>2</v>
      </c>
      <c r="W29" s="128" t="s">
        <v>997</v>
      </c>
      <c r="Z29" t="s">
        <v>784</v>
      </c>
      <c r="AA29">
        <v>2</v>
      </c>
      <c r="AD29" t="s">
        <v>1062</v>
      </c>
      <c r="AF29" t="s">
        <v>1018</v>
      </c>
      <c r="AG29">
        <v>6</v>
      </c>
      <c r="AI29" t="s">
        <v>1062</v>
      </c>
      <c r="AJ29">
        <v>14</v>
      </c>
      <c r="AL29" t="s">
        <v>1372</v>
      </c>
      <c r="AM29">
        <v>1</v>
      </c>
      <c r="AP29" t="s">
        <v>1071</v>
      </c>
      <c r="AS29" t="s">
        <v>1293</v>
      </c>
      <c r="AT29">
        <v>3</v>
      </c>
      <c r="AV29" t="s">
        <v>997</v>
      </c>
      <c r="AX29" t="s">
        <v>1126</v>
      </c>
      <c r="AY29">
        <v>2</v>
      </c>
      <c r="BA29" t="s">
        <v>1012</v>
      </c>
      <c r="BC29" t="s">
        <v>1070</v>
      </c>
      <c r="BD29">
        <v>2</v>
      </c>
      <c r="BF29" t="s">
        <v>1077</v>
      </c>
      <c r="BH29" t="s">
        <v>1065</v>
      </c>
      <c r="BI29">
        <v>2</v>
      </c>
    </row>
    <row r="30" spans="1:61" x14ac:dyDescent="0.2">
      <c r="A30" s="167" t="s">
        <v>1117</v>
      </c>
      <c r="F30" t="s">
        <v>1035</v>
      </c>
      <c r="G30">
        <v>1</v>
      </c>
      <c r="I30" t="s">
        <v>1051</v>
      </c>
      <c r="M30" t="s">
        <v>1011</v>
      </c>
      <c r="N30">
        <v>1</v>
      </c>
      <c r="Q30" s="177" t="s">
        <v>832</v>
      </c>
      <c r="T30" t="s">
        <v>763</v>
      </c>
      <c r="U30">
        <v>2</v>
      </c>
      <c r="W30" s="128" t="s">
        <v>1095</v>
      </c>
      <c r="Z30" t="s">
        <v>1007</v>
      </c>
      <c r="AA30">
        <v>2</v>
      </c>
      <c r="AD30" t="s">
        <v>1006</v>
      </c>
      <c r="AF30" t="s">
        <v>1133</v>
      </c>
      <c r="AG30">
        <v>6</v>
      </c>
      <c r="AI30" t="s">
        <v>1006</v>
      </c>
      <c r="AJ30">
        <v>13</v>
      </c>
      <c r="AL30" t="s">
        <v>1006</v>
      </c>
      <c r="AM30">
        <v>22</v>
      </c>
      <c r="AP30" t="s">
        <v>1000</v>
      </c>
      <c r="AS30" t="s">
        <v>1013</v>
      </c>
      <c r="AT30">
        <v>3</v>
      </c>
      <c r="AV30" t="s">
        <v>1385</v>
      </c>
      <c r="AX30" t="s">
        <v>1015</v>
      </c>
      <c r="AY30">
        <v>2</v>
      </c>
      <c r="BA30" t="s">
        <v>831</v>
      </c>
      <c r="BC30" t="s">
        <v>997</v>
      </c>
      <c r="BD30">
        <v>2</v>
      </c>
      <c r="BF30" t="s">
        <v>831</v>
      </c>
      <c r="BH30" t="s">
        <v>1001</v>
      </c>
      <c r="BI30">
        <v>2</v>
      </c>
    </row>
    <row r="31" spans="1:61" x14ac:dyDescent="0.2">
      <c r="A31" s="167" t="s">
        <v>996</v>
      </c>
      <c r="F31" t="s">
        <v>1285</v>
      </c>
      <c r="G31">
        <v>1</v>
      </c>
      <c r="I31" t="s">
        <v>1000</v>
      </c>
      <c r="M31" t="s">
        <v>1062</v>
      </c>
      <c r="N31">
        <v>1</v>
      </c>
      <c r="Q31" s="177" t="s">
        <v>1221</v>
      </c>
      <c r="T31" t="s">
        <v>1078</v>
      </c>
      <c r="U31">
        <v>2</v>
      </c>
      <c r="W31" s="128" t="s">
        <v>1264</v>
      </c>
      <c r="Z31" t="s">
        <v>1264</v>
      </c>
      <c r="AA31">
        <v>2</v>
      </c>
      <c r="AD31" t="s">
        <v>1071</v>
      </c>
      <c r="AF31" t="s">
        <v>1010</v>
      </c>
      <c r="AG31">
        <v>6</v>
      </c>
      <c r="AI31" t="s">
        <v>1071</v>
      </c>
      <c r="AJ31">
        <v>12</v>
      </c>
      <c r="AL31" t="s">
        <v>1050</v>
      </c>
      <c r="AM31">
        <v>2</v>
      </c>
      <c r="AP31" t="s">
        <v>1016</v>
      </c>
      <c r="AS31" t="s">
        <v>1015</v>
      </c>
      <c r="AT31">
        <v>3</v>
      </c>
      <c r="AV31" t="s">
        <v>1105</v>
      </c>
      <c r="AX31" t="s">
        <v>1119</v>
      </c>
      <c r="AY31">
        <v>2</v>
      </c>
      <c r="BA31" t="s">
        <v>1016</v>
      </c>
      <c r="BC31" t="s">
        <v>1086</v>
      </c>
      <c r="BD31">
        <v>2</v>
      </c>
      <c r="BF31" t="s">
        <v>1026</v>
      </c>
      <c r="BH31" t="s">
        <v>1010</v>
      </c>
      <c r="BI31">
        <v>2</v>
      </c>
    </row>
    <row r="32" spans="1:61" x14ac:dyDescent="0.2">
      <c r="A32" s="167" t="s">
        <v>1000</v>
      </c>
      <c r="F32" t="s">
        <v>1077</v>
      </c>
      <c r="G32">
        <v>1</v>
      </c>
      <c r="I32" t="s">
        <v>1361</v>
      </c>
      <c r="M32" t="s">
        <v>1020</v>
      </c>
      <c r="N32">
        <v>1</v>
      </c>
      <c r="Q32" s="177" t="s">
        <v>750</v>
      </c>
      <c r="T32" t="s">
        <v>1097</v>
      </c>
      <c r="U32">
        <v>1</v>
      </c>
      <c r="W32" s="128" t="s">
        <v>1006</v>
      </c>
      <c r="Z32" t="s">
        <v>772</v>
      </c>
      <c r="AA32">
        <v>2</v>
      </c>
      <c r="AD32" t="s">
        <v>1051</v>
      </c>
      <c r="AF32" t="s">
        <v>1264</v>
      </c>
      <c r="AG32">
        <v>6</v>
      </c>
      <c r="AI32" t="s">
        <v>1051</v>
      </c>
      <c r="AJ32">
        <v>12</v>
      </c>
      <c r="AL32" t="s">
        <v>1134</v>
      </c>
      <c r="AM32">
        <v>1</v>
      </c>
      <c r="AP32" t="s">
        <v>1119</v>
      </c>
      <c r="AS32" t="s">
        <v>1001</v>
      </c>
      <c r="AT32">
        <v>2</v>
      </c>
      <c r="AV32" t="s">
        <v>1003</v>
      </c>
      <c r="AX32" t="s">
        <v>1005</v>
      </c>
      <c r="AY32">
        <v>2</v>
      </c>
      <c r="BA32" t="s">
        <v>1264</v>
      </c>
      <c r="BC32" t="s">
        <v>1011</v>
      </c>
      <c r="BD32">
        <v>1</v>
      </c>
      <c r="BF32" t="s">
        <v>1074</v>
      </c>
      <c r="BH32" t="s">
        <v>1002</v>
      </c>
      <c r="BI32">
        <v>2</v>
      </c>
    </row>
    <row r="33" spans="1:61" x14ac:dyDescent="0.2">
      <c r="A33" s="167" t="s">
        <v>1080</v>
      </c>
      <c r="F33" t="s">
        <v>1012</v>
      </c>
      <c r="G33">
        <v>1</v>
      </c>
      <c r="I33" t="s">
        <v>996</v>
      </c>
      <c r="M33" t="s">
        <v>1015</v>
      </c>
      <c r="N33">
        <v>1</v>
      </c>
      <c r="Q33" s="177" t="s">
        <v>1378</v>
      </c>
      <c r="T33" t="s">
        <v>1364</v>
      </c>
      <c r="U33">
        <v>1</v>
      </c>
      <c r="W33" s="128" t="s">
        <v>1119</v>
      </c>
      <c r="Z33" t="s">
        <v>1026</v>
      </c>
      <c r="AA33">
        <v>2</v>
      </c>
      <c r="AD33" t="s">
        <v>1106</v>
      </c>
      <c r="AF33" t="s">
        <v>1077</v>
      </c>
      <c r="AG33">
        <v>5</v>
      </c>
      <c r="AI33" t="s">
        <v>1106</v>
      </c>
      <c r="AJ33">
        <v>12</v>
      </c>
      <c r="AL33" t="s">
        <v>1000</v>
      </c>
      <c r="AM33">
        <v>18</v>
      </c>
      <c r="AP33" t="s">
        <v>997</v>
      </c>
      <c r="AS33" t="s">
        <v>1086</v>
      </c>
      <c r="AT33">
        <v>2</v>
      </c>
      <c r="AV33" t="s">
        <v>1012</v>
      </c>
      <c r="AX33" t="s">
        <v>1032</v>
      </c>
      <c r="AY33">
        <v>2</v>
      </c>
      <c r="BA33" t="s">
        <v>1113</v>
      </c>
      <c r="BC33" t="s">
        <v>1126</v>
      </c>
      <c r="BD33">
        <v>1</v>
      </c>
      <c r="BF33" t="s">
        <v>1071</v>
      </c>
      <c r="BH33" t="s">
        <v>1318</v>
      </c>
      <c r="BI33">
        <v>1</v>
      </c>
    </row>
    <row r="34" spans="1:61" x14ac:dyDescent="0.2">
      <c r="A34" s="167" t="s">
        <v>1051</v>
      </c>
      <c r="F34" t="s">
        <v>1270</v>
      </c>
      <c r="G34">
        <v>1</v>
      </c>
      <c r="I34" t="s">
        <v>1005</v>
      </c>
      <c r="M34" t="s">
        <v>1018</v>
      </c>
      <c r="N34">
        <v>1</v>
      </c>
      <c r="Q34" s="177" t="s">
        <v>746</v>
      </c>
      <c r="T34" t="s">
        <v>1065</v>
      </c>
      <c r="U34">
        <v>1</v>
      </c>
      <c r="W34" s="128" t="s">
        <v>1000</v>
      </c>
      <c r="Z34" t="s">
        <v>1077</v>
      </c>
      <c r="AA34">
        <v>1</v>
      </c>
      <c r="AD34" t="s">
        <v>1026</v>
      </c>
      <c r="AF34" t="s">
        <v>1367</v>
      </c>
      <c r="AG34">
        <v>5</v>
      </c>
      <c r="AI34" t="s">
        <v>1026</v>
      </c>
      <c r="AJ34">
        <v>11</v>
      </c>
      <c r="AL34" t="s">
        <v>866</v>
      </c>
      <c r="AM34">
        <v>1</v>
      </c>
      <c r="AP34" t="s">
        <v>1012</v>
      </c>
      <c r="AS34" t="s">
        <v>1032</v>
      </c>
      <c r="AT34">
        <v>2</v>
      </c>
      <c r="AV34" t="s">
        <v>1095</v>
      </c>
      <c r="AX34" t="s">
        <v>1082</v>
      </c>
      <c r="AY34">
        <v>2</v>
      </c>
      <c r="BA34" t="s">
        <v>1074</v>
      </c>
      <c r="BC34" t="s">
        <v>1175</v>
      </c>
      <c r="BD34">
        <v>1</v>
      </c>
      <c r="BF34" t="s">
        <v>1015</v>
      </c>
      <c r="BH34" t="s">
        <v>1086</v>
      </c>
      <c r="BI34">
        <v>1</v>
      </c>
    </row>
    <row r="35" spans="1:61" x14ac:dyDescent="0.2">
      <c r="A35" s="167" t="s">
        <v>1285</v>
      </c>
      <c r="F35" t="s">
        <v>1265</v>
      </c>
      <c r="G35">
        <v>1</v>
      </c>
      <c r="I35" t="s">
        <v>1078</v>
      </c>
      <c r="M35" t="s">
        <v>1088</v>
      </c>
      <c r="N35">
        <v>1</v>
      </c>
      <c r="Q35" s="177" t="s">
        <v>899</v>
      </c>
      <c r="T35" t="s">
        <v>1050</v>
      </c>
      <c r="U35">
        <v>1</v>
      </c>
      <c r="W35" s="128" t="s">
        <v>1007</v>
      </c>
      <c r="Z35" t="s">
        <v>1178</v>
      </c>
      <c r="AA35">
        <v>1</v>
      </c>
      <c r="AD35" t="s">
        <v>1078</v>
      </c>
      <c r="AF35" t="s">
        <v>1016</v>
      </c>
      <c r="AG35">
        <v>5</v>
      </c>
      <c r="AI35" t="s">
        <v>1078</v>
      </c>
      <c r="AJ35">
        <v>11</v>
      </c>
      <c r="AL35" t="s">
        <v>772</v>
      </c>
      <c r="AM35">
        <v>4</v>
      </c>
      <c r="AP35" t="s">
        <v>1065</v>
      </c>
      <c r="AS35" t="s">
        <v>1026</v>
      </c>
      <c r="AT35">
        <v>1</v>
      </c>
      <c r="AV35" t="s">
        <v>1064</v>
      </c>
      <c r="AX35" t="s">
        <v>996</v>
      </c>
      <c r="AY35">
        <v>2</v>
      </c>
      <c r="BA35" t="s">
        <v>1018</v>
      </c>
      <c r="BC35" t="s">
        <v>1005</v>
      </c>
      <c r="BD35">
        <v>1</v>
      </c>
      <c r="BF35" t="s">
        <v>1264</v>
      </c>
      <c r="BH35" t="s">
        <v>1129</v>
      </c>
      <c r="BI35">
        <v>1</v>
      </c>
    </row>
    <row r="36" spans="1:61" x14ac:dyDescent="0.2">
      <c r="A36" s="167" t="s">
        <v>1029</v>
      </c>
      <c r="F36" t="s">
        <v>1081</v>
      </c>
      <c r="G36">
        <v>1</v>
      </c>
      <c r="I36" t="s">
        <v>1010</v>
      </c>
      <c r="M36" t="s">
        <v>1134</v>
      </c>
      <c r="N36">
        <v>1</v>
      </c>
      <c r="Q36" s="177" t="s">
        <v>952</v>
      </c>
      <c r="T36" t="s">
        <v>1018</v>
      </c>
      <c r="U36">
        <v>1</v>
      </c>
      <c r="W36" s="128" t="s">
        <v>1005</v>
      </c>
      <c r="Z36" t="s">
        <v>1092</v>
      </c>
      <c r="AA36">
        <v>1</v>
      </c>
      <c r="AD36" t="s">
        <v>1113</v>
      </c>
      <c r="AF36" t="s">
        <v>1361</v>
      </c>
      <c r="AG36">
        <v>5</v>
      </c>
      <c r="AI36" t="s">
        <v>1113</v>
      </c>
      <c r="AJ36">
        <v>11</v>
      </c>
      <c r="AL36" t="s">
        <v>1080</v>
      </c>
      <c r="AM36">
        <v>20</v>
      </c>
      <c r="AP36" t="s">
        <v>1383</v>
      </c>
      <c r="AS36" t="s">
        <v>1178</v>
      </c>
      <c r="AT36">
        <v>1</v>
      </c>
      <c r="AV36" t="s">
        <v>999</v>
      </c>
      <c r="AX36" t="s">
        <v>1009</v>
      </c>
      <c r="AY36">
        <v>2</v>
      </c>
      <c r="BA36" t="s">
        <v>1020</v>
      </c>
      <c r="BC36" t="s">
        <v>1082</v>
      </c>
      <c r="BD36">
        <v>1</v>
      </c>
      <c r="BF36" t="s">
        <v>1000</v>
      </c>
      <c r="BH36" t="s">
        <v>1058</v>
      </c>
      <c r="BI36">
        <v>1</v>
      </c>
    </row>
    <row r="37" spans="1:61" x14ac:dyDescent="0.2">
      <c r="A37" s="167" t="s">
        <v>1153</v>
      </c>
      <c r="F37" t="s">
        <v>1010</v>
      </c>
      <c r="G37">
        <v>1</v>
      </c>
      <c r="I37" t="s">
        <v>1080</v>
      </c>
      <c r="M37" t="s">
        <v>1029</v>
      </c>
      <c r="N37">
        <v>1</v>
      </c>
      <c r="Q37" s="177" t="s">
        <v>1379</v>
      </c>
      <c r="T37" t="s">
        <v>1088</v>
      </c>
      <c r="U37">
        <v>1</v>
      </c>
      <c r="W37" s="128" t="s">
        <v>831</v>
      </c>
      <c r="Z37" t="s">
        <v>1066</v>
      </c>
      <c r="AA37">
        <v>1</v>
      </c>
      <c r="AD37" t="s">
        <v>1070</v>
      </c>
      <c r="AF37" t="s">
        <v>1058</v>
      </c>
      <c r="AG37">
        <v>5</v>
      </c>
      <c r="AI37" t="s">
        <v>1070</v>
      </c>
      <c r="AJ37">
        <v>44</v>
      </c>
      <c r="AL37" t="s">
        <v>1113</v>
      </c>
      <c r="AM37">
        <v>25</v>
      </c>
      <c r="AP37" t="s">
        <v>1058</v>
      </c>
      <c r="AS37" t="s">
        <v>1078</v>
      </c>
      <c r="AT37">
        <v>1</v>
      </c>
      <c r="AV37" t="s">
        <v>1020</v>
      </c>
      <c r="AX37" t="s">
        <v>1010</v>
      </c>
      <c r="AY37">
        <v>2</v>
      </c>
      <c r="BA37" t="s">
        <v>997</v>
      </c>
      <c r="BC37" t="s">
        <v>1097</v>
      </c>
      <c r="BD37">
        <v>1</v>
      </c>
      <c r="BF37" t="s">
        <v>1127</v>
      </c>
      <c r="BH37" t="s">
        <v>1091</v>
      </c>
      <c r="BI37">
        <v>1</v>
      </c>
    </row>
    <row r="38" spans="1:61" x14ac:dyDescent="0.2">
      <c r="A38" s="167" t="s">
        <v>1318</v>
      </c>
      <c r="F38" t="s">
        <v>866</v>
      </c>
      <c r="G38">
        <v>1</v>
      </c>
      <c r="I38" t="s">
        <v>1127</v>
      </c>
      <c r="M38" t="s">
        <v>1013</v>
      </c>
      <c r="N38">
        <v>1</v>
      </c>
      <c r="Q38" s="177" t="s">
        <v>784</v>
      </c>
      <c r="T38" t="s">
        <v>1002</v>
      </c>
      <c r="U38">
        <v>1</v>
      </c>
      <c r="W38" s="128" t="s">
        <v>1012</v>
      </c>
      <c r="Z38" t="s">
        <v>1086</v>
      </c>
      <c r="AA38">
        <v>1</v>
      </c>
      <c r="AD38" t="s">
        <v>996</v>
      </c>
      <c r="AF38" t="s">
        <v>1020</v>
      </c>
      <c r="AG38">
        <v>5</v>
      </c>
      <c r="AI38" t="s">
        <v>996</v>
      </c>
      <c r="AJ38">
        <v>27</v>
      </c>
      <c r="AL38" t="s">
        <v>1105</v>
      </c>
      <c r="AM38">
        <v>28</v>
      </c>
      <c r="AP38" t="s">
        <v>1113</v>
      </c>
      <c r="AS38" t="s">
        <v>1384</v>
      </c>
      <c r="AT38">
        <v>1</v>
      </c>
      <c r="AV38" t="s">
        <v>1264</v>
      </c>
      <c r="AX38" t="s">
        <v>1387</v>
      </c>
      <c r="AY38">
        <v>1</v>
      </c>
      <c r="BA38" t="s">
        <v>1001</v>
      </c>
      <c r="BC38" t="s">
        <v>1129</v>
      </c>
      <c r="BD38">
        <v>1</v>
      </c>
      <c r="BF38" t="s">
        <v>1095</v>
      </c>
      <c r="BH38" t="s">
        <v>1198</v>
      </c>
      <c r="BI38">
        <v>1</v>
      </c>
    </row>
    <row r="39" spans="1:61" x14ac:dyDescent="0.2">
      <c r="A39" s="167" t="s">
        <v>831</v>
      </c>
      <c r="F39" t="s">
        <v>1366</v>
      </c>
      <c r="G39">
        <v>1</v>
      </c>
      <c r="I39" t="s">
        <v>1095</v>
      </c>
      <c r="M39" t="s">
        <v>1133</v>
      </c>
      <c r="N39">
        <v>1</v>
      </c>
      <c r="Q39" s="177" t="s">
        <v>744</v>
      </c>
      <c r="T39" t="s">
        <v>1009</v>
      </c>
      <c r="U39">
        <v>1</v>
      </c>
      <c r="W39" s="128" t="s">
        <v>1018</v>
      </c>
      <c r="Z39" t="s">
        <v>1011</v>
      </c>
      <c r="AA39">
        <v>1</v>
      </c>
      <c r="AD39" t="s">
        <v>1105</v>
      </c>
      <c r="AF39" t="s">
        <v>772</v>
      </c>
      <c r="AG39">
        <v>4</v>
      </c>
      <c r="AI39" t="s">
        <v>1105</v>
      </c>
      <c r="AJ39">
        <v>24</v>
      </c>
      <c r="AL39" t="s">
        <v>1117</v>
      </c>
      <c r="AM39">
        <v>1</v>
      </c>
      <c r="AP39" t="s">
        <v>999</v>
      </c>
      <c r="AS39" t="s">
        <v>1320</v>
      </c>
      <c r="AT39">
        <v>1</v>
      </c>
      <c r="AV39" t="s">
        <v>1386</v>
      </c>
      <c r="AX39" t="s">
        <v>1028</v>
      </c>
      <c r="AY39">
        <v>1</v>
      </c>
      <c r="BA39" t="s">
        <v>1013</v>
      </c>
      <c r="BC39" t="s">
        <v>1032</v>
      </c>
      <c r="BD39">
        <v>1</v>
      </c>
      <c r="BF39" t="s">
        <v>1018</v>
      </c>
      <c r="BH39" t="s">
        <v>1392</v>
      </c>
      <c r="BI39">
        <v>1</v>
      </c>
    </row>
    <row r="40" spans="1:61" x14ac:dyDescent="0.2">
      <c r="A40" s="167" t="s">
        <v>1035</v>
      </c>
      <c r="F40" t="s">
        <v>1229</v>
      </c>
      <c r="G40">
        <v>1</v>
      </c>
      <c r="I40" t="s">
        <v>1029</v>
      </c>
      <c r="M40" t="s">
        <v>1002</v>
      </c>
      <c r="N40">
        <v>1</v>
      </c>
      <c r="Q40" s="177" t="s">
        <v>831</v>
      </c>
      <c r="T40" t="s">
        <v>1118</v>
      </c>
      <c r="U40">
        <v>1</v>
      </c>
      <c r="W40" s="128" t="s">
        <v>1113</v>
      </c>
      <c r="Z40" t="s">
        <v>1013</v>
      </c>
      <c r="AA40">
        <v>1</v>
      </c>
      <c r="AD40" t="s">
        <v>998</v>
      </c>
      <c r="AF40" t="s">
        <v>1011</v>
      </c>
      <c r="AG40">
        <v>4</v>
      </c>
      <c r="AI40" t="s">
        <v>998</v>
      </c>
      <c r="AJ40">
        <v>24</v>
      </c>
      <c r="AL40" t="s">
        <v>1364</v>
      </c>
      <c r="AM40">
        <v>1</v>
      </c>
      <c r="AP40" t="s">
        <v>1127</v>
      </c>
      <c r="AS40" t="s">
        <v>1058</v>
      </c>
      <c r="AT40">
        <v>1</v>
      </c>
      <c r="AV40" t="s">
        <v>1016</v>
      </c>
      <c r="AX40" t="s">
        <v>1388</v>
      </c>
      <c r="AY40">
        <v>1</v>
      </c>
      <c r="BA40" t="s">
        <v>1064</v>
      </c>
      <c r="BC40" t="s">
        <v>1029</v>
      </c>
      <c r="BD40">
        <v>1</v>
      </c>
      <c r="BF40" t="s">
        <v>1016</v>
      </c>
      <c r="BH40" t="s">
        <v>1006</v>
      </c>
      <c r="BI40">
        <v>1</v>
      </c>
    </row>
    <row r="41" spans="1:61" x14ac:dyDescent="0.2">
      <c r="A41" s="167" t="s">
        <v>1133</v>
      </c>
      <c r="F41" t="s">
        <v>1111</v>
      </c>
      <c r="G41">
        <v>1</v>
      </c>
      <c r="I41" t="s">
        <v>1367</v>
      </c>
      <c r="M41" t="s">
        <v>1502</v>
      </c>
      <c r="N41">
        <v>120</v>
      </c>
      <c r="Q41" s="177" t="s">
        <v>1380</v>
      </c>
      <c r="T41" t="s">
        <v>1020</v>
      </c>
      <c r="U41">
        <v>1</v>
      </c>
      <c r="W41" s="128" t="s">
        <v>1071</v>
      </c>
      <c r="Z41" t="s">
        <v>1010</v>
      </c>
      <c r="AA41">
        <v>1</v>
      </c>
      <c r="AD41" t="s">
        <v>999</v>
      </c>
      <c r="AF41" t="s">
        <v>1029</v>
      </c>
      <c r="AG41">
        <v>4</v>
      </c>
      <c r="AI41" t="s">
        <v>999</v>
      </c>
      <c r="AJ41">
        <v>21</v>
      </c>
      <c r="AL41" t="s">
        <v>1002</v>
      </c>
      <c r="AM41">
        <v>2</v>
      </c>
      <c r="AP41" t="s">
        <v>1081</v>
      </c>
      <c r="AS41" t="s">
        <v>1097</v>
      </c>
      <c r="AT41">
        <v>1</v>
      </c>
      <c r="AV41" t="s">
        <v>1026</v>
      </c>
      <c r="AX41" t="s">
        <v>1386</v>
      </c>
      <c r="AY41">
        <v>1</v>
      </c>
      <c r="BA41" t="s">
        <v>1105</v>
      </c>
      <c r="BC41" t="s">
        <v>996</v>
      </c>
      <c r="BD41">
        <v>1</v>
      </c>
      <c r="BF41" t="s">
        <v>1082</v>
      </c>
      <c r="BH41" t="s">
        <v>1011</v>
      </c>
      <c r="BI41">
        <v>1</v>
      </c>
    </row>
    <row r="42" spans="1:61" x14ac:dyDescent="0.2">
      <c r="A42" s="168" t="s">
        <v>1070</v>
      </c>
      <c r="F42" t="s">
        <v>1017</v>
      </c>
      <c r="G42">
        <v>1</v>
      </c>
      <c r="I42" t="s">
        <v>1070</v>
      </c>
      <c r="Q42" s="178" t="s">
        <v>1364</v>
      </c>
      <c r="T42" t="s">
        <v>1058</v>
      </c>
      <c r="U42">
        <v>1</v>
      </c>
      <c r="W42" s="169" t="s">
        <v>1071</v>
      </c>
      <c r="Z42" t="s">
        <v>1102</v>
      </c>
      <c r="AA42">
        <v>1</v>
      </c>
      <c r="AD42" t="s">
        <v>1001</v>
      </c>
      <c r="AF42" t="s">
        <v>1062</v>
      </c>
      <c r="AG42">
        <v>4</v>
      </c>
      <c r="AI42" t="s">
        <v>1001</v>
      </c>
      <c r="AJ42">
        <v>18</v>
      </c>
      <c r="AL42" t="s">
        <v>1029</v>
      </c>
      <c r="AM42">
        <v>4</v>
      </c>
      <c r="AP42" t="s">
        <v>1003</v>
      </c>
      <c r="AS42" t="s">
        <v>1169</v>
      </c>
      <c r="AT42">
        <v>1</v>
      </c>
      <c r="AV42" t="s">
        <v>1002</v>
      </c>
      <c r="AX42" t="s">
        <v>767</v>
      </c>
      <c r="AY42">
        <v>1</v>
      </c>
      <c r="BA42" t="s">
        <v>1385</v>
      </c>
      <c r="BC42" t="s">
        <v>751</v>
      </c>
      <c r="BD42">
        <v>1</v>
      </c>
      <c r="BF42" t="s">
        <v>1065</v>
      </c>
      <c r="BH42" t="s">
        <v>1057</v>
      </c>
      <c r="BI42">
        <v>1</v>
      </c>
    </row>
    <row r="43" spans="1:61" x14ac:dyDescent="0.2">
      <c r="A43" s="168" t="s">
        <v>1105</v>
      </c>
      <c r="F43" t="s">
        <v>1372</v>
      </c>
      <c r="G43">
        <v>1</v>
      </c>
      <c r="I43" t="s">
        <v>1001</v>
      </c>
      <c r="Q43" s="178" t="s">
        <v>1070</v>
      </c>
      <c r="T43" t="s">
        <v>1379</v>
      </c>
      <c r="U43">
        <v>1</v>
      </c>
      <c r="W43" s="169" t="s">
        <v>1070</v>
      </c>
      <c r="Z43" t="s">
        <v>1097</v>
      </c>
      <c r="AA43">
        <v>1</v>
      </c>
      <c r="AD43" t="s">
        <v>1006</v>
      </c>
      <c r="AF43" t="s">
        <v>1009</v>
      </c>
      <c r="AG43">
        <v>3</v>
      </c>
      <c r="AI43" t="s">
        <v>1006</v>
      </c>
      <c r="AJ43">
        <v>17</v>
      </c>
      <c r="AL43" t="s">
        <v>1011</v>
      </c>
      <c r="AM43">
        <v>4</v>
      </c>
      <c r="AP43" t="s">
        <v>1012</v>
      </c>
      <c r="AS43" t="s">
        <v>1102</v>
      </c>
      <c r="AT43">
        <v>1</v>
      </c>
      <c r="AV43" t="s">
        <v>1018</v>
      </c>
      <c r="AX43" t="s">
        <v>1179</v>
      </c>
      <c r="AY43">
        <v>1</v>
      </c>
      <c r="BA43" t="s">
        <v>1006</v>
      </c>
      <c r="BC43" t="s">
        <v>1078</v>
      </c>
      <c r="BD43">
        <v>1</v>
      </c>
      <c r="BF43" t="s">
        <v>1095</v>
      </c>
      <c r="BH43" t="s">
        <v>1102</v>
      </c>
      <c r="BI43">
        <v>1</v>
      </c>
    </row>
    <row r="44" spans="1:61" x14ac:dyDescent="0.2">
      <c r="A44" s="168" t="s">
        <v>1001</v>
      </c>
      <c r="F44" t="s">
        <v>1125</v>
      </c>
      <c r="G44">
        <v>1</v>
      </c>
      <c r="I44" t="s">
        <v>1006</v>
      </c>
      <c r="Q44" s="178" t="s">
        <v>1071</v>
      </c>
      <c r="T44" t="s">
        <v>1502</v>
      </c>
      <c r="U44">
        <v>140</v>
      </c>
      <c r="W44" s="169" t="s">
        <v>1113</v>
      </c>
      <c r="Z44" t="s">
        <v>1169</v>
      </c>
      <c r="AA44">
        <v>1</v>
      </c>
      <c r="AD44" t="s">
        <v>1080</v>
      </c>
      <c r="AF44" t="s">
        <v>1088</v>
      </c>
      <c r="AG44">
        <v>3</v>
      </c>
      <c r="AI44" t="s">
        <v>1080</v>
      </c>
      <c r="AJ44">
        <v>15</v>
      </c>
      <c r="AL44" t="s">
        <v>1264</v>
      </c>
      <c r="AM44">
        <v>6</v>
      </c>
      <c r="AP44" t="s">
        <v>1074</v>
      </c>
      <c r="AS44" t="s">
        <v>1066</v>
      </c>
      <c r="AT44">
        <v>1</v>
      </c>
      <c r="AV44" t="s">
        <v>1074</v>
      </c>
      <c r="AX44" t="s">
        <v>998</v>
      </c>
      <c r="AY44">
        <v>1</v>
      </c>
      <c r="BA44" t="s">
        <v>1064</v>
      </c>
      <c r="BC44" t="s">
        <v>1186</v>
      </c>
      <c r="BD44">
        <v>1</v>
      </c>
      <c r="BF44" t="s">
        <v>1003</v>
      </c>
      <c r="BH44" t="s">
        <v>1050</v>
      </c>
      <c r="BI44">
        <v>1</v>
      </c>
    </row>
    <row r="45" spans="1:61" x14ac:dyDescent="0.2">
      <c r="A45" s="168" t="s">
        <v>999</v>
      </c>
      <c r="F45" t="s">
        <v>1364</v>
      </c>
      <c r="G45">
        <v>1</v>
      </c>
      <c r="I45" t="s">
        <v>998</v>
      </c>
      <c r="Q45" s="178" t="s">
        <v>1064</v>
      </c>
      <c r="W45" s="169" t="s">
        <v>999</v>
      </c>
      <c r="Z45" t="s">
        <v>1050</v>
      </c>
      <c r="AA45">
        <v>1</v>
      </c>
      <c r="AD45" t="s">
        <v>1071</v>
      </c>
      <c r="AF45" t="s">
        <v>1002</v>
      </c>
      <c r="AG45">
        <v>2</v>
      </c>
      <c r="AI45" t="s">
        <v>1071</v>
      </c>
      <c r="AJ45">
        <v>14</v>
      </c>
      <c r="AL45" t="s">
        <v>1058</v>
      </c>
      <c r="AM45">
        <v>5</v>
      </c>
      <c r="AP45" t="s">
        <v>1071</v>
      </c>
      <c r="AS45" t="s">
        <v>1069</v>
      </c>
      <c r="AT45">
        <v>1</v>
      </c>
      <c r="AV45" t="s">
        <v>1095</v>
      </c>
      <c r="AX45" t="s">
        <v>1033</v>
      </c>
      <c r="AY45">
        <v>1</v>
      </c>
      <c r="BA45" t="s">
        <v>1012</v>
      </c>
      <c r="BC45" t="s">
        <v>1130</v>
      </c>
      <c r="BD45">
        <v>1</v>
      </c>
      <c r="BF45" t="s">
        <v>1018</v>
      </c>
      <c r="BH45" t="s">
        <v>1157</v>
      </c>
      <c r="BI45">
        <v>1</v>
      </c>
    </row>
    <row r="46" spans="1:61" x14ac:dyDescent="0.2">
      <c r="A46" s="168" t="s">
        <v>996</v>
      </c>
      <c r="F46" t="s">
        <v>1153</v>
      </c>
      <c r="G46">
        <v>1</v>
      </c>
      <c r="I46" t="s">
        <v>1005</v>
      </c>
      <c r="Q46" s="178" t="s">
        <v>1105</v>
      </c>
      <c r="W46" s="169" t="s">
        <v>998</v>
      </c>
      <c r="Z46" t="s">
        <v>1088</v>
      </c>
      <c r="AA46">
        <v>1</v>
      </c>
      <c r="AD46" t="s">
        <v>1051</v>
      </c>
      <c r="AF46" t="s">
        <v>1318</v>
      </c>
      <c r="AG46">
        <v>2</v>
      </c>
      <c r="AI46" t="s">
        <v>1051</v>
      </c>
      <c r="AJ46">
        <v>13</v>
      </c>
      <c r="AL46" t="s">
        <v>1092</v>
      </c>
      <c r="AM46">
        <v>1</v>
      </c>
      <c r="AP46" t="s">
        <v>1064</v>
      </c>
      <c r="AS46" t="s">
        <v>1129</v>
      </c>
      <c r="AT46">
        <v>1</v>
      </c>
      <c r="AV46" t="s">
        <v>1064</v>
      </c>
      <c r="AX46" t="s">
        <v>1070</v>
      </c>
      <c r="AY46">
        <v>1</v>
      </c>
      <c r="BA46" t="s">
        <v>1071</v>
      </c>
      <c r="BC46" t="s">
        <v>1091</v>
      </c>
      <c r="BD46">
        <v>1</v>
      </c>
      <c r="BF46" t="s">
        <v>831</v>
      </c>
      <c r="BH46" t="s">
        <v>1120</v>
      </c>
      <c r="BI46">
        <v>1</v>
      </c>
    </row>
    <row r="47" spans="1:61" x14ac:dyDescent="0.2">
      <c r="A47" s="168" t="s">
        <v>998</v>
      </c>
      <c r="F47" t="s">
        <v>1009</v>
      </c>
      <c r="G47">
        <v>1</v>
      </c>
      <c r="I47" t="s">
        <v>999</v>
      </c>
      <c r="Q47" s="178" t="s">
        <v>999</v>
      </c>
      <c r="W47" s="169" t="s">
        <v>1001</v>
      </c>
      <c r="Z47" t="s">
        <v>1009</v>
      </c>
      <c r="AA47">
        <v>1</v>
      </c>
      <c r="AD47" t="s">
        <v>1106</v>
      </c>
      <c r="AF47" t="s">
        <v>1365</v>
      </c>
      <c r="AG47">
        <v>2</v>
      </c>
      <c r="AI47" t="s">
        <v>1106</v>
      </c>
      <c r="AJ47">
        <v>13</v>
      </c>
      <c r="AL47" t="s">
        <v>1064</v>
      </c>
      <c r="AM47">
        <v>12</v>
      </c>
      <c r="AP47" t="s">
        <v>1105</v>
      </c>
      <c r="AS47" t="s">
        <v>1383</v>
      </c>
      <c r="AT47">
        <v>1</v>
      </c>
      <c r="AV47" t="s">
        <v>1105</v>
      </c>
      <c r="AX47" t="s">
        <v>1111</v>
      </c>
      <c r="AY47">
        <v>1</v>
      </c>
      <c r="BA47" t="s">
        <v>1074</v>
      </c>
      <c r="BC47" t="s">
        <v>1006</v>
      </c>
      <c r="BD47">
        <v>1</v>
      </c>
      <c r="BF47" t="s">
        <v>1127</v>
      </c>
      <c r="BH47" t="s">
        <v>1082</v>
      </c>
      <c r="BI47">
        <v>1</v>
      </c>
    </row>
    <row r="48" spans="1:61" x14ac:dyDescent="0.2">
      <c r="A48" s="168" t="s">
        <v>1000</v>
      </c>
      <c r="F48" t="s">
        <v>1157</v>
      </c>
      <c r="G48">
        <v>1</v>
      </c>
      <c r="I48" t="s">
        <v>1105</v>
      </c>
      <c r="Q48" s="178" t="s">
        <v>831</v>
      </c>
      <c r="W48" s="169" t="s">
        <v>1105</v>
      </c>
      <c r="Z48" t="s">
        <v>1051</v>
      </c>
      <c r="AA48">
        <v>1</v>
      </c>
      <c r="AD48" t="s">
        <v>1113</v>
      </c>
      <c r="AF48" t="s">
        <v>1065</v>
      </c>
      <c r="AG48">
        <v>2</v>
      </c>
      <c r="AI48" t="s">
        <v>1113</v>
      </c>
      <c r="AJ48">
        <v>13</v>
      </c>
      <c r="AL48" t="s">
        <v>1153</v>
      </c>
      <c r="AM48">
        <v>1</v>
      </c>
      <c r="AP48" t="s">
        <v>996</v>
      </c>
      <c r="AS48" t="s">
        <v>1130</v>
      </c>
      <c r="AT48">
        <v>1</v>
      </c>
      <c r="AV48" t="s">
        <v>1028</v>
      </c>
      <c r="AX48" t="s">
        <v>1035</v>
      </c>
      <c r="AY48">
        <v>1</v>
      </c>
      <c r="BA48" t="s">
        <v>1264</v>
      </c>
      <c r="BC48" t="s">
        <v>1172</v>
      </c>
      <c r="BD48">
        <v>1</v>
      </c>
      <c r="BF48" t="s">
        <v>1071</v>
      </c>
      <c r="BH48" t="s">
        <v>1079</v>
      </c>
      <c r="BI48">
        <v>1</v>
      </c>
    </row>
    <row r="49" spans="1:61" x14ac:dyDescent="0.2">
      <c r="A49" s="168" t="s">
        <v>1062</v>
      </c>
      <c r="F49" t="s">
        <v>997</v>
      </c>
      <c r="G49">
        <v>1</v>
      </c>
      <c r="I49" t="s">
        <v>1071</v>
      </c>
      <c r="Q49" s="178" t="s">
        <v>1006</v>
      </c>
      <c r="W49" s="169" t="s">
        <v>1127</v>
      </c>
      <c r="Z49" t="s">
        <v>1004</v>
      </c>
      <c r="AA49">
        <v>1</v>
      </c>
      <c r="AD49" t="s">
        <v>1270</v>
      </c>
      <c r="AF49" t="s">
        <v>1013</v>
      </c>
      <c r="AG49">
        <v>2</v>
      </c>
      <c r="AI49" t="s">
        <v>1270</v>
      </c>
      <c r="AJ49">
        <v>12</v>
      </c>
      <c r="AL49" t="s">
        <v>1077</v>
      </c>
      <c r="AM49">
        <v>5</v>
      </c>
      <c r="AP49" t="s">
        <v>999</v>
      </c>
      <c r="AS49" t="s">
        <v>1002</v>
      </c>
      <c r="AT49">
        <v>1</v>
      </c>
      <c r="AV49" t="s">
        <v>1012</v>
      </c>
      <c r="AX49" t="s">
        <v>1013</v>
      </c>
      <c r="AY49">
        <v>1</v>
      </c>
      <c r="BA49" t="s">
        <v>1001</v>
      </c>
      <c r="BC49" t="s">
        <v>1051</v>
      </c>
      <c r="BD49">
        <v>1</v>
      </c>
      <c r="BF49" t="s">
        <v>1081</v>
      </c>
      <c r="BH49" t="s">
        <v>1035</v>
      </c>
      <c r="BI49">
        <v>1</v>
      </c>
    </row>
    <row r="50" spans="1:61" x14ac:dyDescent="0.2">
      <c r="A50" s="168" t="s">
        <v>1006</v>
      </c>
      <c r="F50" t="s">
        <v>1007</v>
      </c>
      <c r="G50">
        <v>1</v>
      </c>
      <c r="I50" t="s">
        <v>1051</v>
      </c>
      <c r="Q50" s="178" t="s">
        <v>1001</v>
      </c>
      <c r="W50" s="169" t="s">
        <v>1095</v>
      </c>
      <c r="Z50" t="s">
        <v>1161</v>
      </c>
      <c r="AA50">
        <v>1</v>
      </c>
      <c r="AD50" t="s">
        <v>1081</v>
      </c>
      <c r="AF50" t="s">
        <v>1097</v>
      </c>
      <c r="AG50">
        <v>2</v>
      </c>
      <c r="AI50" t="s">
        <v>1081</v>
      </c>
      <c r="AJ50">
        <v>12</v>
      </c>
      <c r="AL50" t="s">
        <v>1012</v>
      </c>
      <c r="AM50">
        <v>14</v>
      </c>
      <c r="AP50" t="s">
        <v>831</v>
      </c>
      <c r="AS50" t="s">
        <v>1065</v>
      </c>
      <c r="AT50">
        <v>1</v>
      </c>
      <c r="AV50" t="s">
        <v>997</v>
      </c>
      <c r="AX50" t="s">
        <v>1065</v>
      </c>
      <c r="AY50">
        <v>1</v>
      </c>
      <c r="BA50" t="s">
        <v>1026</v>
      </c>
      <c r="BC50" t="s">
        <v>1015</v>
      </c>
      <c r="BD50">
        <v>1</v>
      </c>
      <c r="BF50" t="s">
        <v>997</v>
      </c>
      <c r="BH50" t="s">
        <v>1110</v>
      </c>
      <c r="BI50">
        <v>1</v>
      </c>
    </row>
    <row r="51" spans="1:61" x14ac:dyDescent="0.2">
      <c r="A51" s="168" t="s">
        <v>1071</v>
      </c>
      <c r="F51" t="s">
        <v>1502</v>
      </c>
      <c r="G51">
        <v>155</v>
      </c>
      <c r="I51" t="s">
        <v>1081</v>
      </c>
      <c r="Q51" s="178" t="s">
        <v>1018</v>
      </c>
      <c r="W51" s="169" t="s">
        <v>1051</v>
      </c>
      <c r="Z51" t="s">
        <v>1502</v>
      </c>
      <c r="AA51">
        <v>140</v>
      </c>
      <c r="AD51" t="s">
        <v>1000</v>
      </c>
      <c r="AF51" t="s">
        <v>1050</v>
      </c>
      <c r="AG51">
        <v>2</v>
      </c>
      <c r="AI51" t="s">
        <v>1000</v>
      </c>
      <c r="AJ51">
        <v>12</v>
      </c>
      <c r="AL51" t="s">
        <v>996</v>
      </c>
      <c r="AM51">
        <v>20</v>
      </c>
      <c r="AP51" t="s">
        <v>1095</v>
      </c>
      <c r="AS51" t="s">
        <v>1091</v>
      </c>
      <c r="AT51">
        <v>1</v>
      </c>
      <c r="AV51" t="s">
        <v>1018</v>
      </c>
      <c r="AX51" t="s">
        <v>1389</v>
      </c>
      <c r="AY51">
        <v>1</v>
      </c>
      <c r="BA51" t="s">
        <v>1081</v>
      </c>
      <c r="BC51" t="s">
        <v>1033</v>
      </c>
      <c r="BD51">
        <v>1</v>
      </c>
      <c r="BF51" t="s">
        <v>999</v>
      </c>
      <c r="BH51" t="s">
        <v>1004</v>
      </c>
      <c r="BI51">
        <v>1</v>
      </c>
    </row>
    <row r="52" spans="1:61" x14ac:dyDescent="0.2">
      <c r="A52" s="168" t="s">
        <v>1051</v>
      </c>
      <c r="I52" t="s">
        <v>1078</v>
      </c>
      <c r="Q52" s="178" t="s">
        <v>1080</v>
      </c>
      <c r="W52" s="169" t="s">
        <v>1382</v>
      </c>
      <c r="AD52" t="s">
        <v>1078</v>
      </c>
      <c r="AF52" t="s">
        <v>1035</v>
      </c>
      <c r="AG52">
        <v>1</v>
      </c>
      <c r="AI52" t="s">
        <v>1078</v>
      </c>
      <c r="AJ52">
        <v>11</v>
      </c>
      <c r="AL52" t="s">
        <v>1010</v>
      </c>
      <c r="AM52">
        <v>6</v>
      </c>
      <c r="AP52" t="s">
        <v>1119</v>
      </c>
      <c r="AS52" t="s">
        <v>1090</v>
      </c>
      <c r="AT52">
        <v>1</v>
      </c>
      <c r="AV52" t="s">
        <v>1026</v>
      </c>
      <c r="AX52" t="s">
        <v>1006</v>
      </c>
      <c r="AY52">
        <v>1</v>
      </c>
      <c r="BA52" t="s">
        <v>1113</v>
      </c>
      <c r="BC52" t="s">
        <v>1293</v>
      </c>
      <c r="BD52">
        <v>1</v>
      </c>
      <c r="BF52" t="s">
        <v>1012</v>
      </c>
      <c r="BH52" t="s">
        <v>841</v>
      </c>
      <c r="BI52">
        <v>1</v>
      </c>
    </row>
    <row r="53" spans="1:61" x14ac:dyDescent="0.2">
      <c r="A53" s="168" t="s">
        <v>1106</v>
      </c>
      <c r="I53" t="s">
        <v>1000</v>
      </c>
      <c r="Q53" s="178" t="s">
        <v>1065</v>
      </c>
      <c r="W53" s="169" t="s">
        <v>1006</v>
      </c>
      <c r="AD53" t="s">
        <v>997</v>
      </c>
      <c r="AF53" t="s">
        <v>1178</v>
      </c>
      <c r="AG53">
        <v>1</v>
      </c>
      <c r="AI53" t="s">
        <v>997</v>
      </c>
      <c r="AJ53">
        <v>11</v>
      </c>
      <c r="AL53" t="s">
        <v>1020</v>
      </c>
      <c r="AM53">
        <v>5</v>
      </c>
      <c r="AP53" t="s">
        <v>1003</v>
      </c>
      <c r="AS53" t="s">
        <v>1050</v>
      </c>
      <c r="AT53">
        <v>1</v>
      </c>
      <c r="AV53" t="s">
        <v>999</v>
      </c>
      <c r="AX53" t="s">
        <v>1100</v>
      </c>
      <c r="AY53">
        <v>1</v>
      </c>
      <c r="BA53" t="s">
        <v>1127</v>
      </c>
      <c r="BC53" t="s">
        <v>1002</v>
      </c>
      <c r="BD53">
        <v>1</v>
      </c>
      <c r="BF53" t="s">
        <v>1264</v>
      </c>
      <c r="BH53" t="s">
        <v>1053</v>
      </c>
      <c r="BI53">
        <v>1</v>
      </c>
    </row>
    <row r="54" spans="1:61" x14ac:dyDescent="0.2">
      <c r="A54" s="168" t="s">
        <v>1026</v>
      </c>
      <c r="I54" t="s">
        <v>996</v>
      </c>
      <c r="Q54" s="178" t="s">
        <v>1113</v>
      </c>
      <c r="W54" s="169" t="s">
        <v>1078</v>
      </c>
      <c r="AD54" t="s">
        <v>1361</v>
      </c>
      <c r="AF54" t="s">
        <v>866</v>
      </c>
      <c r="AG54">
        <v>1</v>
      </c>
      <c r="AI54" t="s">
        <v>1361</v>
      </c>
      <c r="AJ54">
        <v>11</v>
      </c>
      <c r="AL54" t="s">
        <v>1161</v>
      </c>
      <c r="AM54">
        <v>1</v>
      </c>
      <c r="AP54" t="s">
        <v>1018</v>
      </c>
      <c r="AS54" t="s">
        <v>1029</v>
      </c>
      <c r="AT54">
        <v>1</v>
      </c>
      <c r="AV54" t="s">
        <v>1385</v>
      </c>
      <c r="AX54" t="s">
        <v>1502</v>
      </c>
      <c r="AY54">
        <v>140</v>
      </c>
      <c r="BA54" t="s">
        <v>1095</v>
      </c>
      <c r="BC54" t="s">
        <v>1502</v>
      </c>
      <c r="BD54">
        <v>139</v>
      </c>
      <c r="BF54" t="s">
        <v>1070</v>
      </c>
      <c r="BH54" t="s">
        <v>1028</v>
      </c>
      <c r="BI54">
        <v>1</v>
      </c>
    </row>
    <row r="55" spans="1:61" x14ac:dyDescent="0.2">
      <c r="A55" s="168" t="s">
        <v>1078</v>
      </c>
      <c r="I55" t="s">
        <v>1127</v>
      </c>
      <c r="Q55" s="178" t="s">
        <v>1005</v>
      </c>
      <c r="W55" s="169" t="s">
        <v>1026</v>
      </c>
      <c r="AD55" t="s">
        <v>1125</v>
      </c>
      <c r="AF55" t="s">
        <v>1118</v>
      </c>
      <c r="AG55">
        <v>1</v>
      </c>
      <c r="AI55" t="s">
        <v>1125</v>
      </c>
      <c r="AJ55">
        <v>9</v>
      </c>
      <c r="AL55" t="s">
        <v>1016</v>
      </c>
      <c r="AM55">
        <v>5</v>
      </c>
      <c r="AP55" t="s">
        <v>1127</v>
      </c>
      <c r="AS55" t="s">
        <v>1382</v>
      </c>
      <c r="AT55">
        <v>1</v>
      </c>
      <c r="AV55" t="s">
        <v>1009</v>
      </c>
      <c r="BA55" t="s">
        <v>1016</v>
      </c>
      <c r="BF55" t="s">
        <v>1009</v>
      </c>
      <c r="BH55" t="s">
        <v>1080</v>
      </c>
      <c r="BI55">
        <v>1</v>
      </c>
    </row>
    <row r="56" spans="1:61" x14ac:dyDescent="0.2">
      <c r="A56" s="168" t="s">
        <v>1113</v>
      </c>
      <c r="I56" t="s">
        <v>1133</v>
      </c>
      <c r="Q56" s="178" t="s">
        <v>1095</v>
      </c>
      <c r="W56" s="169" t="s">
        <v>1020</v>
      </c>
      <c r="AD56" t="s">
        <v>1005</v>
      </c>
      <c r="AF56" t="s">
        <v>1270</v>
      </c>
      <c r="AG56">
        <v>1</v>
      </c>
      <c r="AI56" t="s">
        <v>1005</v>
      </c>
      <c r="AJ56">
        <v>9</v>
      </c>
      <c r="AL56" t="s">
        <v>1051</v>
      </c>
      <c r="AM56">
        <v>11</v>
      </c>
      <c r="AP56" t="s">
        <v>1264</v>
      </c>
      <c r="AS56" t="s">
        <v>1502</v>
      </c>
      <c r="AT56">
        <v>160</v>
      </c>
      <c r="AV56" t="s">
        <v>1013</v>
      </c>
      <c r="BA56" t="s">
        <v>831</v>
      </c>
      <c r="BF56" t="s">
        <v>1064</v>
      </c>
      <c r="BH56" t="s">
        <v>1117</v>
      </c>
      <c r="BI56">
        <v>1</v>
      </c>
    </row>
    <row r="57" spans="1:61" x14ac:dyDescent="0.2">
      <c r="A57" s="128" t="s">
        <v>1070</v>
      </c>
      <c r="I57" t="s">
        <v>1080</v>
      </c>
      <c r="Q57" s="178" t="s">
        <v>1002</v>
      </c>
      <c r="W57" s="169" t="s">
        <v>1064</v>
      </c>
      <c r="AD57" t="s">
        <v>998</v>
      </c>
      <c r="AF57" t="s">
        <v>1161</v>
      </c>
      <c r="AG57">
        <v>1</v>
      </c>
      <c r="AI57" t="s">
        <v>998</v>
      </c>
      <c r="AJ57">
        <v>36</v>
      </c>
      <c r="AL57" t="s">
        <v>1111</v>
      </c>
      <c r="AM57">
        <v>1</v>
      </c>
      <c r="AP57" t="s">
        <v>1070</v>
      </c>
      <c r="AV57" t="s">
        <v>1127</v>
      </c>
      <c r="BA57" t="s">
        <v>1385</v>
      </c>
      <c r="BF57" t="s">
        <v>1016</v>
      </c>
      <c r="BH57" t="s">
        <v>1502</v>
      </c>
      <c r="BI57">
        <v>140</v>
      </c>
    </row>
    <row r="58" spans="1:61" x14ac:dyDescent="0.2">
      <c r="A58" s="128" t="s">
        <v>996</v>
      </c>
      <c r="I58" t="s">
        <v>1010</v>
      </c>
      <c r="Q58" s="178" t="s">
        <v>1088</v>
      </c>
      <c r="W58" s="169" t="s">
        <v>1000</v>
      </c>
      <c r="AD58" t="s">
        <v>1070</v>
      </c>
      <c r="AF58" t="s">
        <v>1015</v>
      </c>
      <c r="AG58">
        <v>1</v>
      </c>
      <c r="AI58" t="s">
        <v>1070</v>
      </c>
      <c r="AJ58">
        <v>29</v>
      </c>
      <c r="AL58" t="s">
        <v>997</v>
      </c>
      <c r="AM58">
        <v>12</v>
      </c>
      <c r="AP58" t="s">
        <v>1026</v>
      </c>
      <c r="AV58" t="s">
        <v>1000</v>
      </c>
      <c r="BA58" t="s">
        <v>999</v>
      </c>
      <c r="BF58" t="s">
        <v>1020</v>
      </c>
    </row>
    <row r="59" spans="1:61" x14ac:dyDescent="0.2">
      <c r="A59" s="128" t="s">
        <v>1105</v>
      </c>
      <c r="I59" t="s">
        <v>831</v>
      </c>
      <c r="Q59" s="178" t="s">
        <v>1119</v>
      </c>
      <c r="W59" s="169" t="s">
        <v>831</v>
      </c>
      <c r="AD59" t="s">
        <v>1361</v>
      </c>
      <c r="AF59" t="s">
        <v>1169</v>
      </c>
      <c r="AG59">
        <v>1</v>
      </c>
      <c r="AI59" t="s">
        <v>1361</v>
      </c>
      <c r="AJ59">
        <v>26</v>
      </c>
      <c r="AL59" t="s">
        <v>1007</v>
      </c>
      <c r="AM59">
        <v>9</v>
      </c>
      <c r="AP59" t="s">
        <v>998</v>
      </c>
      <c r="AV59" t="s">
        <v>1293</v>
      </c>
      <c r="BA59" t="s">
        <v>1086</v>
      </c>
      <c r="BF59" t="s">
        <v>1091</v>
      </c>
    </row>
    <row r="60" spans="1:61" x14ac:dyDescent="0.2">
      <c r="A60" s="128" t="s">
        <v>998</v>
      </c>
      <c r="I60" t="s">
        <v>1011</v>
      </c>
      <c r="Q60" s="178" t="s">
        <v>1081</v>
      </c>
      <c r="W60" s="169" t="s">
        <v>1077</v>
      </c>
      <c r="AD60" t="s">
        <v>1001</v>
      </c>
      <c r="AF60" t="s">
        <v>1285</v>
      </c>
      <c r="AG60">
        <v>1</v>
      </c>
      <c r="AI60" t="s">
        <v>1001</v>
      </c>
      <c r="AJ60">
        <v>25</v>
      </c>
      <c r="AL60" t="s">
        <v>1365</v>
      </c>
      <c r="AM60">
        <v>2</v>
      </c>
      <c r="AP60" t="s">
        <v>1005</v>
      </c>
      <c r="AV60" t="s">
        <v>1065</v>
      </c>
      <c r="BA60" t="s">
        <v>998</v>
      </c>
      <c r="BF60" t="s">
        <v>1113</v>
      </c>
    </row>
    <row r="61" spans="1:61" x14ac:dyDescent="0.2">
      <c r="A61" s="128" t="s">
        <v>999</v>
      </c>
      <c r="I61" t="s">
        <v>997</v>
      </c>
      <c r="Q61" s="178" t="s">
        <v>998</v>
      </c>
      <c r="W61" s="169" t="s">
        <v>1010</v>
      </c>
      <c r="AD61" t="s">
        <v>1071</v>
      </c>
      <c r="AF61" t="s">
        <v>1125</v>
      </c>
      <c r="AG61">
        <v>1</v>
      </c>
      <c r="AI61" t="s">
        <v>1071</v>
      </c>
      <c r="AJ61">
        <v>24</v>
      </c>
      <c r="AL61" t="s">
        <v>998</v>
      </c>
      <c r="AM61">
        <v>27</v>
      </c>
      <c r="AP61" t="s">
        <v>1006</v>
      </c>
      <c r="AV61" t="s">
        <v>1032</v>
      </c>
      <c r="BA61" t="s">
        <v>1080</v>
      </c>
      <c r="BF61" t="s">
        <v>1002</v>
      </c>
    </row>
    <row r="62" spans="1:61" x14ac:dyDescent="0.2">
      <c r="A62" s="128" t="s">
        <v>1001</v>
      </c>
      <c r="I62" t="s">
        <v>1367</v>
      </c>
      <c r="Q62" s="128" t="s">
        <v>1070</v>
      </c>
      <c r="W62" s="170" t="s">
        <v>750</v>
      </c>
      <c r="AD62" t="s">
        <v>1365</v>
      </c>
      <c r="AF62" t="s">
        <v>1229</v>
      </c>
      <c r="AG62">
        <v>1</v>
      </c>
      <c r="AI62" t="s">
        <v>1365</v>
      </c>
      <c r="AJ62">
        <v>23</v>
      </c>
      <c r="AL62" t="s">
        <v>1285</v>
      </c>
      <c r="AM62">
        <v>1</v>
      </c>
      <c r="AP62" t="s">
        <v>1091</v>
      </c>
      <c r="AV62" t="s">
        <v>1002</v>
      </c>
      <c r="BA62" t="s">
        <v>1000</v>
      </c>
      <c r="BF62" t="s">
        <v>1065</v>
      </c>
    </row>
    <row r="63" spans="1:61" x14ac:dyDescent="0.2">
      <c r="A63" s="128" t="s">
        <v>1006</v>
      </c>
      <c r="I63" t="s">
        <v>1070</v>
      </c>
      <c r="Q63" s="128" t="s">
        <v>999</v>
      </c>
      <c r="W63" s="170" t="s">
        <v>1070</v>
      </c>
      <c r="AD63" t="s">
        <v>1105</v>
      </c>
      <c r="AF63" t="s">
        <v>1092</v>
      </c>
      <c r="AG63">
        <v>1</v>
      </c>
      <c r="AI63" t="s">
        <v>1105</v>
      </c>
      <c r="AJ63">
        <v>22</v>
      </c>
      <c r="AL63" t="s">
        <v>1178</v>
      </c>
      <c r="AM63">
        <v>1</v>
      </c>
      <c r="AP63" t="s">
        <v>1113</v>
      </c>
      <c r="AV63" t="s">
        <v>1001</v>
      </c>
      <c r="BA63" t="s">
        <v>1113</v>
      </c>
      <c r="BF63" t="s">
        <v>1071</v>
      </c>
    </row>
    <row r="64" spans="1:61" x14ac:dyDescent="0.2">
      <c r="A64" s="128" t="s">
        <v>1080</v>
      </c>
      <c r="I64" t="s">
        <v>998</v>
      </c>
      <c r="Q64" s="128" t="s">
        <v>1071</v>
      </c>
      <c r="W64" s="170" t="s">
        <v>1081</v>
      </c>
      <c r="AD64" t="s">
        <v>1367</v>
      </c>
      <c r="AF64" t="s">
        <v>1004</v>
      </c>
      <c r="AG64">
        <v>1</v>
      </c>
      <c r="AI64" t="s">
        <v>1367</v>
      </c>
      <c r="AJ64">
        <v>21</v>
      </c>
      <c r="AL64" t="s">
        <v>1229</v>
      </c>
      <c r="AM64">
        <v>1</v>
      </c>
      <c r="AP64" t="s">
        <v>996</v>
      </c>
      <c r="AV64" t="s">
        <v>1095</v>
      </c>
      <c r="BA64" t="s">
        <v>1081</v>
      </c>
      <c r="BF64" t="s">
        <v>1095</v>
      </c>
    </row>
    <row r="65" spans="1:58" x14ac:dyDescent="0.2">
      <c r="A65" s="128" t="s">
        <v>1071</v>
      </c>
      <c r="I65" t="s">
        <v>1105</v>
      </c>
      <c r="Q65" s="128" t="s">
        <v>1026</v>
      </c>
      <c r="W65" s="170" t="s">
        <v>1095</v>
      </c>
      <c r="AD65" t="s">
        <v>999</v>
      </c>
      <c r="AF65" t="s">
        <v>1153</v>
      </c>
      <c r="AG65">
        <v>1</v>
      </c>
      <c r="AI65" t="s">
        <v>999</v>
      </c>
      <c r="AJ65">
        <v>20</v>
      </c>
      <c r="AL65" t="s">
        <v>1270</v>
      </c>
      <c r="AM65">
        <v>1</v>
      </c>
      <c r="AP65" t="s">
        <v>1050</v>
      </c>
      <c r="AV65" t="s">
        <v>997</v>
      </c>
      <c r="BA65" t="s">
        <v>1105</v>
      </c>
      <c r="BF65" t="s">
        <v>1000</v>
      </c>
    </row>
    <row r="66" spans="1:58" x14ac:dyDescent="0.2">
      <c r="A66" s="128" t="s">
        <v>1051</v>
      </c>
      <c r="I66" t="s">
        <v>1080</v>
      </c>
      <c r="Q66" s="128" t="s">
        <v>1113</v>
      </c>
      <c r="W66" s="170" t="s">
        <v>1097</v>
      </c>
      <c r="AD66" t="s">
        <v>831</v>
      </c>
      <c r="AF66" t="s">
        <v>1383</v>
      </c>
      <c r="AG66">
        <v>1</v>
      </c>
      <c r="AI66" t="s">
        <v>831</v>
      </c>
      <c r="AJ66">
        <v>18</v>
      </c>
      <c r="AL66" t="s">
        <v>1070</v>
      </c>
      <c r="AM66">
        <v>30</v>
      </c>
      <c r="AP66" t="s">
        <v>1003</v>
      </c>
      <c r="AV66" t="s">
        <v>1179</v>
      </c>
      <c r="BA66" t="s">
        <v>1095</v>
      </c>
      <c r="BF66" t="s">
        <v>1015</v>
      </c>
    </row>
    <row r="67" spans="1:58" x14ac:dyDescent="0.2">
      <c r="A67" s="128" t="s">
        <v>1106</v>
      </c>
      <c r="I67" t="s">
        <v>1001</v>
      </c>
      <c r="Q67" s="128" t="s">
        <v>831</v>
      </c>
      <c r="W67" s="170" t="s">
        <v>1005</v>
      </c>
      <c r="AD67" t="s">
        <v>1119</v>
      </c>
      <c r="AF67" t="s">
        <v>1372</v>
      </c>
      <c r="AG67">
        <v>1</v>
      </c>
      <c r="AI67" t="s">
        <v>1119</v>
      </c>
      <c r="AJ67">
        <v>18</v>
      </c>
      <c r="AL67" t="s">
        <v>1035</v>
      </c>
      <c r="AM67">
        <v>1</v>
      </c>
      <c r="AP67" t="s">
        <v>998</v>
      </c>
      <c r="AV67" t="s">
        <v>1264</v>
      </c>
      <c r="BA67" t="s">
        <v>1071</v>
      </c>
      <c r="BF67" t="s">
        <v>1105</v>
      </c>
    </row>
    <row r="68" spans="1:58" x14ac:dyDescent="0.2">
      <c r="A68" s="128" t="s">
        <v>1113</v>
      </c>
      <c r="I68" t="s">
        <v>1006</v>
      </c>
      <c r="Q68" s="128" t="s">
        <v>998</v>
      </c>
      <c r="W68" s="170" t="s">
        <v>1113</v>
      </c>
      <c r="AD68" t="s">
        <v>1006</v>
      </c>
      <c r="AF68" t="s">
        <v>1102</v>
      </c>
      <c r="AG68">
        <v>1</v>
      </c>
      <c r="AI68" t="s">
        <v>1006</v>
      </c>
      <c r="AJ68">
        <v>18</v>
      </c>
      <c r="AL68" t="s">
        <v>1383</v>
      </c>
      <c r="AM68">
        <v>1</v>
      </c>
      <c r="AP68" t="s">
        <v>1071</v>
      </c>
      <c r="AV68" t="s">
        <v>1127</v>
      </c>
      <c r="BA68" t="s">
        <v>1172</v>
      </c>
      <c r="BF68" t="s">
        <v>1020</v>
      </c>
    </row>
    <row r="69" spans="1:58" x14ac:dyDescent="0.2">
      <c r="A69" s="128" t="s">
        <v>1270</v>
      </c>
      <c r="I69" t="s">
        <v>1081</v>
      </c>
      <c r="Q69" s="128" t="s">
        <v>1105</v>
      </c>
      <c r="W69" s="170" t="s">
        <v>1012</v>
      </c>
      <c r="AD69" t="s">
        <v>1000</v>
      </c>
      <c r="AF69" t="s">
        <v>1134</v>
      </c>
      <c r="AG69">
        <v>1</v>
      </c>
      <c r="AI69" t="s">
        <v>1000</v>
      </c>
      <c r="AJ69">
        <v>18</v>
      </c>
      <c r="AL69" t="s">
        <v>1125</v>
      </c>
      <c r="AM69">
        <v>1</v>
      </c>
      <c r="AP69" t="s">
        <v>1078</v>
      </c>
      <c r="AV69" t="s">
        <v>1113</v>
      </c>
      <c r="BA69" t="s">
        <v>1127</v>
      </c>
      <c r="BF69" t="s">
        <v>1003</v>
      </c>
    </row>
    <row r="70" spans="1:58" x14ac:dyDescent="0.2">
      <c r="A70" s="128" t="s">
        <v>1081</v>
      </c>
      <c r="I70" t="s">
        <v>1127</v>
      </c>
      <c r="Q70" s="128" t="s">
        <v>1080</v>
      </c>
      <c r="W70" s="170" t="s">
        <v>1058</v>
      </c>
      <c r="AD70" t="s">
        <v>1113</v>
      </c>
      <c r="AF70" t="s">
        <v>1117</v>
      </c>
      <c r="AG70">
        <v>1</v>
      </c>
      <c r="AI70" t="s">
        <v>1113</v>
      </c>
      <c r="AJ70">
        <v>17</v>
      </c>
      <c r="AL70" t="s">
        <v>1081</v>
      </c>
      <c r="AM70">
        <v>19</v>
      </c>
      <c r="AP70" t="s">
        <v>1009</v>
      </c>
      <c r="AV70" t="s">
        <v>1105</v>
      </c>
      <c r="BA70" t="s">
        <v>1020</v>
      </c>
      <c r="BF70" t="s">
        <v>1113</v>
      </c>
    </row>
    <row r="71" spans="1:58" x14ac:dyDescent="0.2">
      <c r="A71" s="128" t="s">
        <v>1000</v>
      </c>
      <c r="I71" t="s">
        <v>996</v>
      </c>
      <c r="Q71" s="128" t="s">
        <v>1012</v>
      </c>
      <c r="W71" s="170" t="s">
        <v>998</v>
      </c>
      <c r="AD71" t="s">
        <v>1029</v>
      </c>
      <c r="AF71" t="s">
        <v>1086</v>
      </c>
      <c r="AG71">
        <v>1</v>
      </c>
      <c r="AI71" t="s">
        <v>1029</v>
      </c>
      <c r="AJ71">
        <v>17</v>
      </c>
      <c r="AL71" t="s">
        <v>1088</v>
      </c>
      <c r="AM71">
        <v>3</v>
      </c>
      <c r="AP71" t="s">
        <v>1018</v>
      </c>
      <c r="AV71" t="s">
        <v>1003</v>
      </c>
      <c r="BA71" t="s">
        <v>1003</v>
      </c>
      <c r="BF71" t="s">
        <v>1074</v>
      </c>
    </row>
    <row r="72" spans="1:58" x14ac:dyDescent="0.2">
      <c r="A72" s="128" t="s">
        <v>1078</v>
      </c>
      <c r="I72" t="s">
        <v>1113</v>
      </c>
      <c r="Q72" s="128" t="s">
        <v>1078</v>
      </c>
      <c r="W72" s="170" t="s">
        <v>1127</v>
      </c>
      <c r="AD72" t="s">
        <v>1127</v>
      </c>
      <c r="AF72" t="s">
        <v>1111</v>
      </c>
      <c r="AG72">
        <v>1</v>
      </c>
      <c r="AI72" t="s">
        <v>1127</v>
      </c>
      <c r="AJ72">
        <v>14</v>
      </c>
      <c r="AL72" t="s">
        <v>1071</v>
      </c>
      <c r="AM72">
        <v>28</v>
      </c>
      <c r="AP72" t="s">
        <v>1086</v>
      </c>
      <c r="AV72" t="s">
        <v>831</v>
      </c>
      <c r="BA72" t="s">
        <v>1012</v>
      </c>
      <c r="BF72" t="s">
        <v>1004</v>
      </c>
    </row>
    <row r="73" spans="1:58" x14ac:dyDescent="0.2">
      <c r="A73" s="128" t="s">
        <v>997</v>
      </c>
      <c r="I73" t="s">
        <v>831</v>
      </c>
      <c r="Q73" s="128" t="s">
        <v>1006</v>
      </c>
      <c r="W73" s="170" t="s">
        <v>1074</v>
      </c>
      <c r="AD73" t="s">
        <v>996</v>
      </c>
      <c r="AF73" t="s">
        <v>1066</v>
      </c>
      <c r="AG73">
        <v>1</v>
      </c>
      <c r="AI73" t="s">
        <v>996</v>
      </c>
      <c r="AJ73">
        <v>14</v>
      </c>
      <c r="AL73" t="s">
        <v>1367</v>
      </c>
      <c r="AM73">
        <v>5</v>
      </c>
      <c r="AP73" t="s">
        <v>831</v>
      </c>
      <c r="AV73" t="s">
        <v>1064</v>
      </c>
      <c r="BA73" t="s">
        <v>1264</v>
      </c>
      <c r="BF73" t="s">
        <v>1010</v>
      </c>
    </row>
    <row r="74" spans="1:58" x14ac:dyDescent="0.2">
      <c r="A74" s="128" t="s">
        <v>1361</v>
      </c>
      <c r="I74" t="s">
        <v>1095</v>
      </c>
      <c r="Q74" s="128" t="s">
        <v>1127</v>
      </c>
      <c r="W74" s="170" t="s">
        <v>831</v>
      </c>
      <c r="AD74" t="s">
        <v>1011</v>
      </c>
      <c r="AF74" t="s">
        <v>1364</v>
      </c>
      <c r="AG74">
        <v>1</v>
      </c>
      <c r="AI74" t="s">
        <v>1011</v>
      </c>
      <c r="AJ74">
        <v>14</v>
      </c>
      <c r="AL74" t="s">
        <v>1095</v>
      </c>
      <c r="AM74">
        <v>15</v>
      </c>
      <c r="AP74" t="s">
        <v>1074</v>
      </c>
      <c r="AV74" t="s">
        <v>1000</v>
      </c>
      <c r="BA74" t="s">
        <v>1074</v>
      </c>
      <c r="BF74" t="s">
        <v>1013</v>
      </c>
    </row>
    <row r="75" spans="1:58" x14ac:dyDescent="0.2">
      <c r="A75" s="128" t="s">
        <v>1125</v>
      </c>
      <c r="I75" t="s">
        <v>1091</v>
      </c>
      <c r="Q75" s="128" t="s">
        <v>1007</v>
      </c>
      <c r="W75" s="170" t="s">
        <v>996</v>
      </c>
      <c r="AD75" t="s">
        <v>1080</v>
      </c>
      <c r="AF75" t="s">
        <v>1502</v>
      </c>
      <c r="AG75">
        <v>595</v>
      </c>
      <c r="AI75" t="s">
        <v>1080</v>
      </c>
      <c r="AJ75">
        <v>13</v>
      </c>
      <c r="AL75" t="s">
        <v>1502</v>
      </c>
      <c r="AM75">
        <v>595</v>
      </c>
      <c r="AP75" t="s">
        <v>1013</v>
      </c>
      <c r="AV75" t="s">
        <v>1020</v>
      </c>
      <c r="BA75" t="s">
        <v>1064</v>
      </c>
      <c r="BF75" t="s">
        <v>1086</v>
      </c>
    </row>
    <row r="76" spans="1:58" x14ac:dyDescent="0.2">
      <c r="A76" s="128" t="s">
        <v>1005</v>
      </c>
      <c r="I76" t="s">
        <v>999</v>
      </c>
      <c r="Q76" s="128" t="s">
        <v>997</v>
      </c>
      <c r="W76" s="170" t="s">
        <v>784</v>
      </c>
      <c r="AD76" t="s">
        <v>1095</v>
      </c>
      <c r="AI76" t="s">
        <v>1095</v>
      </c>
      <c r="AJ76">
        <v>13</v>
      </c>
      <c r="AP76" t="s">
        <v>1070</v>
      </c>
      <c r="AV76" t="s">
        <v>1012</v>
      </c>
      <c r="BA76" t="s">
        <v>998</v>
      </c>
      <c r="BF76" t="s">
        <v>1198</v>
      </c>
    </row>
    <row r="77" spans="1:58" x14ac:dyDescent="0.2">
      <c r="A77" s="169" t="s">
        <v>998</v>
      </c>
      <c r="I77" t="s">
        <v>1005</v>
      </c>
      <c r="Q77" s="128" t="s">
        <v>1074</v>
      </c>
      <c r="W77" s="170" t="s">
        <v>999</v>
      </c>
      <c r="AD77" t="s">
        <v>778</v>
      </c>
      <c r="AI77" t="s">
        <v>778</v>
      </c>
      <c r="AJ77">
        <v>45</v>
      </c>
      <c r="AP77" t="s">
        <v>1293</v>
      </c>
      <c r="AV77" t="s">
        <v>1385</v>
      </c>
      <c r="BA77" t="s">
        <v>1018</v>
      </c>
      <c r="BF77" t="s">
        <v>1264</v>
      </c>
    </row>
    <row r="78" spans="1:58" x14ac:dyDescent="0.2">
      <c r="A78" s="169" t="s">
        <v>1070</v>
      </c>
      <c r="I78" t="s">
        <v>997</v>
      </c>
      <c r="Q78" s="128" t="s">
        <v>1000</v>
      </c>
      <c r="W78" s="170" t="s">
        <v>1064</v>
      </c>
      <c r="AD78" t="s">
        <v>832</v>
      </c>
      <c r="AI78" t="s">
        <v>832</v>
      </c>
      <c r="AJ78">
        <v>35</v>
      </c>
      <c r="AP78" t="s">
        <v>1015</v>
      </c>
      <c r="AV78" t="s">
        <v>996</v>
      </c>
      <c r="BA78" t="s">
        <v>1385</v>
      </c>
      <c r="BF78" t="s">
        <v>999</v>
      </c>
    </row>
    <row r="79" spans="1:58" x14ac:dyDescent="0.2">
      <c r="A79" s="169" t="s">
        <v>1361</v>
      </c>
      <c r="I79" t="s">
        <v>1071</v>
      </c>
      <c r="Q79" s="128" t="s">
        <v>1005</v>
      </c>
      <c r="W79" s="170" t="s">
        <v>1016</v>
      </c>
      <c r="AD79" t="s">
        <v>923</v>
      </c>
      <c r="AI79" t="s">
        <v>923</v>
      </c>
      <c r="AJ79">
        <v>28</v>
      </c>
      <c r="AP79" t="s">
        <v>999</v>
      </c>
      <c r="AV79" t="s">
        <v>999</v>
      </c>
      <c r="BA79" t="s">
        <v>999</v>
      </c>
      <c r="BF79" t="s">
        <v>1012</v>
      </c>
    </row>
    <row r="80" spans="1:58" x14ac:dyDescent="0.2">
      <c r="A80" s="169" t="s">
        <v>1001</v>
      </c>
      <c r="I80" t="s">
        <v>1007</v>
      </c>
      <c r="Q80" s="128" t="s">
        <v>1264</v>
      </c>
      <c r="W80" s="170" t="s">
        <v>772</v>
      </c>
      <c r="AD80" t="s">
        <v>1368</v>
      </c>
      <c r="AI80" t="s">
        <v>1368</v>
      </c>
      <c r="AJ80">
        <v>25</v>
      </c>
      <c r="AP80" t="s">
        <v>1264</v>
      </c>
      <c r="AV80" t="s">
        <v>1074</v>
      </c>
      <c r="BA80" t="s">
        <v>1000</v>
      </c>
      <c r="BF80" t="s">
        <v>1009</v>
      </c>
    </row>
    <row r="81" spans="1:58" x14ac:dyDescent="0.2">
      <c r="A81" s="169" t="s">
        <v>1071</v>
      </c>
      <c r="I81" t="s">
        <v>1012</v>
      </c>
      <c r="Q81" s="128" t="s">
        <v>1081</v>
      </c>
      <c r="W81" s="170" t="s">
        <v>997</v>
      </c>
      <c r="AD81" t="s">
        <v>1113</v>
      </c>
      <c r="AI81" t="s">
        <v>1113</v>
      </c>
      <c r="AJ81">
        <v>21</v>
      </c>
      <c r="AP81" t="s">
        <v>1016</v>
      </c>
      <c r="AV81" t="s">
        <v>1016</v>
      </c>
      <c r="BA81" t="s">
        <v>1013</v>
      </c>
      <c r="BF81" t="s">
        <v>1127</v>
      </c>
    </row>
    <row r="82" spans="1:58" x14ac:dyDescent="0.2">
      <c r="A82" s="169" t="s">
        <v>1365</v>
      </c>
      <c r="I82" t="s">
        <v>999</v>
      </c>
      <c r="Q82" s="169" t="s">
        <v>1001</v>
      </c>
      <c r="W82" s="172" t="s">
        <v>1070</v>
      </c>
      <c r="AD82" t="s">
        <v>1071</v>
      </c>
      <c r="AI82" t="s">
        <v>1071</v>
      </c>
      <c r="AJ82">
        <v>20</v>
      </c>
      <c r="AP82" t="s">
        <v>1005</v>
      </c>
      <c r="AV82" t="s">
        <v>1035</v>
      </c>
      <c r="BA82" t="s">
        <v>1086</v>
      </c>
      <c r="BF82" t="s">
        <v>1070</v>
      </c>
    </row>
    <row r="83" spans="1:58" x14ac:dyDescent="0.2">
      <c r="A83" s="169" t="s">
        <v>1105</v>
      </c>
      <c r="I83" t="s">
        <v>998</v>
      </c>
      <c r="Q83" s="169" t="s">
        <v>1070</v>
      </c>
      <c r="W83" s="172" t="s">
        <v>999</v>
      </c>
      <c r="AD83" t="s">
        <v>1012</v>
      </c>
      <c r="AI83" t="s">
        <v>1012</v>
      </c>
      <c r="AJ83">
        <v>18</v>
      </c>
      <c r="AP83" t="s">
        <v>1212</v>
      </c>
      <c r="AV83" t="s">
        <v>1071</v>
      </c>
      <c r="BA83" t="s">
        <v>1012</v>
      </c>
      <c r="BF83" t="s">
        <v>1172</v>
      </c>
    </row>
    <row r="84" spans="1:58" x14ac:dyDescent="0.2">
      <c r="A84" s="169" t="s">
        <v>1367</v>
      </c>
      <c r="I84" t="s">
        <v>1113</v>
      </c>
      <c r="Q84" s="169" t="s">
        <v>1064</v>
      </c>
      <c r="W84" s="172" t="s">
        <v>1081</v>
      </c>
      <c r="AD84" t="s">
        <v>996</v>
      </c>
      <c r="AI84" t="s">
        <v>996</v>
      </c>
      <c r="AJ84">
        <v>18</v>
      </c>
      <c r="AP84" t="s">
        <v>772</v>
      </c>
      <c r="AV84" t="s">
        <v>1127</v>
      </c>
      <c r="BA84" t="s">
        <v>831</v>
      </c>
      <c r="BF84" t="s">
        <v>1071</v>
      </c>
    </row>
    <row r="85" spans="1:58" x14ac:dyDescent="0.2">
      <c r="A85" s="169" t="s">
        <v>999</v>
      </c>
      <c r="I85" t="s">
        <v>996</v>
      </c>
      <c r="Q85" s="169" t="s">
        <v>1105</v>
      </c>
      <c r="W85" s="172" t="s">
        <v>1003</v>
      </c>
      <c r="AD85" t="s">
        <v>1001</v>
      </c>
      <c r="AI85" t="s">
        <v>1001</v>
      </c>
      <c r="AJ85">
        <v>18</v>
      </c>
      <c r="AP85" t="s">
        <v>1071</v>
      </c>
      <c r="AV85" t="s">
        <v>1026</v>
      </c>
      <c r="BA85" t="s">
        <v>999</v>
      </c>
      <c r="BF85" t="s">
        <v>1009</v>
      </c>
    </row>
    <row r="86" spans="1:58" x14ac:dyDescent="0.2">
      <c r="A86" s="169" t="s">
        <v>831</v>
      </c>
      <c r="I86" t="s">
        <v>1070</v>
      </c>
      <c r="Q86" s="169" t="s">
        <v>1127</v>
      </c>
      <c r="W86" s="172" t="s">
        <v>1127</v>
      </c>
      <c r="AD86" t="s">
        <v>1106</v>
      </c>
      <c r="AI86" t="s">
        <v>1106</v>
      </c>
      <c r="AJ86">
        <v>17</v>
      </c>
      <c r="AP86" t="s">
        <v>1074</v>
      </c>
      <c r="AV86" t="s">
        <v>1012</v>
      </c>
      <c r="BA86" t="s">
        <v>1020</v>
      </c>
      <c r="BF86" t="s">
        <v>1074</v>
      </c>
    </row>
    <row r="87" spans="1:58" x14ac:dyDescent="0.2">
      <c r="A87" s="169" t="s">
        <v>1119</v>
      </c>
      <c r="I87" t="s">
        <v>1012</v>
      </c>
      <c r="Q87" s="169" t="s">
        <v>1133</v>
      </c>
      <c r="W87" s="172" t="s">
        <v>1064</v>
      </c>
      <c r="AD87" t="s">
        <v>1006</v>
      </c>
      <c r="AI87" t="s">
        <v>1006</v>
      </c>
      <c r="AJ87">
        <v>15</v>
      </c>
      <c r="AP87" t="s">
        <v>1013</v>
      </c>
      <c r="AV87" t="s">
        <v>1064</v>
      </c>
      <c r="BA87" t="s">
        <v>1071</v>
      </c>
      <c r="BF87" t="s">
        <v>1095</v>
      </c>
    </row>
    <row r="88" spans="1:58" x14ac:dyDescent="0.2">
      <c r="A88" s="169" t="s">
        <v>1006</v>
      </c>
      <c r="I88" t="s">
        <v>831</v>
      </c>
      <c r="Q88" s="169" t="s">
        <v>999</v>
      </c>
      <c r="W88" s="172" t="s">
        <v>1050</v>
      </c>
      <c r="AD88" t="s">
        <v>1078</v>
      </c>
      <c r="AI88" t="s">
        <v>1078</v>
      </c>
      <c r="AJ88">
        <v>14</v>
      </c>
      <c r="AP88" t="s">
        <v>1009</v>
      </c>
      <c r="AV88" t="s">
        <v>1095</v>
      </c>
      <c r="BA88" t="s">
        <v>1127</v>
      </c>
      <c r="BF88" t="s">
        <v>1105</v>
      </c>
    </row>
    <row r="89" spans="1:58" x14ac:dyDescent="0.2">
      <c r="A89" s="169" t="s">
        <v>1000</v>
      </c>
      <c r="I89" t="s">
        <v>1080</v>
      </c>
      <c r="Q89" s="169" t="s">
        <v>1026</v>
      </c>
      <c r="W89" s="172" t="s">
        <v>1018</v>
      </c>
      <c r="AD89" t="s">
        <v>1009</v>
      </c>
      <c r="AI89" t="s">
        <v>1009</v>
      </c>
      <c r="AJ89">
        <v>13</v>
      </c>
      <c r="AP89" t="s">
        <v>1070</v>
      </c>
      <c r="AV89" t="s">
        <v>1105</v>
      </c>
      <c r="BA89" t="s">
        <v>1018</v>
      </c>
      <c r="BF89" t="s">
        <v>999</v>
      </c>
    </row>
    <row r="90" spans="1:58" x14ac:dyDescent="0.2">
      <c r="A90" s="169" t="s">
        <v>1113</v>
      </c>
      <c r="I90" t="s">
        <v>1001</v>
      </c>
      <c r="Q90" s="169" t="s">
        <v>1091</v>
      </c>
      <c r="W90" s="172" t="s">
        <v>1105</v>
      </c>
      <c r="AD90" t="s">
        <v>1051</v>
      </c>
      <c r="AI90" t="s">
        <v>1051</v>
      </c>
      <c r="AJ90">
        <v>13</v>
      </c>
      <c r="AP90" t="s">
        <v>831</v>
      </c>
      <c r="AV90" t="s">
        <v>1113</v>
      </c>
      <c r="BA90" t="s">
        <v>1095</v>
      </c>
      <c r="BF90" t="s">
        <v>831</v>
      </c>
    </row>
    <row r="91" spans="1:58" x14ac:dyDescent="0.2">
      <c r="A91" s="169" t="s">
        <v>1029</v>
      </c>
      <c r="I91" t="s">
        <v>1071</v>
      </c>
      <c r="Q91" s="169" t="s">
        <v>1080</v>
      </c>
      <c r="W91" s="172" t="s">
        <v>831</v>
      </c>
      <c r="AD91" t="s">
        <v>1133</v>
      </c>
      <c r="AI91" t="s">
        <v>1133</v>
      </c>
      <c r="AJ91">
        <v>13</v>
      </c>
      <c r="AP91" t="s">
        <v>1018</v>
      </c>
      <c r="AV91" t="s">
        <v>997</v>
      </c>
      <c r="BA91" t="s">
        <v>1074</v>
      </c>
      <c r="BF91" t="s">
        <v>1127</v>
      </c>
    </row>
    <row r="92" spans="1:58" x14ac:dyDescent="0.2">
      <c r="A92" s="169" t="s">
        <v>1127</v>
      </c>
      <c r="I92" t="s">
        <v>1000</v>
      </c>
      <c r="Q92" s="169" t="s">
        <v>1007</v>
      </c>
      <c r="W92" s="172" t="s">
        <v>1006</v>
      </c>
      <c r="AD92" t="s">
        <v>1007</v>
      </c>
      <c r="AI92" t="s">
        <v>1007</v>
      </c>
      <c r="AJ92">
        <v>12</v>
      </c>
      <c r="AP92" t="s">
        <v>1012</v>
      </c>
      <c r="AV92" t="s">
        <v>1074</v>
      </c>
      <c r="BA92" t="s">
        <v>1264</v>
      </c>
      <c r="BF92" t="s">
        <v>1264</v>
      </c>
    </row>
    <row r="93" spans="1:58" x14ac:dyDescent="0.2">
      <c r="A93" s="169" t="s">
        <v>996</v>
      </c>
      <c r="I93" t="s">
        <v>1005</v>
      </c>
      <c r="Q93" s="169" t="s">
        <v>998</v>
      </c>
      <c r="W93" s="172" t="s">
        <v>1119</v>
      </c>
      <c r="AD93" t="s">
        <v>1095</v>
      </c>
      <c r="AI93" t="s">
        <v>1095</v>
      </c>
      <c r="AJ93">
        <v>12</v>
      </c>
      <c r="AP93" t="s">
        <v>999</v>
      </c>
      <c r="AV93" t="s">
        <v>1071</v>
      </c>
      <c r="BA93" t="s">
        <v>1001</v>
      </c>
      <c r="BF93" t="s">
        <v>1129</v>
      </c>
    </row>
    <row r="94" spans="1:58" x14ac:dyDescent="0.2">
      <c r="A94" s="169" t="s">
        <v>1011</v>
      </c>
      <c r="I94" t="s">
        <v>1127</v>
      </c>
      <c r="Q94" s="169" t="s">
        <v>831</v>
      </c>
      <c r="W94" s="172" t="s">
        <v>1000</v>
      </c>
      <c r="AD94" t="s">
        <v>1005</v>
      </c>
      <c r="AI94" t="s">
        <v>1005</v>
      </c>
      <c r="AJ94">
        <v>12</v>
      </c>
      <c r="AP94" t="s">
        <v>1081</v>
      </c>
      <c r="AV94" t="s">
        <v>1034</v>
      </c>
      <c r="BA94" t="s">
        <v>1016</v>
      </c>
      <c r="BF94" t="s">
        <v>1020</v>
      </c>
    </row>
    <row r="95" spans="1:58" x14ac:dyDescent="0.2">
      <c r="A95" s="169" t="s">
        <v>1080</v>
      </c>
      <c r="I95" t="s">
        <v>1105</v>
      </c>
      <c r="Q95" s="169" t="s">
        <v>1113</v>
      </c>
      <c r="W95" s="172" t="s">
        <v>1020</v>
      </c>
      <c r="AD95" t="s">
        <v>831</v>
      </c>
      <c r="AI95" t="s">
        <v>831</v>
      </c>
      <c r="AJ95">
        <v>12</v>
      </c>
      <c r="AP95" t="s">
        <v>998</v>
      </c>
      <c r="AV95" t="s">
        <v>1020</v>
      </c>
      <c r="BA95" t="s">
        <v>997</v>
      </c>
      <c r="BF95" t="s">
        <v>1113</v>
      </c>
    </row>
    <row r="96" spans="1:58" x14ac:dyDescent="0.2">
      <c r="A96" s="169" t="s">
        <v>1095</v>
      </c>
      <c r="I96" t="s">
        <v>1062</v>
      </c>
      <c r="Q96" s="169" t="s">
        <v>1078</v>
      </c>
      <c r="W96" s="172" t="s">
        <v>1058</v>
      </c>
      <c r="AD96" t="s">
        <v>1369</v>
      </c>
      <c r="AI96" t="s">
        <v>1369</v>
      </c>
      <c r="AJ96">
        <v>12</v>
      </c>
      <c r="AP96" t="s">
        <v>1105</v>
      </c>
      <c r="AV96" t="s">
        <v>1385</v>
      </c>
      <c r="BA96" t="s">
        <v>998</v>
      </c>
      <c r="BF96" t="s">
        <v>1058</v>
      </c>
    </row>
    <row r="97" spans="1:58" x14ac:dyDescent="0.2">
      <c r="A97" s="170" t="s">
        <v>778</v>
      </c>
      <c r="I97" t="s">
        <v>1078</v>
      </c>
      <c r="Q97" s="169" t="s">
        <v>1071</v>
      </c>
      <c r="W97" s="172" t="s">
        <v>998</v>
      </c>
      <c r="AD97" t="s">
        <v>1361</v>
      </c>
      <c r="AI97" t="s">
        <v>1361</v>
      </c>
      <c r="AJ97">
        <v>35</v>
      </c>
      <c r="AP97" t="s">
        <v>1016</v>
      </c>
      <c r="AV97" t="s">
        <v>1005</v>
      </c>
      <c r="BA97" t="s">
        <v>1293</v>
      </c>
      <c r="BF97" t="s">
        <v>1012</v>
      </c>
    </row>
    <row r="98" spans="1:58" x14ac:dyDescent="0.2">
      <c r="A98" s="170" t="s">
        <v>832</v>
      </c>
      <c r="I98" t="s">
        <v>1081</v>
      </c>
      <c r="Q98" s="169" t="s">
        <v>997</v>
      </c>
      <c r="W98" s="172" t="s">
        <v>1161</v>
      </c>
      <c r="AD98" t="s">
        <v>1070</v>
      </c>
      <c r="AI98" t="s">
        <v>1070</v>
      </c>
      <c r="AJ98">
        <v>23</v>
      </c>
      <c r="AP98" t="s">
        <v>1064</v>
      </c>
      <c r="AV98" t="s">
        <v>1119</v>
      </c>
      <c r="BA98" t="s">
        <v>1081</v>
      </c>
      <c r="BF98" t="s">
        <v>1080</v>
      </c>
    </row>
    <row r="99" spans="1:58" x14ac:dyDescent="0.2">
      <c r="A99" s="170" t="s">
        <v>923</v>
      </c>
      <c r="I99" t="s">
        <v>1091</v>
      </c>
      <c r="Q99" s="169" t="s">
        <v>1081</v>
      </c>
      <c r="W99" s="172" t="s">
        <v>1001</v>
      </c>
      <c r="AD99" t="s">
        <v>998</v>
      </c>
      <c r="AI99" t="s">
        <v>998</v>
      </c>
      <c r="AJ99">
        <v>16</v>
      </c>
      <c r="AP99" t="s">
        <v>1264</v>
      </c>
      <c r="AV99" t="s">
        <v>1010</v>
      </c>
      <c r="BA99" t="s">
        <v>1015</v>
      </c>
      <c r="BF99" t="s">
        <v>1016</v>
      </c>
    </row>
    <row r="100" spans="1:58" x14ac:dyDescent="0.2">
      <c r="A100" s="170" t="s">
        <v>1368</v>
      </c>
      <c r="I100" t="s">
        <v>1006</v>
      </c>
      <c r="Q100" s="169" t="s">
        <v>1006</v>
      </c>
      <c r="W100" s="172" t="s">
        <v>1011</v>
      </c>
      <c r="AD100" t="s">
        <v>999</v>
      </c>
      <c r="AI100" t="s">
        <v>999</v>
      </c>
      <c r="AJ100">
        <v>15</v>
      </c>
      <c r="AP100" t="s">
        <v>1001</v>
      </c>
      <c r="AV100" t="s">
        <v>1080</v>
      </c>
      <c r="BA100" t="s">
        <v>1385</v>
      </c>
      <c r="BF100" t="s">
        <v>1081</v>
      </c>
    </row>
    <row r="101" spans="1:58" x14ac:dyDescent="0.2">
      <c r="A101" s="170" t="s">
        <v>1113</v>
      </c>
      <c r="I101" t="s">
        <v>1007</v>
      </c>
      <c r="Q101" s="169" t="s">
        <v>1077</v>
      </c>
      <c r="W101" s="172" t="s">
        <v>1016</v>
      </c>
      <c r="AD101" t="s">
        <v>1106</v>
      </c>
      <c r="AI101" t="s">
        <v>1106</v>
      </c>
      <c r="AJ101">
        <v>15</v>
      </c>
      <c r="AP101" t="s">
        <v>1127</v>
      </c>
      <c r="AV101" t="s">
        <v>1081</v>
      </c>
      <c r="BA101" t="s">
        <v>1013</v>
      </c>
      <c r="BF101" t="s">
        <v>997</v>
      </c>
    </row>
    <row r="102" spans="1:58" x14ac:dyDescent="0.2">
      <c r="A102" s="170" t="s">
        <v>1071</v>
      </c>
      <c r="I102" t="s">
        <v>1081</v>
      </c>
      <c r="Q102" s="127" t="s">
        <v>1118</v>
      </c>
      <c r="W102" s="136" t="s">
        <v>998</v>
      </c>
      <c r="AD102" t="s">
        <v>1367</v>
      </c>
      <c r="AI102" t="s">
        <v>1367</v>
      </c>
      <c r="AJ102">
        <v>14</v>
      </c>
      <c r="AP102" t="s">
        <v>1113</v>
      </c>
      <c r="AV102" t="s">
        <v>1126</v>
      </c>
      <c r="BA102" t="s">
        <v>1105</v>
      </c>
      <c r="BF102" t="s">
        <v>1028</v>
      </c>
    </row>
    <row r="103" spans="1:58" x14ac:dyDescent="0.2">
      <c r="A103" s="170" t="s">
        <v>1012</v>
      </c>
      <c r="I103" t="s">
        <v>999</v>
      </c>
      <c r="Q103" s="127" t="s">
        <v>998</v>
      </c>
      <c r="W103" s="136" t="s">
        <v>1004</v>
      </c>
      <c r="AD103" t="s">
        <v>1029</v>
      </c>
      <c r="AI103" t="s">
        <v>1029</v>
      </c>
      <c r="AJ103">
        <v>13</v>
      </c>
      <c r="AP103" t="s">
        <v>1113</v>
      </c>
      <c r="AV103" t="s">
        <v>1001</v>
      </c>
      <c r="BA103" t="s">
        <v>831</v>
      </c>
      <c r="BF103" t="s">
        <v>1077</v>
      </c>
    </row>
    <row r="104" spans="1:58" x14ac:dyDescent="0.2">
      <c r="A104" s="170" t="s">
        <v>996</v>
      </c>
      <c r="I104" t="s">
        <v>1071</v>
      </c>
      <c r="Q104" s="127" t="s">
        <v>1070</v>
      </c>
      <c r="W104" s="136" t="s">
        <v>1113</v>
      </c>
      <c r="AD104" t="s">
        <v>1113</v>
      </c>
      <c r="AI104" t="s">
        <v>1113</v>
      </c>
      <c r="AJ104">
        <v>13</v>
      </c>
      <c r="AP104" t="s">
        <v>1095</v>
      </c>
      <c r="AV104" t="s">
        <v>1113</v>
      </c>
      <c r="BA104" t="s">
        <v>1071</v>
      </c>
      <c r="BF104" t="s">
        <v>1172</v>
      </c>
    </row>
    <row r="105" spans="1:58" x14ac:dyDescent="0.2">
      <c r="A105" s="170" t="s">
        <v>1001</v>
      </c>
      <c r="I105" t="s">
        <v>831</v>
      </c>
      <c r="Q105" s="127" t="s">
        <v>999</v>
      </c>
      <c r="W105" s="136" t="s">
        <v>996</v>
      </c>
      <c r="AD105" t="s">
        <v>1078</v>
      </c>
      <c r="AI105" t="s">
        <v>1078</v>
      </c>
      <c r="AJ105">
        <v>11</v>
      </c>
      <c r="AP105" t="s">
        <v>1074</v>
      </c>
      <c r="AV105" t="s">
        <v>831</v>
      </c>
      <c r="BA105" t="s">
        <v>999</v>
      </c>
      <c r="BF105" t="s">
        <v>1071</v>
      </c>
    </row>
    <row r="106" spans="1:58" x14ac:dyDescent="0.2">
      <c r="A106" s="170" t="s">
        <v>1106</v>
      </c>
      <c r="I106" t="s">
        <v>1105</v>
      </c>
      <c r="Q106" s="127" t="s">
        <v>1105</v>
      </c>
      <c r="W106" s="136" t="s">
        <v>1070</v>
      </c>
      <c r="AD106" t="s">
        <v>1095</v>
      </c>
      <c r="AI106" t="s">
        <v>1095</v>
      </c>
      <c r="AJ106">
        <v>11</v>
      </c>
      <c r="AP106" t="s">
        <v>1032</v>
      </c>
      <c r="AV106" t="s">
        <v>1264</v>
      </c>
      <c r="BA106" t="s">
        <v>1385</v>
      </c>
      <c r="BF106" t="s">
        <v>1009</v>
      </c>
    </row>
    <row r="107" spans="1:58" x14ac:dyDescent="0.2">
      <c r="A107" s="170" t="s">
        <v>1006</v>
      </c>
      <c r="I107" t="s">
        <v>1078</v>
      </c>
      <c r="Q107" s="127" t="s">
        <v>1264</v>
      </c>
      <c r="W107" s="136" t="s">
        <v>1119</v>
      </c>
      <c r="AD107" t="s">
        <v>1001</v>
      </c>
      <c r="AI107" t="s">
        <v>1001</v>
      </c>
      <c r="AJ107">
        <v>10</v>
      </c>
      <c r="AP107" t="s">
        <v>1071</v>
      </c>
      <c r="AV107" t="s">
        <v>1111</v>
      </c>
      <c r="BA107" t="s">
        <v>1080</v>
      </c>
      <c r="BF107" t="s">
        <v>1026</v>
      </c>
    </row>
    <row r="108" spans="1:58" x14ac:dyDescent="0.2">
      <c r="A108" s="170" t="s">
        <v>1078</v>
      </c>
      <c r="I108" t="s">
        <v>1088</v>
      </c>
      <c r="Q108" s="127" t="s">
        <v>1074</v>
      </c>
      <c r="W108" s="136" t="s">
        <v>999</v>
      </c>
      <c r="AD108" t="s">
        <v>1005</v>
      </c>
      <c r="AI108" t="s">
        <v>1005</v>
      </c>
      <c r="AJ108">
        <v>10</v>
      </c>
      <c r="AP108" t="s">
        <v>997</v>
      </c>
      <c r="AV108" t="s">
        <v>1001</v>
      </c>
      <c r="BA108" t="s">
        <v>1012</v>
      </c>
      <c r="BF108" t="s">
        <v>1102</v>
      </c>
    </row>
    <row r="109" spans="1:58" x14ac:dyDescent="0.2">
      <c r="A109" s="170" t="s">
        <v>1009</v>
      </c>
      <c r="I109" t="s">
        <v>996</v>
      </c>
      <c r="Q109" s="127" t="s">
        <v>1050</v>
      </c>
      <c r="W109" s="136" t="s">
        <v>1064</v>
      </c>
      <c r="AD109" t="s">
        <v>1105</v>
      </c>
      <c r="AI109" t="s">
        <v>1105</v>
      </c>
      <c r="AJ109">
        <v>10</v>
      </c>
      <c r="AP109" t="s">
        <v>1293</v>
      </c>
      <c r="AV109" t="s">
        <v>1012</v>
      </c>
      <c r="BA109" t="s">
        <v>1127</v>
      </c>
      <c r="BF109" t="s">
        <v>831</v>
      </c>
    </row>
    <row r="110" spans="1:58" x14ac:dyDescent="0.2">
      <c r="A110" s="170" t="s">
        <v>1051</v>
      </c>
      <c r="I110" t="s">
        <v>1113</v>
      </c>
      <c r="Q110" s="127" t="s">
        <v>831</v>
      </c>
      <c r="W110" s="136" t="s">
        <v>1009</v>
      </c>
      <c r="AD110" t="s">
        <v>1071</v>
      </c>
      <c r="AI110" t="s">
        <v>1071</v>
      </c>
      <c r="AJ110">
        <v>10</v>
      </c>
      <c r="AP110" t="s">
        <v>1064</v>
      </c>
      <c r="AV110" t="s">
        <v>1105</v>
      </c>
      <c r="BA110" t="s">
        <v>1091</v>
      </c>
      <c r="BF110" t="s">
        <v>1127</v>
      </c>
    </row>
    <row r="111" spans="1:58" x14ac:dyDescent="0.2">
      <c r="A111" s="170" t="s">
        <v>1133</v>
      </c>
      <c r="I111" t="s">
        <v>1002</v>
      </c>
      <c r="Q111" s="127" t="s">
        <v>1006</v>
      </c>
      <c r="W111" s="136" t="s">
        <v>1086</v>
      </c>
      <c r="AD111" t="s">
        <v>831</v>
      </c>
      <c r="AI111" t="s">
        <v>831</v>
      </c>
      <c r="AJ111">
        <v>8</v>
      </c>
      <c r="AP111" t="s">
        <v>1127</v>
      </c>
      <c r="AV111" t="s">
        <v>1071</v>
      </c>
      <c r="BA111" t="s">
        <v>1105</v>
      </c>
      <c r="BF111" t="s">
        <v>1113</v>
      </c>
    </row>
    <row r="112" spans="1:58" x14ac:dyDescent="0.2">
      <c r="A112" s="170" t="s">
        <v>1007</v>
      </c>
      <c r="I112" t="s">
        <v>1070</v>
      </c>
      <c r="Q112" s="127" t="s">
        <v>1000</v>
      </c>
      <c r="W112" s="136" t="s">
        <v>1382</v>
      </c>
      <c r="AD112" t="s">
        <v>1127</v>
      </c>
      <c r="AI112" t="s">
        <v>1127</v>
      </c>
      <c r="AJ112">
        <v>8</v>
      </c>
      <c r="AP112" t="s">
        <v>999</v>
      </c>
      <c r="AV112" t="s">
        <v>1033</v>
      </c>
      <c r="BA112" t="s">
        <v>1032</v>
      </c>
      <c r="BF112" t="s">
        <v>1095</v>
      </c>
    </row>
    <row r="113" spans="1:58" x14ac:dyDescent="0.2">
      <c r="A113" s="170" t="s">
        <v>1095</v>
      </c>
      <c r="I113" t="s">
        <v>1051</v>
      </c>
      <c r="Q113" s="127" t="s">
        <v>1005</v>
      </c>
      <c r="W113" s="136" t="s">
        <v>1071</v>
      </c>
      <c r="AD113" t="s">
        <v>1077</v>
      </c>
      <c r="AI113" t="s">
        <v>1077</v>
      </c>
      <c r="AJ113">
        <v>8</v>
      </c>
      <c r="AP113" t="s">
        <v>1105</v>
      </c>
      <c r="AV113" t="s">
        <v>1293</v>
      </c>
      <c r="BA113" t="s">
        <v>1175</v>
      </c>
      <c r="BF113" t="s">
        <v>1003</v>
      </c>
    </row>
    <row r="114" spans="1:58" x14ac:dyDescent="0.2">
      <c r="A114" s="170" t="s">
        <v>1005</v>
      </c>
      <c r="I114" t="s">
        <v>1015</v>
      </c>
      <c r="Q114" s="127" t="s">
        <v>1071</v>
      </c>
      <c r="W114" s="136" t="s">
        <v>1078</v>
      </c>
      <c r="AD114" t="s">
        <v>1062</v>
      </c>
      <c r="AI114" t="s">
        <v>1062</v>
      </c>
      <c r="AJ114">
        <v>8</v>
      </c>
      <c r="AP114" t="s">
        <v>1003</v>
      </c>
      <c r="AV114" t="s">
        <v>1082</v>
      </c>
      <c r="BA114" t="s">
        <v>1004</v>
      </c>
      <c r="BF114" t="s">
        <v>1010</v>
      </c>
    </row>
    <row r="115" spans="1:58" x14ac:dyDescent="0.2">
      <c r="A115" s="170" t="s">
        <v>831</v>
      </c>
      <c r="I115" t="s">
        <v>1134</v>
      </c>
      <c r="Q115" s="127" t="s">
        <v>1081</v>
      </c>
      <c r="W115" s="136" t="s">
        <v>1127</v>
      </c>
      <c r="AD115" t="s">
        <v>1000</v>
      </c>
      <c r="AI115" t="s">
        <v>1000</v>
      </c>
      <c r="AJ115">
        <v>8</v>
      </c>
      <c r="AP115" t="s">
        <v>1130</v>
      </c>
      <c r="AV115" t="s">
        <v>767</v>
      </c>
      <c r="BA115" t="s">
        <v>1097</v>
      </c>
      <c r="BF115" t="s">
        <v>1001</v>
      </c>
    </row>
    <row r="116" spans="1:58" x14ac:dyDescent="0.2">
      <c r="A116" s="170" t="s">
        <v>1369</v>
      </c>
      <c r="I116" t="s">
        <v>1012</v>
      </c>
      <c r="Q116" s="127" t="s">
        <v>997</v>
      </c>
      <c r="W116" s="136" t="s">
        <v>1092</v>
      </c>
      <c r="AD116" t="s">
        <v>1051</v>
      </c>
      <c r="AI116" t="s">
        <v>1051</v>
      </c>
      <c r="AJ116">
        <v>7</v>
      </c>
      <c r="AP116" t="s">
        <v>1070</v>
      </c>
      <c r="AV116" t="s">
        <v>1010</v>
      </c>
      <c r="BA116" t="s">
        <v>1034</v>
      </c>
      <c r="BF116" t="s">
        <v>1105</v>
      </c>
    </row>
    <row r="117" spans="1:58" x14ac:dyDescent="0.2">
      <c r="A117" s="171" t="s">
        <v>1361</v>
      </c>
      <c r="I117" t="s">
        <v>1013</v>
      </c>
      <c r="Q117" s="127" t="s">
        <v>1058</v>
      </c>
      <c r="W117" s="136" t="s">
        <v>1088</v>
      </c>
      <c r="AD117" t="s">
        <v>1370</v>
      </c>
      <c r="AI117" t="s">
        <v>1370</v>
      </c>
      <c r="AJ117">
        <v>14</v>
      </c>
      <c r="AP117" t="s">
        <v>1009</v>
      </c>
      <c r="AV117" t="s">
        <v>1003</v>
      </c>
      <c r="BA117" t="s">
        <v>1000</v>
      </c>
      <c r="BF117" t="s">
        <v>1157</v>
      </c>
    </row>
    <row r="118" spans="1:58" x14ac:dyDescent="0.2">
      <c r="A118" s="171" t="s">
        <v>1070</v>
      </c>
      <c r="I118" t="s">
        <v>1080</v>
      </c>
      <c r="Q118" s="127" t="s">
        <v>1119</v>
      </c>
      <c r="W118" s="136" t="s">
        <v>1091</v>
      </c>
      <c r="AD118" t="s">
        <v>1371</v>
      </c>
      <c r="AI118" t="s">
        <v>1371</v>
      </c>
      <c r="AJ118">
        <v>13</v>
      </c>
      <c r="AP118" t="s">
        <v>1016</v>
      </c>
      <c r="AV118" t="s">
        <v>1015</v>
      </c>
      <c r="BA118" t="s">
        <v>1113</v>
      </c>
      <c r="BF118" t="s">
        <v>1070</v>
      </c>
    </row>
    <row r="119" spans="1:58" x14ac:dyDescent="0.2">
      <c r="A119" s="171" t="s">
        <v>998</v>
      </c>
      <c r="I119" t="s">
        <v>1020</v>
      </c>
      <c r="Q119" s="127" t="s">
        <v>1113</v>
      </c>
      <c r="W119" s="136" t="s">
        <v>1016</v>
      </c>
      <c r="AD119" t="s">
        <v>1000</v>
      </c>
      <c r="AI119" t="s">
        <v>1000</v>
      </c>
      <c r="AJ119">
        <v>12</v>
      </c>
      <c r="AP119" t="s">
        <v>1018</v>
      </c>
      <c r="AV119" t="s">
        <v>999</v>
      </c>
      <c r="BA119" t="s">
        <v>1011</v>
      </c>
      <c r="BF119" t="s">
        <v>998</v>
      </c>
    </row>
    <row r="120" spans="1:58" x14ac:dyDescent="0.2">
      <c r="A120" s="171" t="s">
        <v>999</v>
      </c>
      <c r="I120" t="s">
        <v>1006</v>
      </c>
      <c r="Q120" s="127" t="s">
        <v>1064</v>
      </c>
      <c r="W120" s="136" t="s">
        <v>1058</v>
      </c>
      <c r="AD120" t="s">
        <v>1105</v>
      </c>
      <c r="AI120" t="s">
        <v>1105</v>
      </c>
      <c r="AJ120">
        <v>11</v>
      </c>
      <c r="AP120" t="s">
        <v>1097</v>
      </c>
      <c r="AV120" t="s">
        <v>1074</v>
      </c>
      <c r="BA120" t="s">
        <v>996</v>
      </c>
      <c r="BF120" t="s">
        <v>1006</v>
      </c>
    </row>
    <row r="121" spans="1:58" x14ac:dyDescent="0.2">
      <c r="A121" s="171" t="s">
        <v>1106</v>
      </c>
      <c r="I121" t="s">
        <v>1026</v>
      </c>
      <c r="Q121" s="127" t="s">
        <v>1026</v>
      </c>
      <c r="W121" s="136" t="s">
        <v>1001</v>
      </c>
      <c r="AD121" t="s">
        <v>999</v>
      </c>
      <c r="AI121" t="s">
        <v>999</v>
      </c>
      <c r="AJ121">
        <v>10</v>
      </c>
      <c r="AP121" t="s">
        <v>996</v>
      </c>
      <c r="AV121" t="s">
        <v>1119</v>
      </c>
      <c r="BA121" t="s">
        <v>1095</v>
      </c>
      <c r="BF121" t="s">
        <v>1050</v>
      </c>
    </row>
    <row r="122" spans="1:58" x14ac:dyDescent="0.2">
      <c r="A122" s="171" t="s">
        <v>1367</v>
      </c>
      <c r="Q122" s="137" t="s">
        <v>1071</v>
      </c>
      <c r="W122" s="128" t="s">
        <v>1113</v>
      </c>
      <c r="AD122" t="s">
        <v>1133</v>
      </c>
      <c r="AI122" t="s">
        <v>1133</v>
      </c>
      <c r="AJ122">
        <v>10</v>
      </c>
      <c r="AP122" t="s">
        <v>1012</v>
      </c>
      <c r="AV122" t="s">
        <v>1080</v>
      </c>
      <c r="BA122" t="s">
        <v>1033</v>
      </c>
      <c r="BF122" t="s">
        <v>1057</v>
      </c>
    </row>
    <row r="123" spans="1:58" x14ac:dyDescent="0.2">
      <c r="A123" s="171" t="s">
        <v>1029</v>
      </c>
      <c r="Q123" s="137" t="s">
        <v>998</v>
      </c>
      <c r="W123" s="128" t="s">
        <v>831</v>
      </c>
      <c r="AD123" t="s">
        <v>996</v>
      </c>
      <c r="AI123" t="s">
        <v>996</v>
      </c>
      <c r="AJ123">
        <v>9</v>
      </c>
      <c r="AP123" t="s">
        <v>1113</v>
      </c>
      <c r="AV123" t="s">
        <v>1002</v>
      </c>
      <c r="BA123" t="s">
        <v>751</v>
      </c>
      <c r="BF123" t="s">
        <v>1219</v>
      </c>
    </row>
    <row r="124" spans="1:58" x14ac:dyDescent="0.2">
      <c r="A124" s="171" t="s">
        <v>1113</v>
      </c>
      <c r="Q124" s="137" t="s">
        <v>1264</v>
      </c>
      <c r="W124" s="128" t="s">
        <v>1169</v>
      </c>
      <c r="AD124" t="s">
        <v>866</v>
      </c>
      <c r="AI124" t="s">
        <v>866</v>
      </c>
      <c r="AJ124">
        <v>9</v>
      </c>
      <c r="AP124" t="s">
        <v>1127</v>
      </c>
      <c r="AV124" t="s">
        <v>1113</v>
      </c>
      <c r="BA124" t="s">
        <v>1071</v>
      </c>
      <c r="BF124" t="s">
        <v>1375</v>
      </c>
    </row>
    <row r="125" spans="1:58" x14ac:dyDescent="0.2">
      <c r="A125" s="171" t="s">
        <v>1078</v>
      </c>
      <c r="Q125" s="137" t="s">
        <v>1070</v>
      </c>
      <c r="W125" s="128" t="s">
        <v>1081</v>
      </c>
      <c r="AD125" t="s">
        <v>1372</v>
      </c>
      <c r="AI125" t="s">
        <v>1372</v>
      </c>
      <c r="AJ125">
        <v>8</v>
      </c>
      <c r="AP125" t="s">
        <v>1016</v>
      </c>
      <c r="AV125" t="s">
        <v>1032</v>
      </c>
      <c r="BA125" t="s">
        <v>1129</v>
      </c>
      <c r="BF125" t="s">
        <v>756</v>
      </c>
    </row>
    <row r="126" spans="1:58" x14ac:dyDescent="0.2">
      <c r="A126" s="171" t="s">
        <v>1095</v>
      </c>
      <c r="Q126" s="137" t="s">
        <v>1010</v>
      </c>
      <c r="W126" s="128" t="s">
        <v>1012</v>
      </c>
      <c r="AD126" t="s">
        <v>1011</v>
      </c>
      <c r="AI126" t="s">
        <v>1011</v>
      </c>
      <c r="AJ126">
        <v>8</v>
      </c>
      <c r="AP126" t="s">
        <v>1070</v>
      </c>
      <c r="AV126" t="s">
        <v>1012</v>
      </c>
      <c r="BA126" t="s">
        <v>1095</v>
      </c>
      <c r="BF126" t="s">
        <v>841</v>
      </c>
    </row>
    <row r="127" spans="1:58" x14ac:dyDescent="0.2">
      <c r="A127" s="171" t="s">
        <v>1001</v>
      </c>
      <c r="Q127" s="137" t="s">
        <v>1105</v>
      </c>
      <c r="W127" s="128" t="s">
        <v>1264</v>
      </c>
      <c r="AD127" t="s">
        <v>1318</v>
      </c>
      <c r="AI127" t="s">
        <v>1318</v>
      </c>
      <c r="AJ127">
        <v>8</v>
      </c>
      <c r="AP127" t="s">
        <v>1071</v>
      </c>
      <c r="AV127" t="s">
        <v>1034</v>
      </c>
      <c r="BA127" t="s">
        <v>1113</v>
      </c>
      <c r="BF127" t="s">
        <v>1155</v>
      </c>
    </row>
    <row r="128" spans="1:58" x14ac:dyDescent="0.2">
      <c r="A128" s="171" t="s">
        <v>1005</v>
      </c>
      <c r="Q128" s="137" t="s">
        <v>1012</v>
      </c>
      <c r="W128" s="128" t="s">
        <v>1105</v>
      </c>
      <c r="AD128" t="s">
        <v>1106</v>
      </c>
      <c r="AI128" t="s">
        <v>1106</v>
      </c>
      <c r="AJ128">
        <v>7</v>
      </c>
      <c r="AP128" t="s">
        <v>1105</v>
      </c>
      <c r="AV128" t="s">
        <v>1387</v>
      </c>
      <c r="BA128" t="s">
        <v>831</v>
      </c>
      <c r="BF128" t="s">
        <v>1194</v>
      </c>
    </row>
    <row r="129" spans="1:58" x14ac:dyDescent="0.2">
      <c r="A129" s="171" t="s">
        <v>1105</v>
      </c>
      <c r="Q129" s="137" t="s">
        <v>1113</v>
      </c>
      <c r="W129" s="128" t="s">
        <v>1000</v>
      </c>
      <c r="AD129" t="s">
        <v>1113</v>
      </c>
      <c r="AI129" t="s">
        <v>1113</v>
      </c>
      <c r="AJ129">
        <v>7</v>
      </c>
      <c r="AP129" t="s">
        <v>1074</v>
      </c>
      <c r="AV129" t="s">
        <v>1071</v>
      </c>
      <c r="BA129" t="s">
        <v>1186</v>
      </c>
      <c r="BF129" t="s">
        <v>1390</v>
      </c>
    </row>
    <row r="130" spans="1:58" x14ac:dyDescent="0.2">
      <c r="A130" s="171" t="s">
        <v>1071</v>
      </c>
      <c r="Q130" s="137" t="s">
        <v>999</v>
      </c>
      <c r="W130" s="128" t="s">
        <v>1074</v>
      </c>
      <c r="AD130" t="s">
        <v>1006</v>
      </c>
      <c r="AI130" t="s">
        <v>1006</v>
      </c>
      <c r="AJ130">
        <v>7</v>
      </c>
      <c r="AP130" t="s">
        <v>996</v>
      </c>
      <c r="AV130" t="s">
        <v>1388</v>
      </c>
      <c r="BA130" t="s">
        <v>1080</v>
      </c>
      <c r="BF130" t="s">
        <v>1391</v>
      </c>
    </row>
    <row r="131" spans="1:58" x14ac:dyDescent="0.2">
      <c r="A131" s="171" t="s">
        <v>831</v>
      </c>
      <c r="Q131" s="137" t="s">
        <v>1026</v>
      </c>
      <c r="W131" s="128" t="s">
        <v>1020</v>
      </c>
      <c r="AD131" t="s">
        <v>1071</v>
      </c>
      <c r="AI131" t="s">
        <v>1071</v>
      </c>
      <c r="AJ131">
        <v>7</v>
      </c>
      <c r="AP131" t="s">
        <v>1000</v>
      </c>
      <c r="AV131" t="s">
        <v>999</v>
      </c>
      <c r="BA131" t="s">
        <v>1004</v>
      </c>
      <c r="BF131" t="s">
        <v>1071</v>
      </c>
    </row>
    <row r="132" spans="1:58" x14ac:dyDescent="0.2">
      <c r="A132" s="171" t="s">
        <v>1127</v>
      </c>
      <c r="Q132" s="137" t="s">
        <v>1077</v>
      </c>
      <c r="W132" s="128" t="s">
        <v>1013</v>
      </c>
      <c r="AD132" t="s">
        <v>1229</v>
      </c>
      <c r="AI132" t="s">
        <v>1229</v>
      </c>
      <c r="AJ132">
        <v>6</v>
      </c>
      <c r="AP132" t="s">
        <v>1012</v>
      </c>
      <c r="AV132" t="s">
        <v>1095</v>
      </c>
      <c r="BA132" t="s">
        <v>1026</v>
      </c>
      <c r="BF132" t="s">
        <v>1009</v>
      </c>
    </row>
    <row r="133" spans="1:58" x14ac:dyDescent="0.2">
      <c r="A133" s="171" t="s">
        <v>1077</v>
      </c>
      <c r="Q133" s="137" t="s">
        <v>1133</v>
      </c>
      <c r="W133" s="128" t="s">
        <v>1070</v>
      </c>
      <c r="AD133" t="s">
        <v>1001</v>
      </c>
      <c r="AI133" t="s">
        <v>1001</v>
      </c>
      <c r="AJ133">
        <v>6</v>
      </c>
      <c r="AP133" t="s">
        <v>1293</v>
      </c>
      <c r="AV133" t="s">
        <v>1005</v>
      </c>
      <c r="BA133" t="s">
        <v>1013</v>
      </c>
      <c r="BF133" t="s">
        <v>998</v>
      </c>
    </row>
    <row r="134" spans="1:58" x14ac:dyDescent="0.2">
      <c r="A134" s="171" t="s">
        <v>1062</v>
      </c>
      <c r="Q134" s="137" t="s">
        <v>1127</v>
      </c>
      <c r="W134" s="128" t="s">
        <v>999</v>
      </c>
      <c r="AD134" t="s">
        <v>1010</v>
      </c>
      <c r="AI134" t="s">
        <v>1010</v>
      </c>
      <c r="AJ134">
        <v>5</v>
      </c>
      <c r="AP134" t="s">
        <v>1003</v>
      </c>
      <c r="AV134" t="s">
        <v>1100</v>
      </c>
      <c r="BA134" t="s">
        <v>1078</v>
      </c>
      <c r="BF134" t="s">
        <v>1081</v>
      </c>
    </row>
    <row r="135" spans="1:58" x14ac:dyDescent="0.2">
      <c r="A135" s="171" t="s">
        <v>1000</v>
      </c>
      <c r="Q135" s="137" t="s">
        <v>1009</v>
      </c>
      <c r="W135" s="128" t="s">
        <v>1382</v>
      </c>
      <c r="AD135" t="s">
        <v>1111</v>
      </c>
      <c r="AI135" t="s">
        <v>1111</v>
      </c>
      <c r="AJ135">
        <v>5</v>
      </c>
      <c r="AP135" t="s">
        <v>1006</v>
      </c>
      <c r="AV135" t="s">
        <v>1074</v>
      </c>
      <c r="BA135" t="s">
        <v>1001</v>
      </c>
      <c r="BF135" t="s">
        <v>1392</v>
      </c>
    </row>
    <row r="136" spans="1:58" x14ac:dyDescent="0.2">
      <c r="A136" s="172" t="s">
        <v>1051</v>
      </c>
      <c r="Q136" s="137" t="s">
        <v>1095</v>
      </c>
      <c r="W136" s="128" t="s">
        <v>1102</v>
      </c>
      <c r="AD136" t="s">
        <v>1365</v>
      </c>
      <c r="AI136" t="s">
        <v>1365</v>
      </c>
      <c r="AJ136">
        <v>5</v>
      </c>
      <c r="AP136" t="s">
        <v>998</v>
      </c>
      <c r="AV136" t="s">
        <v>1016</v>
      </c>
      <c r="BA136" t="s">
        <v>999</v>
      </c>
      <c r="BF136" t="s">
        <v>1110</v>
      </c>
    </row>
    <row r="137" spans="1:58" x14ac:dyDescent="0.2">
      <c r="A137" s="173" t="s">
        <v>1370</v>
      </c>
      <c r="Q137" s="137" t="s">
        <v>996</v>
      </c>
      <c r="W137" s="128" t="s">
        <v>1005</v>
      </c>
      <c r="AD137" t="s">
        <v>1070</v>
      </c>
      <c r="AI137" t="s">
        <v>1070</v>
      </c>
      <c r="AJ137">
        <v>46</v>
      </c>
      <c r="AP137" t="s">
        <v>997</v>
      </c>
      <c r="AV137" t="s">
        <v>1015</v>
      </c>
      <c r="BA137" t="s">
        <v>1034</v>
      </c>
      <c r="BF137" t="s">
        <v>1011</v>
      </c>
    </row>
    <row r="138" spans="1:58" x14ac:dyDescent="0.2">
      <c r="A138" s="173" t="s">
        <v>1371</v>
      </c>
      <c r="Q138" s="137" t="s">
        <v>1005</v>
      </c>
      <c r="W138" s="128" t="s">
        <v>1178</v>
      </c>
      <c r="AD138" t="s">
        <v>1081</v>
      </c>
      <c r="AI138" t="s">
        <v>1081</v>
      </c>
      <c r="AJ138">
        <v>29</v>
      </c>
      <c r="AP138" t="s">
        <v>831</v>
      </c>
      <c r="AV138" t="s">
        <v>1081</v>
      </c>
      <c r="BA138" t="s">
        <v>1020</v>
      </c>
      <c r="BF138" t="s">
        <v>831</v>
      </c>
    </row>
    <row r="139" spans="1:58" x14ac:dyDescent="0.2">
      <c r="A139" s="173" t="s">
        <v>1000</v>
      </c>
      <c r="Q139" s="137" t="s">
        <v>1081</v>
      </c>
      <c r="W139" s="128" t="s">
        <v>1066</v>
      </c>
      <c r="AD139" t="s">
        <v>1361</v>
      </c>
      <c r="AI139" t="s">
        <v>1361</v>
      </c>
      <c r="AJ139">
        <v>27</v>
      </c>
      <c r="AP139" t="s">
        <v>1064</v>
      </c>
      <c r="AV139" t="s">
        <v>1293</v>
      </c>
      <c r="BA139" t="s">
        <v>1012</v>
      </c>
      <c r="BF139" t="s">
        <v>1318</v>
      </c>
    </row>
    <row r="140" spans="1:58" x14ac:dyDescent="0.2">
      <c r="A140" s="173" t="s">
        <v>1105</v>
      </c>
      <c r="Q140" s="137" t="s">
        <v>1097</v>
      </c>
      <c r="W140" s="128" t="s">
        <v>1006</v>
      </c>
      <c r="AD140" t="s">
        <v>1373</v>
      </c>
      <c r="AI140" t="s">
        <v>1373</v>
      </c>
      <c r="AJ140">
        <v>23</v>
      </c>
      <c r="AP140" t="s">
        <v>1069</v>
      </c>
      <c r="AV140" t="s">
        <v>996</v>
      </c>
      <c r="BA140" t="s">
        <v>1130</v>
      </c>
      <c r="BF140" t="s">
        <v>1020</v>
      </c>
    </row>
    <row r="141" spans="1:58" x14ac:dyDescent="0.2">
      <c r="A141" s="173" t="s">
        <v>999</v>
      </c>
      <c r="Q141" s="137" t="s">
        <v>1006</v>
      </c>
      <c r="W141" s="128" t="s">
        <v>1095</v>
      </c>
      <c r="AD141" t="s">
        <v>1374</v>
      </c>
      <c r="AI141" t="s">
        <v>1374</v>
      </c>
      <c r="AJ141">
        <v>22</v>
      </c>
      <c r="AP141" t="s">
        <v>1264</v>
      </c>
      <c r="AV141" t="s">
        <v>1002</v>
      </c>
      <c r="BA141" t="s">
        <v>1126</v>
      </c>
      <c r="BF141" t="s">
        <v>1105</v>
      </c>
    </row>
    <row r="142" spans="1:58" x14ac:dyDescent="0.2">
      <c r="A142" s="173" t="s">
        <v>1133</v>
      </c>
      <c r="AD142" t="s">
        <v>1001</v>
      </c>
      <c r="AI142" t="s">
        <v>1001</v>
      </c>
      <c r="AJ142">
        <v>21</v>
      </c>
      <c r="AP142" t="s">
        <v>1320</v>
      </c>
      <c r="AV142" t="s">
        <v>1082</v>
      </c>
      <c r="BA142" t="s">
        <v>1070</v>
      </c>
      <c r="BF142" t="s">
        <v>1117</v>
      </c>
    </row>
    <row r="143" spans="1:58" x14ac:dyDescent="0.2">
      <c r="A143" s="173" t="s">
        <v>996</v>
      </c>
      <c r="AD143" t="s">
        <v>1026</v>
      </c>
      <c r="AI143" t="s">
        <v>1026</v>
      </c>
      <c r="AJ143">
        <v>21</v>
      </c>
      <c r="AP143" t="s">
        <v>1020</v>
      </c>
      <c r="AV143" t="s">
        <v>1389</v>
      </c>
    </row>
    <row r="144" spans="1:58" x14ac:dyDescent="0.2">
      <c r="A144" s="173" t="s">
        <v>866</v>
      </c>
      <c r="AD144" t="s">
        <v>1106</v>
      </c>
      <c r="AI144" t="s">
        <v>1106</v>
      </c>
      <c r="AJ144">
        <v>21</v>
      </c>
      <c r="AP144" t="s">
        <v>1113</v>
      </c>
    </row>
    <row r="145" spans="1:42" x14ac:dyDescent="0.2">
      <c r="A145" s="173" t="s">
        <v>1372</v>
      </c>
      <c r="AD145" t="s">
        <v>999</v>
      </c>
      <c r="AI145" t="s">
        <v>999</v>
      </c>
      <c r="AJ145">
        <v>17</v>
      </c>
      <c r="AP145" t="s">
        <v>1032</v>
      </c>
    </row>
    <row r="146" spans="1:42" x14ac:dyDescent="0.2">
      <c r="A146" s="173" t="s">
        <v>1011</v>
      </c>
      <c r="AD146" t="s">
        <v>1071</v>
      </c>
      <c r="AI146" t="s">
        <v>1071</v>
      </c>
      <c r="AJ146">
        <v>17</v>
      </c>
      <c r="AP146" t="s">
        <v>1070</v>
      </c>
    </row>
    <row r="147" spans="1:42" x14ac:dyDescent="0.2">
      <c r="A147" s="173" t="s">
        <v>1318</v>
      </c>
      <c r="AD147" t="s">
        <v>1078</v>
      </c>
      <c r="AI147" t="s">
        <v>1078</v>
      </c>
      <c r="AJ147">
        <v>16</v>
      </c>
      <c r="AP147" t="s">
        <v>1384</v>
      </c>
    </row>
    <row r="148" spans="1:42" x14ac:dyDescent="0.2">
      <c r="A148" s="173" t="s">
        <v>1106</v>
      </c>
      <c r="AD148" t="s">
        <v>996</v>
      </c>
      <c r="AI148" t="s">
        <v>996</v>
      </c>
      <c r="AJ148">
        <v>15</v>
      </c>
      <c r="AP148" t="s">
        <v>1074</v>
      </c>
    </row>
    <row r="149" spans="1:42" x14ac:dyDescent="0.2">
      <c r="A149" s="173" t="s">
        <v>1113</v>
      </c>
      <c r="AD149" t="s">
        <v>1095</v>
      </c>
      <c r="AI149" t="s">
        <v>1095</v>
      </c>
      <c r="AJ149">
        <v>14</v>
      </c>
      <c r="AP149" t="s">
        <v>1129</v>
      </c>
    </row>
    <row r="150" spans="1:42" x14ac:dyDescent="0.2">
      <c r="A150" s="173" t="s">
        <v>1006</v>
      </c>
      <c r="AD150" t="s">
        <v>1080</v>
      </c>
      <c r="AI150" t="s">
        <v>1080</v>
      </c>
      <c r="AJ150">
        <v>14</v>
      </c>
      <c r="AP150" t="s">
        <v>1119</v>
      </c>
    </row>
    <row r="151" spans="1:42" x14ac:dyDescent="0.2">
      <c r="A151" s="173" t="s">
        <v>1071</v>
      </c>
      <c r="AD151" t="s">
        <v>1113</v>
      </c>
      <c r="AI151" t="s">
        <v>1113</v>
      </c>
      <c r="AJ151">
        <v>14</v>
      </c>
      <c r="AP151" t="s">
        <v>1086</v>
      </c>
    </row>
    <row r="152" spans="1:42" x14ac:dyDescent="0.2">
      <c r="A152" s="173" t="s">
        <v>1229</v>
      </c>
      <c r="AD152" t="s">
        <v>1018</v>
      </c>
      <c r="AI152" t="s">
        <v>1018</v>
      </c>
      <c r="AJ152">
        <v>14</v>
      </c>
      <c r="AP152" t="s">
        <v>1090</v>
      </c>
    </row>
    <row r="153" spans="1:42" x14ac:dyDescent="0.2">
      <c r="A153" s="173" t="s">
        <v>1001</v>
      </c>
      <c r="AD153" t="s">
        <v>1005</v>
      </c>
      <c r="AI153" t="s">
        <v>1005</v>
      </c>
      <c r="AJ153">
        <v>13</v>
      </c>
      <c r="AP153" t="s">
        <v>1018</v>
      </c>
    </row>
    <row r="154" spans="1:42" x14ac:dyDescent="0.2">
      <c r="A154" s="173" t="s">
        <v>1010</v>
      </c>
      <c r="AD154" t="s">
        <v>1051</v>
      </c>
      <c r="AI154" t="s">
        <v>1051</v>
      </c>
      <c r="AJ154">
        <v>13</v>
      </c>
      <c r="AP154" t="s">
        <v>1002</v>
      </c>
    </row>
    <row r="155" spans="1:42" x14ac:dyDescent="0.2">
      <c r="A155" s="173" t="s">
        <v>1111</v>
      </c>
      <c r="AD155" t="s">
        <v>1000</v>
      </c>
      <c r="AI155" t="s">
        <v>1000</v>
      </c>
      <c r="AJ155">
        <v>13</v>
      </c>
      <c r="AP155" t="s">
        <v>1095</v>
      </c>
    </row>
    <row r="156" spans="1:42" x14ac:dyDescent="0.2">
      <c r="A156" s="173" t="s">
        <v>1365</v>
      </c>
      <c r="AD156" t="s">
        <v>1091</v>
      </c>
      <c r="AI156" t="s">
        <v>1091</v>
      </c>
      <c r="AJ156">
        <v>12</v>
      </c>
      <c r="AP156" t="s">
        <v>831</v>
      </c>
    </row>
    <row r="157" spans="1:42" x14ac:dyDescent="0.2">
      <c r="AD157" t="s">
        <v>1070</v>
      </c>
      <c r="AI157" t="s">
        <v>1070</v>
      </c>
      <c r="AJ157">
        <v>28</v>
      </c>
      <c r="AP157" t="s">
        <v>1029</v>
      </c>
    </row>
    <row r="158" spans="1:42" x14ac:dyDescent="0.2">
      <c r="AD158" t="s">
        <v>999</v>
      </c>
      <c r="AI158" t="s">
        <v>999</v>
      </c>
      <c r="AJ158">
        <v>27</v>
      </c>
      <c r="AP158" t="s">
        <v>1015</v>
      </c>
    </row>
    <row r="159" spans="1:42" x14ac:dyDescent="0.2">
      <c r="AD159" t="s">
        <v>1071</v>
      </c>
      <c r="AI159" t="s">
        <v>1071</v>
      </c>
      <c r="AJ159">
        <v>27</v>
      </c>
      <c r="AP159" t="s">
        <v>1071</v>
      </c>
    </row>
    <row r="160" spans="1:42" x14ac:dyDescent="0.2">
      <c r="AD160" t="s">
        <v>998</v>
      </c>
      <c r="AI160" t="s">
        <v>998</v>
      </c>
      <c r="AJ160">
        <v>26</v>
      </c>
      <c r="AP160" t="s">
        <v>1015</v>
      </c>
    </row>
    <row r="161" spans="30:42" x14ac:dyDescent="0.2">
      <c r="AD161" t="s">
        <v>1105</v>
      </c>
      <c r="AI161" t="s">
        <v>1105</v>
      </c>
      <c r="AJ161">
        <v>25</v>
      </c>
      <c r="AP161" t="s">
        <v>1127</v>
      </c>
    </row>
    <row r="162" spans="30:42" x14ac:dyDescent="0.2">
      <c r="AD162" t="s">
        <v>1001</v>
      </c>
      <c r="AI162" t="s">
        <v>1001</v>
      </c>
      <c r="AJ162">
        <v>22</v>
      </c>
      <c r="AP162" t="s">
        <v>1009</v>
      </c>
    </row>
    <row r="163" spans="30:42" x14ac:dyDescent="0.2">
      <c r="AD163" t="s">
        <v>1113</v>
      </c>
      <c r="AI163" t="s">
        <v>1113</v>
      </c>
      <c r="AJ163">
        <v>21</v>
      </c>
    </row>
    <row r="164" spans="30:42" x14ac:dyDescent="0.2">
      <c r="AD164" t="s">
        <v>1006</v>
      </c>
      <c r="AI164" t="s">
        <v>1006</v>
      </c>
      <c r="AJ164">
        <v>17</v>
      </c>
    </row>
    <row r="165" spans="30:42" x14ac:dyDescent="0.2">
      <c r="AD165" t="s">
        <v>1051</v>
      </c>
      <c r="AI165" t="s">
        <v>1051</v>
      </c>
      <c r="AJ165">
        <v>17</v>
      </c>
    </row>
    <row r="166" spans="30:42" x14ac:dyDescent="0.2">
      <c r="AD166" t="s">
        <v>1000</v>
      </c>
      <c r="AI166" t="s">
        <v>1000</v>
      </c>
      <c r="AJ166">
        <v>17</v>
      </c>
    </row>
    <row r="167" spans="30:42" x14ac:dyDescent="0.2">
      <c r="AD167" t="s">
        <v>1361</v>
      </c>
      <c r="AI167" t="s">
        <v>1361</v>
      </c>
      <c r="AJ167">
        <v>16</v>
      </c>
    </row>
    <row r="168" spans="30:42" x14ac:dyDescent="0.2">
      <c r="AD168" t="s">
        <v>996</v>
      </c>
      <c r="AI168" t="s">
        <v>996</v>
      </c>
      <c r="AJ168">
        <v>15</v>
      </c>
    </row>
    <row r="169" spans="30:42" x14ac:dyDescent="0.2">
      <c r="AD169" t="s">
        <v>1005</v>
      </c>
      <c r="AI169" t="s">
        <v>1005</v>
      </c>
      <c r="AJ169">
        <v>15</v>
      </c>
    </row>
    <row r="170" spans="30:42" x14ac:dyDescent="0.2">
      <c r="AD170" t="s">
        <v>1078</v>
      </c>
      <c r="AI170" t="s">
        <v>1078</v>
      </c>
      <c r="AJ170">
        <v>15</v>
      </c>
    </row>
    <row r="171" spans="30:42" x14ac:dyDescent="0.2">
      <c r="AD171" t="s">
        <v>1010</v>
      </c>
      <c r="AI171" t="s">
        <v>1010</v>
      </c>
      <c r="AJ171">
        <v>15</v>
      </c>
    </row>
    <row r="172" spans="30:42" x14ac:dyDescent="0.2">
      <c r="AD172" t="s">
        <v>1080</v>
      </c>
      <c r="AI172" t="s">
        <v>1080</v>
      </c>
      <c r="AJ172">
        <v>14</v>
      </c>
    </row>
    <row r="173" spans="30:42" x14ac:dyDescent="0.2">
      <c r="AD173" t="s">
        <v>1127</v>
      </c>
      <c r="AI173" t="s">
        <v>1127</v>
      </c>
      <c r="AJ173">
        <v>14</v>
      </c>
    </row>
    <row r="174" spans="30:42" x14ac:dyDescent="0.2">
      <c r="AD174" t="s">
        <v>1095</v>
      </c>
      <c r="AI174" t="s">
        <v>1095</v>
      </c>
      <c r="AJ174">
        <v>14</v>
      </c>
    </row>
    <row r="175" spans="30:42" x14ac:dyDescent="0.2">
      <c r="AD175" t="s">
        <v>1029</v>
      </c>
      <c r="AI175" t="s">
        <v>1029</v>
      </c>
      <c r="AJ175">
        <v>12</v>
      </c>
    </row>
    <row r="176" spans="30:42" x14ac:dyDescent="0.2">
      <c r="AD176" t="s">
        <v>1367</v>
      </c>
      <c r="AI176" t="s">
        <v>1367</v>
      </c>
      <c r="AJ176">
        <v>11</v>
      </c>
    </row>
    <row r="177" spans="30:36" x14ac:dyDescent="0.2">
      <c r="AD177" t="s">
        <v>1070</v>
      </c>
      <c r="AI177" t="s">
        <v>1070</v>
      </c>
      <c r="AJ177">
        <v>41</v>
      </c>
    </row>
    <row r="178" spans="30:36" x14ac:dyDescent="0.2">
      <c r="AD178" t="s">
        <v>1001</v>
      </c>
      <c r="AI178" t="s">
        <v>1001</v>
      </c>
      <c r="AJ178">
        <v>30</v>
      </c>
    </row>
    <row r="179" spans="30:36" x14ac:dyDescent="0.2">
      <c r="AD179" t="s">
        <v>1006</v>
      </c>
      <c r="AI179" t="s">
        <v>1006</v>
      </c>
      <c r="AJ179">
        <v>27</v>
      </c>
    </row>
    <row r="180" spans="30:36" x14ac:dyDescent="0.2">
      <c r="AD180" t="s">
        <v>998</v>
      </c>
      <c r="AI180" t="s">
        <v>998</v>
      </c>
      <c r="AJ180">
        <v>24</v>
      </c>
    </row>
    <row r="181" spans="30:36" x14ac:dyDescent="0.2">
      <c r="AD181" t="s">
        <v>1005</v>
      </c>
      <c r="AI181" t="s">
        <v>1005</v>
      </c>
      <c r="AJ181">
        <v>20</v>
      </c>
    </row>
    <row r="182" spans="30:36" x14ac:dyDescent="0.2">
      <c r="AD182" t="s">
        <v>999</v>
      </c>
      <c r="AI182" t="s">
        <v>999</v>
      </c>
      <c r="AJ182">
        <v>20</v>
      </c>
    </row>
    <row r="183" spans="30:36" x14ac:dyDescent="0.2">
      <c r="AD183" t="s">
        <v>1105</v>
      </c>
      <c r="AI183" t="s">
        <v>1105</v>
      </c>
      <c r="AJ183">
        <v>19</v>
      </c>
    </row>
    <row r="184" spans="30:36" x14ac:dyDescent="0.2">
      <c r="AD184" t="s">
        <v>1071</v>
      </c>
      <c r="AI184" t="s">
        <v>1071</v>
      </c>
      <c r="AJ184">
        <v>18</v>
      </c>
    </row>
    <row r="185" spans="30:36" x14ac:dyDescent="0.2">
      <c r="AD185" t="s">
        <v>1051</v>
      </c>
      <c r="AI185" t="s">
        <v>1051</v>
      </c>
      <c r="AJ185">
        <v>17</v>
      </c>
    </row>
    <row r="186" spans="30:36" x14ac:dyDescent="0.2">
      <c r="AD186" t="s">
        <v>1081</v>
      </c>
      <c r="AI186" t="s">
        <v>1081</v>
      </c>
      <c r="AJ186">
        <v>17</v>
      </c>
    </row>
    <row r="187" spans="30:36" x14ac:dyDescent="0.2">
      <c r="AD187" t="s">
        <v>1078</v>
      </c>
      <c r="AI187" t="s">
        <v>1078</v>
      </c>
      <c r="AJ187">
        <v>17</v>
      </c>
    </row>
    <row r="188" spans="30:36" x14ac:dyDescent="0.2">
      <c r="AD188" t="s">
        <v>1000</v>
      </c>
      <c r="AI188" t="s">
        <v>1000</v>
      </c>
      <c r="AJ188">
        <v>16</v>
      </c>
    </row>
    <row r="189" spans="30:36" x14ac:dyDescent="0.2">
      <c r="AD189" t="s">
        <v>996</v>
      </c>
      <c r="AI189" t="s">
        <v>996</v>
      </c>
      <c r="AJ189">
        <v>16</v>
      </c>
    </row>
    <row r="190" spans="30:36" x14ac:dyDescent="0.2">
      <c r="AD190" t="s">
        <v>1127</v>
      </c>
      <c r="AI190" t="s">
        <v>1127</v>
      </c>
      <c r="AJ190">
        <v>14</v>
      </c>
    </row>
    <row r="191" spans="30:36" x14ac:dyDescent="0.2">
      <c r="AD191" t="s">
        <v>1133</v>
      </c>
      <c r="AI191" t="s">
        <v>1133</v>
      </c>
      <c r="AJ191">
        <v>14</v>
      </c>
    </row>
    <row r="192" spans="30:36" x14ac:dyDescent="0.2">
      <c r="AD192" t="s">
        <v>1080</v>
      </c>
      <c r="AI192" t="s">
        <v>1080</v>
      </c>
      <c r="AJ192">
        <v>14</v>
      </c>
    </row>
    <row r="193" spans="30:36" x14ac:dyDescent="0.2">
      <c r="AD193" t="s">
        <v>1010</v>
      </c>
      <c r="AI193" t="s">
        <v>1010</v>
      </c>
      <c r="AJ193">
        <v>13</v>
      </c>
    </row>
    <row r="194" spans="30:36" x14ac:dyDescent="0.2">
      <c r="AD194" t="s">
        <v>831</v>
      </c>
      <c r="AI194" t="s">
        <v>831</v>
      </c>
      <c r="AJ194">
        <v>13</v>
      </c>
    </row>
    <row r="195" spans="30:36" x14ac:dyDescent="0.2">
      <c r="AD195" t="s">
        <v>1011</v>
      </c>
      <c r="AI195" t="s">
        <v>1011</v>
      </c>
      <c r="AJ195">
        <v>13</v>
      </c>
    </row>
    <row r="196" spans="30:36" x14ac:dyDescent="0.2">
      <c r="AD196" t="s">
        <v>997</v>
      </c>
      <c r="AI196" t="s">
        <v>997</v>
      </c>
      <c r="AJ196">
        <v>12</v>
      </c>
    </row>
    <row r="197" spans="30:36" x14ac:dyDescent="0.2">
      <c r="AD197" t="s">
        <v>1367</v>
      </c>
      <c r="AI197" t="s">
        <v>1367</v>
      </c>
      <c r="AJ197">
        <v>50</v>
      </c>
    </row>
    <row r="198" spans="30:36" x14ac:dyDescent="0.2">
      <c r="AD198" t="s">
        <v>1070</v>
      </c>
      <c r="AI198" t="s">
        <v>1070</v>
      </c>
      <c r="AJ198">
        <v>36</v>
      </c>
    </row>
    <row r="199" spans="30:36" x14ac:dyDescent="0.2">
      <c r="AD199" t="s">
        <v>998</v>
      </c>
      <c r="AI199" t="s">
        <v>998</v>
      </c>
      <c r="AJ199">
        <v>30</v>
      </c>
    </row>
    <row r="200" spans="30:36" x14ac:dyDescent="0.2">
      <c r="AD200" t="s">
        <v>1105</v>
      </c>
      <c r="AI200" t="s">
        <v>1105</v>
      </c>
      <c r="AJ200">
        <v>24</v>
      </c>
    </row>
    <row r="201" spans="30:36" x14ac:dyDescent="0.2">
      <c r="AD201" t="s">
        <v>1080</v>
      </c>
      <c r="AI201" t="s">
        <v>1080</v>
      </c>
      <c r="AJ201">
        <v>22</v>
      </c>
    </row>
    <row r="202" spans="30:36" x14ac:dyDescent="0.2">
      <c r="AD202" t="s">
        <v>1001</v>
      </c>
      <c r="AI202" t="s">
        <v>1001</v>
      </c>
      <c r="AJ202">
        <v>20</v>
      </c>
    </row>
    <row r="203" spans="30:36" x14ac:dyDescent="0.2">
      <c r="AD203" t="s">
        <v>1006</v>
      </c>
      <c r="AI203" t="s">
        <v>1006</v>
      </c>
      <c r="AJ203">
        <v>19</v>
      </c>
    </row>
    <row r="204" spans="30:36" x14ac:dyDescent="0.2">
      <c r="AD204" t="s">
        <v>1081</v>
      </c>
      <c r="AI204" t="s">
        <v>1081</v>
      </c>
      <c r="AJ204">
        <v>18</v>
      </c>
    </row>
    <row r="205" spans="30:36" x14ac:dyDescent="0.2">
      <c r="AD205" t="s">
        <v>1127</v>
      </c>
      <c r="AI205" t="s">
        <v>1127</v>
      </c>
      <c r="AJ205">
        <v>17</v>
      </c>
    </row>
    <row r="206" spans="30:36" x14ac:dyDescent="0.2">
      <c r="AD206" t="s">
        <v>996</v>
      </c>
      <c r="AI206" t="s">
        <v>996</v>
      </c>
      <c r="AJ206">
        <v>17</v>
      </c>
    </row>
    <row r="207" spans="30:36" x14ac:dyDescent="0.2">
      <c r="AD207" t="s">
        <v>1113</v>
      </c>
      <c r="AI207" t="s">
        <v>1113</v>
      </c>
      <c r="AJ207">
        <v>17</v>
      </c>
    </row>
    <row r="208" spans="30:36" x14ac:dyDescent="0.2">
      <c r="AD208" t="s">
        <v>831</v>
      </c>
      <c r="AI208" t="s">
        <v>831</v>
      </c>
      <c r="AJ208">
        <v>17</v>
      </c>
    </row>
    <row r="209" spans="30:36" x14ac:dyDescent="0.2">
      <c r="AD209" t="s">
        <v>1095</v>
      </c>
      <c r="AI209" t="s">
        <v>1095</v>
      </c>
      <c r="AJ209">
        <v>16</v>
      </c>
    </row>
    <row r="210" spans="30:36" x14ac:dyDescent="0.2">
      <c r="AD210" t="s">
        <v>1091</v>
      </c>
      <c r="AI210" t="s">
        <v>1091</v>
      </c>
      <c r="AJ210">
        <v>16</v>
      </c>
    </row>
    <row r="211" spans="30:36" x14ac:dyDescent="0.2">
      <c r="AD211" t="s">
        <v>999</v>
      </c>
      <c r="AI211" t="s">
        <v>999</v>
      </c>
      <c r="AJ211">
        <v>15</v>
      </c>
    </row>
    <row r="212" spans="30:36" x14ac:dyDescent="0.2">
      <c r="AD212" t="s">
        <v>1005</v>
      </c>
      <c r="AI212" t="s">
        <v>1005</v>
      </c>
      <c r="AJ212">
        <v>14</v>
      </c>
    </row>
    <row r="213" spans="30:36" x14ac:dyDescent="0.2">
      <c r="AD213" t="s">
        <v>997</v>
      </c>
      <c r="AI213" t="s">
        <v>997</v>
      </c>
      <c r="AJ213">
        <v>14</v>
      </c>
    </row>
    <row r="214" spans="30:36" x14ac:dyDescent="0.2">
      <c r="AD214" t="s">
        <v>1071</v>
      </c>
      <c r="AI214" t="s">
        <v>1071</v>
      </c>
      <c r="AJ214">
        <v>14</v>
      </c>
    </row>
    <row r="215" spans="30:36" x14ac:dyDescent="0.2">
      <c r="AD215" t="s">
        <v>1007</v>
      </c>
      <c r="AI215" t="s">
        <v>1007</v>
      </c>
      <c r="AJ215">
        <v>13</v>
      </c>
    </row>
    <row r="216" spans="30:36" x14ac:dyDescent="0.2">
      <c r="AD216" t="s">
        <v>1012</v>
      </c>
      <c r="AI216" t="s">
        <v>1012</v>
      </c>
      <c r="AJ216">
        <v>12</v>
      </c>
    </row>
    <row r="217" spans="30:36" x14ac:dyDescent="0.2">
      <c r="AD217" t="s">
        <v>1367</v>
      </c>
      <c r="AI217" t="s">
        <v>1367</v>
      </c>
      <c r="AJ217">
        <v>50</v>
      </c>
    </row>
    <row r="218" spans="30:36" x14ac:dyDescent="0.2">
      <c r="AD218" t="s">
        <v>1070</v>
      </c>
      <c r="AI218" t="s">
        <v>1070</v>
      </c>
      <c r="AJ218">
        <v>36</v>
      </c>
    </row>
    <row r="219" spans="30:36" x14ac:dyDescent="0.2">
      <c r="AD219" t="s">
        <v>998</v>
      </c>
      <c r="AI219" t="s">
        <v>998</v>
      </c>
      <c r="AJ219">
        <v>30</v>
      </c>
    </row>
    <row r="220" spans="30:36" x14ac:dyDescent="0.2">
      <c r="AD220" t="s">
        <v>1105</v>
      </c>
      <c r="AI220" t="s">
        <v>1105</v>
      </c>
      <c r="AJ220">
        <v>24</v>
      </c>
    </row>
    <row r="221" spans="30:36" x14ac:dyDescent="0.2">
      <c r="AD221" t="s">
        <v>1080</v>
      </c>
      <c r="AI221" t="s">
        <v>1080</v>
      </c>
      <c r="AJ221">
        <v>22</v>
      </c>
    </row>
    <row r="222" spans="30:36" x14ac:dyDescent="0.2">
      <c r="AD222" t="s">
        <v>1001</v>
      </c>
      <c r="AI222" t="s">
        <v>1001</v>
      </c>
      <c r="AJ222">
        <v>20</v>
      </c>
    </row>
    <row r="223" spans="30:36" x14ac:dyDescent="0.2">
      <c r="AD223" t="s">
        <v>1006</v>
      </c>
      <c r="AI223" t="s">
        <v>1006</v>
      </c>
      <c r="AJ223">
        <v>19</v>
      </c>
    </row>
    <row r="224" spans="30:36" x14ac:dyDescent="0.2">
      <c r="AD224" t="s">
        <v>1081</v>
      </c>
      <c r="AI224" t="s">
        <v>1081</v>
      </c>
      <c r="AJ224">
        <v>18</v>
      </c>
    </row>
    <row r="225" spans="30:36" x14ac:dyDescent="0.2">
      <c r="AD225" t="s">
        <v>1127</v>
      </c>
      <c r="AI225" t="s">
        <v>1127</v>
      </c>
      <c r="AJ225">
        <v>17</v>
      </c>
    </row>
    <row r="226" spans="30:36" x14ac:dyDescent="0.2">
      <c r="AD226" t="s">
        <v>996</v>
      </c>
      <c r="AI226" t="s">
        <v>996</v>
      </c>
      <c r="AJ226">
        <v>17</v>
      </c>
    </row>
    <row r="227" spans="30:36" x14ac:dyDescent="0.2">
      <c r="AD227" t="s">
        <v>1113</v>
      </c>
      <c r="AI227" t="s">
        <v>1113</v>
      </c>
      <c r="AJ227">
        <v>17</v>
      </c>
    </row>
    <row r="228" spans="30:36" x14ac:dyDescent="0.2">
      <c r="AD228" t="s">
        <v>831</v>
      </c>
      <c r="AI228" t="s">
        <v>831</v>
      </c>
      <c r="AJ228">
        <v>17</v>
      </c>
    </row>
    <row r="229" spans="30:36" x14ac:dyDescent="0.2">
      <c r="AD229" t="s">
        <v>1095</v>
      </c>
      <c r="AI229" t="s">
        <v>1095</v>
      </c>
      <c r="AJ229">
        <v>16</v>
      </c>
    </row>
    <row r="230" spans="30:36" x14ac:dyDescent="0.2">
      <c r="AD230" t="s">
        <v>1091</v>
      </c>
      <c r="AI230" t="s">
        <v>1091</v>
      </c>
      <c r="AJ230">
        <v>16</v>
      </c>
    </row>
    <row r="231" spans="30:36" x14ac:dyDescent="0.2">
      <c r="AD231" t="s">
        <v>999</v>
      </c>
      <c r="AI231" t="s">
        <v>999</v>
      </c>
      <c r="AJ231">
        <v>15</v>
      </c>
    </row>
    <row r="232" spans="30:36" x14ac:dyDescent="0.2">
      <c r="AD232" t="s">
        <v>1005</v>
      </c>
      <c r="AI232" t="s">
        <v>1005</v>
      </c>
      <c r="AJ232">
        <v>14</v>
      </c>
    </row>
    <row r="233" spans="30:36" x14ac:dyDescent="0.2">
      <c r="AD233" t="s">
        <v>997</v>
      </c>
      <c r="AI233" t="s">
        <v>997</v>
      </c>
      <c r="AJ233">
        <v>14</v>
      </c>
    </row>
    <row r="234" spans="30:36" x14ac:dyDescent="0.2">
      <c r="AD234" t="s">
        <v>1071</v>
      </c>
      <c r="AI234" t="s">
        <v>1071</v>
      </c>
      <c r="AJ234">
        <v>14</v>
      </c>
    </row>
    <row r="235" spans="30:36" x14ac:dyDescent="0.2">
      <c r="AD235" t="s">
        <v>1007</v>
      </c>
      <c r="AI235" t="s">
        <v>1007</v>
      </c>
      <c r="AJ235">
        <v>13</v>
      </c>
    </row>
    <row r="236" spans="30:36" x14ac:dyDescent="0.2">
      <c r="AD236" t="s">
        <v>1012</v>
      </c>
      <c r="AI236" t="s">
        <v>1012</v>
      </c>
      <c r="AJ236">
        <v>12</v>
      </c>
    </row>
    <row r="237" spans="30:36" x14ac:dyDescent="0.2">
      <c r="AD237" t="s">
        <v>999</v>
      </c>
      <c r="AI237" t="s">
        <v>999</v>
      </c>
      <c r="AJ237">
        <v>26</v>
      </c>
    </row>
    <row r="238" spans="30:36" x14ac:dyDescent="0.2">
      <c r="AD238" t="s">
        <v>998</v>
      </c>
      <c r="AI238" t="s">
        <v>998</v>
      </c>
      <c r="AJ238">
        <v>25</v>
      </c>
    </row>
    <row r="239" spans="30:36" x14ac:dyDescent="0.2">
      <c r="AD239" t="s">
        <v>1113</v>
      </c>
      <c r="AI239" t="s">
        <v>1113</v>
      </c>
      <c r="AJ239">
        <v>23</v>
      </c>
    </row>
    <row r="240" spans="30:36" x14ac:dyDescent="0.2">
      <c r="AD240" t="s">
        <v>996</v>
      </c>
      <c r="AI240" t="s">
        <v>996</v>
      </c>
      <c r="AJ240">
        <v>21</v>
      </c>
    </row>
    <row r="241" spans="30:36" x14ac:dyDescent="0.2">
      <c r="AD241" t="s">
        <v>1070</v>
      </c>
      <c r="AI241" t="s">
        <v>1070</v>
      </c>
      <c r="AJ241">
        <v>18</v>
      </c>
    </row>
    <row r="242" spans="30:36" x14ac:dyDescent="0.2">
      <c r="AD242" t="s">
        <v>1012</v>
      </c>
      <c r="AI242" t="s">
        <v>1012</v>
      </c>
      <c r="AJ242">
        <v>18</v>
      </c>
    </row>
    <row r="243" spans="30:36" x14ac:dyDescent="0.2">
      <c r="AD243" t="s">
        <v>831</v>
      </c>
      <c r="AI243" t="s">
        <v>831</v>
      </c>
      <c r="AJ243">
        <v>18</v>
      </c>
    </row>
    <row r="244" spans="30:36" x14ac:dyDescent="0.2">
      <c r="AD244" t="s">
        <v>1080</v>
      </c>
      <c r="AI244" t="s">
        <v>1080</v>
      </c>
      <c r="AJ244">
        <v>17</v>
      </c>
    </row>
    <row r="245" spans="30:36" x14ac:dyDescent="0.2">
      <c r="AD245" t="s">
        <v>1001</v>
      </c>
      <c r="AI245" t="s">
        <v>1001</v>
      </c>
      <c r="AJ245">
        <v>17</v>
      </c>
    </row>
    <row r="246" spans="30:36" x14ac:dyDescent="0.2">
      <c r="AD246" t="s">
        <v>1071</v>
      </c>
      <c r="AI246" t="s">
        <v>1071</v>
      </c>
      <c r="AJ246">
        <v>16</v>
      </c>
    </row>
    <row r="247" spans="30:36" x14ac:dyDescent="0.2">
      <c r="AD247" t="s">
        <v>1000</v>
      </c>
      <c r="AI247" t="s">
        <v>1000</v>
      </c>
      <c r="AJ247">
        <v>15</v>
      </c>
    </row>
    <row r="248" spans="30:36" x14ac:dyDescent="0.2">
      <c r="AD248" t="s">
        <v>1005</v>
      </c>
      <c r="AI248" t="s">
        <v>1005</v>
      </c>
      <c r="AJ248">
        <v>15</v>
      </c>
    </row>
    <row r="249" spans="30:36" x14ac:dyDescent="0.2">
      <c r="AD249" t="s">
        <v>1127</v>
      </c>
      <c r="AI249" t="s">
        <v>1127</v>
      </c>
      <c r="AJ249">
        <v>14</v>
      </c>
    </row>
    <row r="250" spans="30:36" x14ac:dyDescent="0.2">
      <c r="AD250" t="s">
        <v>1105</v>
      </c>
      <c r="AI250" t="s">
        <v>1105</v>
      </c>
      <c r="AJ250">
        <v>13</v>
      </c>
    </row>
    <row r="251" spans="30:36" x14ac:dyDescent="0.2">
      <c r="AD251" t="s">
        <v>1062</v>
      </c>
      <c r="AI251" t="s">
        <v>1062</v>
      </c>
      <c r="AJ251">
        <v>12</v>
      </c>
    </row>
    <row r="252" spans="30:36" x14ac:dyDescent="0.2">
      <c r="AD252" t="s">
        <v>1078</v>
      </c>
      <c r="AI252" t="s">
        <v>1078</v>
      </c>
      <c r="AJ252">
        <v>12</v>
      </c>
    </row>
    <row r="253" spans="30:36" x14ac:dyDescent="0.2">
      <c r="AD253" t="s">
        <v>1081</v>
      </c>
      <c r="AI253" t="s">
        <v>1081</v>
      </c>
      <c r="AJ253">
        <v>11</v>
      </c>
    </row>
    <row r="254" spans="30:36" x14ac:dyDescent="0.2">
      <c r="AD254" t="s">
        <v>1091</v>
      </c>
      <c r="AI254" t="s">
        <v>1091</v>
      </c>
      <c r="AJ254">
        <v>11</v>
      </c>
    </row>
    <row r="255" spans="30:36" x14ac:dyDescent="0.2">
      <c r="AD255" t="s">
        <v>1006</v>
      </c>
      <c r="AI255" t="s">
        <v>1006</v>
      </c>
      <c r="AJ255">
        <v>10</v>
      </c>
    </row>
    <row r="256" spans="30:36" x14ac:dyDescent="0.2">
      <c r="AD256" t="s">
        <v>1007</v>
      </c>
      <c r="AI256" t="s">
        <v>1007</v>
      </c>
      <c r="AJ256">
        <v>9</v>
      </c>
    </row>
    <row r="257" spans="30:36" x14ac:dyDescent="0.2">
      <c r="AD257" t="s">
        <v>1081</v>
      </c>
      <c r="AI257" t="s">
        <v>1081</v>
      </c>
      <c r="AJ257">
        <v>17</v>
      </c>
    </row>
    <row r="258" spans="30:36" x14ac:dyDescent="0.2">
      <c r="AD258" t="s">
        <v>999</v>
      </c>
      <c r="AI258" t="s">
        <v>999</v>
      </c>
      <c r="AJ258">
        <v>17</v>
      </c>
    </row>
    <row r="259" spans="30:36" x14ac:dyDescent="0.2">
      <c r="AD259" t="s">
        <v>1071</v>
      </c>
      <c r="AI259" t="s">
        <v>1071</v>
      </c>
      <c r="AJ259">
        <v>14</v>
      </c>
    </row>
    <row r="260" spans="30:36" x14ac:dyDescent="0.2">
      <c r="AD260" t="s">
        <v>831</v>
      </c>
      <c r="AI260" t="s">
        <v>831</v>
      </c>
      <c r="AJ260">
        <v>13</v>
      </c>
    </row>
    <row r="261" spans="30:36" x14ac:dyDescent="0.2">
      <c r="AD261" t="s">
        <v>1105</v>
      </c>
      <c r="AI261" t="s">
        <v>1105</v>
      </c>
      <c r="AJ261">
        <v>12</v>
      </c>
    </row>
    <row r="262" spans="30:36" x14ac:dyDescent="0.2">
      <c r="AD262" t="s">
        <v>1078</v>
      </c>
      <c r="AI262" t="s">
        <v>1078</v>
      </c>
      <c r="AJ262">
        <v>11</v>
      </c>
    </row>
    <row r="263" spans="30:36" x14ac:dyDescent="0.2">
      <c r="AD263" t="s">
        <v>1088</v>
      </c>
      <c r="AI263" t="s">
        <v>1088</v>
      </c>
      <c r="AJ263">
        <v>10</v>
      </c>
    </row>
    <row r="264" spans="30:36" x14ac:dyDescent="0.2">
      <c r="AD264" t="s">
        <v>996</v>
      </c>
      <c r="AI264" t="s">
        <v>996</v>
      </c>
      <c r="AJ264">
        <v>10</v>
      </c>
    </row>
    <row r="265" spans="30:36" x14ac:dyDescent="0.2">
      <c r="AD265" t="s">
        <v>1113</v>
      </c>
      <c r="AI265" t="s">
        <v>1113</v>
      </c>
      <c r="AJ265">
        <v>10</v>
      </c>
    </row>
    <row r="266" spans="30:36" x14ac:dyDescent="0.2">
      <c r="AD266" t="s">
        <v>1002</v>
      </c>
      <c r="AI266" t="s">
        <v>1002</v>
      </c>
      <c r="AJ266">
        <v>10</v>
      </c>
    </row>
    <row r="267" spans="30:36" x14ac:dyDescent="0.2">
      <c r="AD267" t="s">
        <v>1070</v>
      </c>
      <c r="AI267" t="s">
        <v>1070</v>
      </c>
      <c r="AJ267">
        <v>9</v>
      </c>
    </row>
    <row r="268" spans="30:36" x14ac:dyDescent="0.2">
      <c r="AD268" t="s">
        <v>1051</v>
      </c>
      <c r="AI268" t="s">
        <v>1051</v>
      </c>
      <c r="AJ268">
        <v>9</v>
      </c>
    </row>
    <row r="269" spans="30:36" x14ac:dyDescent="0.2">
      <c r="AD269" t="s">
        <v>1015</v>
      </c>
      <c r="AI269" t="s">
        <v>1015</v>
      </c>
      <c r="AJ269">
        <v>8</v>
      </c>
    </row>
    <row r="270" spans="30:36" x14ac:dyDescent="0.2">
      <c r="AD270" t="s">
        <v>1134</v>
      </c>
      <c r="AI270" t="s">
        <v>1134</v>
      </c>
      <c r="AJ270">
        <v>8</v>
      </c>
    </row>
    <row r="271" spans="30:36" x14ac:dyDescent="0.2">
      <c r="AD271" t="s">
        <v>1012</v>
      </c>
      <c r="AI271" t="s">
        <v>1012</v>
      </c>
      <c r="AJ271">
        <v>8</v>
      </c>
    </row>
    <row r="272" spans="30:36" x14ac:dyDescent="0.2">
      <c r="AD272" t="s">
        <v>1013</v>
      </c>
      <c r="AI272" t="s">
        <v>1013</v>
      </c>
      <c r="AJ272">
        <v>7</v>
      </c>
    </row>
    <row r="273" spans="30:36" x14ac:dyDescent="0.2">
      <c r="AD273" t="s">
        <v>1080</v>
      </c>
      <c r="AI273" t="s">
        <v>1080</v>
      </c>
      <c r="AJ273">
        <v>7</v>
      </c>
    </row>
    <row r="274" spans="30:36" x14ac:dyDescent="0.2">
      <c r="AD274" t="s">
        <v>1020</v>
      </c>
      <c r="AI274" t="s">
        <v>1020</v>
      </c>
      <c r="AJ274">
        <v>6</v>
      </c>
    </row>
    <row r="275" spans="30:36" x14ac:dyDescent="0.2">
      <c r="AD275" t="s">
        <v>1006</v>
      </c>
      <c r="AI275" t="s">
        <v>1006</v>
      </c>
      <c r="AJ275">
        <v>6</v>
      </c>
    </row>
    <row r="276" spans="30:36" x14ac:dyDescent="0.2">
      <c r="AD276" t="s">
        <v>1026</v>
      </c>
      <c r="AI276" t="s">
        <v>1026</v>
      </c>
      <c r="AJ276">
        <v>6</v>
      </c>
    </row>
    <row r="277" spans="30:36" x14ac:dyDescent="0.2">
      <c r="AD277" t="s">
        <v>1070</v>
      </c>
      <c r="AI277" t="s">
        <v>1070</v>
      </c>
      <c r="AJ277">
        <v>37</v>
      </c>
    </row>
    <row r="278" spans="30:36" x14ac:dyDescent="0.2">
      <c r="AD278" t="s">
        <v>1026</v>
      </c>
      <c r="AI278" t="s">
        <v>1026</v>
      </c>
      <c r="AJ278">
        <v>26</v>
      </c>
    </row>
    <row r="279" spans="30:36" x14ac:dyDescent="0.2">
      <c r="AD279" t="s">
        <v>999</v>
      </c>
      <c r="AI279" t="s">
        <v>999</v>
      </c>
      <c r="AJ279">
        <v>21</v>
      </c>
    </row>
    <row r="280" spans="30:36" x14ac:dyDescent="0.2">
      <c r="AD280" t="s">
        <v>997</v>
      </c>
      <c r="AI280" t="s">
        <v>997</v>
      </c>
      <c r="AJ280">
        <v>20</v>
      </c>
    </row>
    <row r="281" spans="30:36" x14ac:dyDescent="0.2">
      <c r="AD281" t="s">
        <v>1105</v>
      </c>
      <c r="AI281" t="s">
        <v>1105</v>
      </c>
      <c r="AJ281">
        <v>18</v>
      </c>
    </row>
    <row r="282" spans="30:36" x14ac:dyDescent="0.2">
      <c r="AD282" t="s">
        <v>1001</v>
      </c>
      <c r="AI282" t="s">
        <v>1001</v>
      </c>
      <c r="AJ282">
        <v>17</v>
      </c>
    </row>
    <row r="283" spans="30:36" x14ac:dyDescent="0.2">
      <c r="AD283" t="s">
        <v>996</v>
      </c>
      <c r="AI283" t="s">
        <v>996</v>
      </c>
      <c r="AJ283">
        <v>17</v>
      </c>
    </row>
    <row r="284" spans="30:36" x14ac:dyDescent="0.2">
      <c r="AD284" t="s">
        <v>1119</v>
      </c>
      <c r="AI284" t="s">
        <v>1119</v>
      </c>
      <c r="AJ284">
        <v>16</v>
      </c>
    </row>
    <row r="285" spans="30:36" x14ac:dyDescent="0.2">
      <c r="AD285" t="s">
        <v>1071</v>
      </c>
      <c r="AI285" t="s">
        <v>1071</v>
      </c>
      <c r="AJ285">
        <v>16</v>
      </c>
    </row>
    <row r="286" spans="30:36" x14ac:dyDescent="0.2">
      <c r="AD286" t="s">
        <v>1064</v>
      </c>
      <c r="AI286" t="s">
        <v>1064</v>
      </c>
      <c r="AJ286">
        <v>15</v>
      </c>
    </row>
    <row r="287" spans="30:36" x14ac:dyDescent="0.2">
      <c r="AD287" t="s">
        <v>1020</v>
      </c>
      <c r="AI287" t="s">
        <v>1020</v>
      </c>
      <c r="AJ287">
        <v>14</v>
      </c>
    </row>
    <row r="288" spans="30:36" x14ac:dyDescent="0.2">
      <c r="AD288" t="s">
        <v>998</v>
      </c>
      <c r="AI288" t="s">
        <v>998</v>
      </c>
      <c r="AJ288">
        <v>14</v>
      </c>
    </row>
    <row r="289" spans="30:36" x14ac:dyDescent="0.2">
      <c r="AD289" t="s">
        <v>1095</v>
      </c>
      <c r="AI289" t="s">
        <v>1095</v>
      </c>
      <c r="AJ289">
        <v>13</v>
      </c>
    </row>
    <row r="290" spans="30:36" x14ac:dyDescent="0.2">
      <c r="AD290" t="s">
        <v>1000</v>
      </c>
      <c r="AI290" t="s">
        <v>1000</v>
      </c>
      <c r="AJ290">
        <v>13</v>
      </c>
    </row>
    <row r="291" spans="30:36" x14ac:dyDescent="0.2">
      <c r="AD291" t="s">
        <v>1127</v>
      </c>
      <c r="AI291" t="s">
        <v>1127</v>
      </c>
      <c r="AJ291">
        <v>12</v>
      </c>
    </row>
    <row r="292" spans="30:36" x14ac:dyDescent="0.2">
      <c r="AD292" t="s">
        <v>1091</v>
      </c>
      <c r="AI292" t="s">
        <v>1091</v>
      </c>
      <c r="AJ292">
        <v>12</v>
      </c>
    </row>
    <row r="293" spans="30:36" x14ac:dyDescent="0.2">
      <c r="AD293" t="s">
        <v>1012</v>
      </c>
      <c r="AI293" t="s">
        <v>1012</v>
      </c>
      <c r="AJ293">
        <v>12</v>
      </c>
    </row>
    <row r="294" spans="30:36" x14ac:dyDescent="0.2">
      <c r="AD294" t="s">
        <v>1080</v>
      </c>
      <c r="AI294" t="s">
        <v>1080</v>
      </c>
      <c r="AJ294">
        <v>12</v>
      </c>
    </row>
    <row r="295" spans="30:36" x14ac:dyDescent="0.2">
      <c r="AD295" t="s">
        <v>1007</v>
      </c>
      <c r="AI295" t="s">
        <v>1007</v>
      </c>
      <c r="AJ295">
        <v>11</v>
      </c>
    </row>
    <row r="296" spans="30:36" x14ac:dyDescent="0.2">
      <c r="AD296" t="s">
        <v>1005</v>
      </c>
      <c r="AI296" t="s">
        <v>1005</v>
      </c>
      <c r="AJ296">
        <v>11</v>
      </c>
    </row>
    <row r="297" spans="30:36" x14ac:dyDescent="0.2">
      <c r="AD297" t="s">
        <v>1375</v>
      </c>
      <c r="AI297" t="s">
        <v>1375</v>
      </c>
      <c r="AJ297">
        <v>38</v>
      </c>
    </row>
    <row r="298" spans="30:36" x14ac:dyDescent="0.2">
      <c r="AD298" t="s">
        <v>756</v>
      </c>
      <c r="AI298" t="s">
        <v>756</v>
      </c>
      <c r="AJ298">
        <v>32</v>
      </c>
    </row>
    <row r="299" spans="30:36" x14ac:dyDescent="0.2">
      <c r="AD299" t="s">
        <v>759</v>
      </c>
      <c r="AI299" t="s">
        <v>759</v>
      </c>
      <c r="AJ299">
        <v>31</v>
      </c>
    </row>
    <row r="300" spans="30:36" x14ac:dyDescent="0.2">
      <c r="AD300" t="s">
        <v>763</v>
      </c>
      <c r="AI300" t="s">
        <v>763</v>
      </c>
      <c r="AJ300">
        <v>27</v>
      </c>
    </row>
    <row r="301" spans="30:36" x14ac:dyDescent="0.2">
      <c r="AD301" t="s">
        <v>1376</v>
      </c>
      <c r="AI301" t="s">
        <v>1376</v>
      </c>
      <c r="AJ301">
        <v>27</v>
      </c>
    </row>
    <row r="302" spans="30:36" x14ac:dyDescent="0.2">
      <c r="AD302" t="s">
        <v>789</v>
      </c>
      <c r="AI302" t="s">
        <v>789</v>
      </c>
      <c r="AJ302">
        <v>25</v>
      </c>
    </row>
    <row r="303" spans="30:36" x14ac:dyDescent="0.2">
      <c r="AD303" t="s">
        <v>753</v>
      </c>
      <c r="AI303" t="s">
        <v>753</v>
      </c>
      <c r="AJ303">
        <v>23</v>
      </c>
    </row>
    <row r="304" spans="30:36" x14ac:dyDescent="0.2">
      <c r="AD304" t="s">
        <v>1377</v>
      </c>
      <c r="AI304" t="s">
        <v>1377</v>
      </c>
      <c r="AJ304">
        <v>23</v>
      </c>
    </row>
    <row r="305" spans="30:36" x14ac:dyDescent="0.2">
      <c r="AD305" t="s">
        <v>832</v>
      </c>
      <c r="AI305" t="s">
        <v>832</v>
      </c>
      <c r="AJ305">
        <v>22</v>
      </c>
    </row>
    <row r="306" spans="30:36" x14ac:dyDescent="0.2">
      <c r="AD306" t="s">
        <v>1221</v>
      </c>
      <c r="AI306" t="s">
        <v>1221</v>
      </c>
      <c r="AJ306">
        <v>21</v>
      </c>
    </row>
    <row r="307" spans="30:36" x14ac:dyDescent="0.2">
      <c r="AD307" t="s">
        <v>750</v>
      </c>
      <c r="AI307" t="s">
        <v>750</v>
      </c>
      <c r="AJ307">
        <v>19</v>
      </c>
    </row>
    <row r="308" spans="30:36" x14ac:dyDescent="0.2">
      <c r="AD308" t="s">
        <v>1378</v>
      </c>
      <c r="AI308" t="s">
        <v>1378</v>
      </c>
      <c r="AJ308">
        <v>19</v>
      </c>
    </row>
    <row r="309" spans="30:36" x14ac:dyDescent="0.2">
      <c r="AD309" t="s">
        <v>746</v>
      </c>
      <c r="AI309" t="s">
        <v>746</v>
      </c>
      <c r="AJ309">
        <v>18</v>
      </c>
    </row>
    <row r="310" spans="30:36" x14ac:dyDescent="0.2">
      <c r="AD310" t="s">
        <v>899</v>
      </c>
      <c r="AI310" t="s">
        <v>899</v>
      </c>
      <c r="AJ310">
        <v>17</v>
      </c>
    </row>
    <row r="311" spans="30:36" x14ac:dyDescent="0.2">
      <c r="AD311" t="s">
        <v>952</v>
      </c>
      <c r="AI311" t="s">
        <v>952</v>
      </c>
      <c r="AJ311">
        <v>17</v>
      </c>
    </row>
    <row r="312" spans="30:36" x14ac:dyDescent="0.2">
      <c r="AD312" t="s">
        <v>1379</v>
      </c>
      <c r="AI312" t="s">
        <v>1379</v>
      </c>
      <c r="AJ312">
        <v>17</v>
      </c>
    </row>
    <row r="313" spans="30:36" x14ac:dyDescent="0.2">
      <c r="AD313" t="s">
        <v>784</v>
      </c>
      <c r="AI313" t="s">
        <v>784</v>
      </c>
      <c r="AJ313">
        <v>16</v>
      </c>
    </row>
    <row r="314" spans="30:36" x14ac:dyDescent="0.2">
      <c r="AD314" t="s">
        <v>744</v>
      </c>
      <c r="AI314" t="s">
        <v>744</v>
      </c>
      <c r="AJ314">
        <v>16</v>
      </c>
    </row>
    <row r="315" spans="30:36" x14ac:dyDescent="0.2">
      <c r="AD315" t="s">
        <v>831</v>
      </c>
      <c r="AI315" t="s">
        <v>831</v>
      </c>
      <c r="AJ315">
        <v>16</v>
      </c>
    </row>
    <row r="316" spans="30:36" x14ac:dyDescent="0.2">
      <c r="AD316" t="s">
        <v>1380</v>
      </c>
      <c r="AI316" t="s">
        <v>1380</v>
      </c>
      <c r="AJ316">
        <v>14</v>
      </c>
    </row>
    <row r="317" spans="30:36" x14ac:dyDescent="0.2">
      <c r="AD317" t="s">
        <v>1364</v>
      </c>
      <c r="AI317" t="s">
        <v>1364</v>
      </c>
      <c r="AJ317">
        <v>36</v>
      </c>
    </row>
    <row r="318" spans="30:36" x14ac:dyDescent="0.2">
      <c r="AD318" t="s">
        <v>1070</v>
      </c>
      <c r="AI318" t="s">
        <v>1070</v>
      </c>
      <c r="AJ318">
        <v>33</v>
      </c>
    </row>
    <row r="319" spans="30:36" x14ac:dyDescent="0.2">
      <c r="AD319" t="s">
        <v>1071</v>
      </c>
      <c r="AI319" t="s">
        <v>1071</v>
      </c>
      <c r="AJ319">
        <v>31</v>
      </c>
    </row>
    <row r="320" spans="30:36" x14ac:dyDescent="0.2">
      <c r="AD320" t="s">
        <v>1064</v>
      </c>
      <c r="AI320" t="s">
        <v>1064</v>
      </c>
      <c r="AJ320">
        <v>30</v>
      </c>
    </row>
    <row r="321" spans="30:36" x14ac:dyDescent="0.2">
      <c r="AD321" t="s">
        <v>1105</v>
      </c>
      <c r="AI321" t="s">
        <v>1105</v>
      </c>
      <c r="AJ321">
        <v>27</v>
      </c>
    </row>
    <row r="322" spans="30:36" x14ac:dyDescent="0.2">
      <c r="AD322" t="s">
        <v>999</v>
      </c>
      <c r="AI322" t="s">
        <v>999</v>
      </c>
      <c r="AJ322">
        <v>25</v>
      </c>
    </row>
    <row r="323" spans="30:36" x14ac:dyDescent="0.2">
      <c r="AD323" t="s">
        <v>831</v>
      </c>
      <c r="AI323" t="s">
        <v>831</v>
      </c>
      <c r="AJ323">
        <v>25</v>
      </c>
    </row>
    <row r="324" spans="30:36" x14ac:dyDescent="0.2">
      <c r="AD324" t="s">
        <v>1006</v>
      </c>
      <c r="AI324" t="s">
        <v>1006</v>
      </c>
      <c r="AJ324">
        <v>22</v>
      </c>
    </row>
    <row r="325" spans="30:36" x14ac:dyDescent="0.2">
      <c r="AD325" t="s">
        <v>1001</v>
      </c>
      <c r="AI325" t="s">
        <v>1001</v>
      </c>
      <c r="AJ325">
        <v>20</v>
      </c>
    </row>
    <row r="326" spans="30:36" x14ac:dyDescent="0.2">
      <c r="AD326" t="s">
        <v>1018</v>
      </c>
      <c r="AI326" t="s">
        <v>1018</v>
      </c>
      <c r="AJ326">
        <v>18</v>
      </c>
    </row>
    <row r="327" spans="30:36" x14ac:dyDescent="0.2">
      <c r="AD327" t="s">
        <v>1080</v>
      </c>
      <c r="AI327" t="s">
        <v>1080</v>
      </c>
      <c r="AJ327">
        <v>18</v>
      </c>
    </row>
    <row r="328" spans="30:36" x14ac:dyDescent="0.2">
      <c r="AD328" t="s">
        <v>1065</v>
      </c>
      <c r="AI328" t="s">
        <v>1065</v>
      </c>
      <c r="AJ328">
        <v>15</v>
      </c>
    </row>
    <row r="329" spans="30:36" x14ac:dyDescent="0.2">
      <c r="AD329" t="s">
        <v>1113</v>
      </c>
      <c r="AI329" t="s">
        <v>1113</v>
      </c>
      <c r="AJ329">
        <v>15</v>
      </c>
    </row>
    <row r="330" spans="30:36" x14ac:dyDescent="0.2">
      <c r="AD330" t="s">
        <v>1005</v>
      </c>
      <c r="AI330" t="s">
        <v>1005</v>
      </c>
      <c r="AJ330">
        <v>15</v>
      </c>
    </row>
    <row r="331" spans="30:36" x14ac:dyDescent="0.2">
      <c r="AD331" t="s">
        <v>1095</v>
      </c>
      <c r="AI331" t="s">
        <v>1095</v>
      </c>
      <c r="AJ331">
        <v>15</v>
      </c>
    </row>
    <row r="332" spans="30:36" x14ac:dyDescent="0.2">
      <c r="AD332" t="s">
        <v>1002</v>
      </c>
      <c r="AI332" t="s">
        <v>1002</v>
      </c>
      <c r="AJ332">
        <v>14</v>
      </c>
    </row>
    <row r="333" spans="30:36" x14ac:dyDescent="0.2">
      <c r="AD333" t="s">
        <v>1088</v>
      </c>
      <c r="AI333" t="s">
        <v>1088</v>
      </c>
      <c r="AJ333">
        <v>14</v>
      </c>
    </row>
    <row r="334" spans="30:36" x14ac:dyDescent="0.2">
      <c r="AD334" t="s">
        <v>1119</v>
      </c>
      <c r="AI334" t="s">
        <v>1119</v>
      </c>
      <c r="AJ334">
        <v>13</v>
      </c>
    </row>
    <row r="335" spans="30:36" x14ac:dyDescent="0.2">
      <c r="AD335" t="s">
        <v>1081</v>
      </c>
      <c r="AI335" t="s">
        <v>1081</v>
      </c>
      <c r="AJ335">
        <v>13</v>
      </c>
    </row>
    <row r="336" spans="30:36" x14ac:dyDescent="0.2">
      <c r="AD336" t="s">
        <v>998</v>
      </c>
      <c r="AI336" t="s">
        <v>998</v>
      </c>
      <c r="AJ336">
        <v>13</v>
      </c>
    </row>
    <row r="337" spans="30:36" x14ac:dyDescent="0.2">
      <c r="AD337" t="s">
        <v>1070</v>
      </c>
      <c r="AI337" t="s">
        <v>1070</v>
      </c>
      <c r="AJ337">
        <v>45</v>
      </c>
    </row>
    <row r="338" spans="30:36" x14ac:dyDescent="0.2">
      <c r="AD338" t="s">
        <v>999</v>
      </c>
      <c r="AI338" t="s">
        <v>999</v>
      </c>
      <c r="AJ338">
        <v>41</v>
      </c>
    </row>
    <row r="339" spans="30:36" x14ac:dyDescent="0.2">
      <c r="AD339" t="s">
        <v>1071</v>
      </c>
      <c r="AI339" t="s">
        <v>1071</v>
      </c>
      <c r="AJ339">
        <v>30</v>
      </c>
    </row>
    <row r="340" spans="30:36" x14ac:dyDescent="0.2">
      <c r="AD340" t="s">
        <v>1026</v>
      </c>
      <c r="AI340" t="s">
        <v>1026</v>
      </c>
      <c r="AJ340">
        <v>27</v>
      </c>
    </row>
    <row r="341" spans="30:36" x14ac:dyDescent="0.2">
      <c r="AD341" t="s">
        <v>1113</v>
      </c>
      <c r="AI341" t="s">
        <v>1113</v>
      </c>
      <c r="AJ341">
        <v>26</v>
      </c>
    </row>
    <row r="342" spans="30:36" x14ac:dyDescent="0.2">
      <c r="AD342" t="s">
        <v>831</v>
      </c>
      <c r="AI342" t="s">
        <v>831</v>
      </c>
      <c r="AJ342">
        <v>24</v>
      </c>
    </row>
    <row r="343" spans="30:36" x14ac:dyDescent="0.2">
      <c r="AD343" t="s">
        <v>998</v>
      </c>
      <c r="AI343" t="s">
        <v>998</v>
      </c>
      <c r="AJ343">
        <v>24</v>
      </c>
    </row>
    <row r="344" spans="30:36" x14ac:dyDescent="0.2">
      <c r="AD344" t="s">
        <v>1105</v>
      </c>
      <c r="AI344" t="s">
        <v>1105</v>
      </c>
      <c r="AJ344">
        <v>24</v>
      </c>
    </row>
    <row r="345" spans="30:36" x14ac:dyDescent="0.2">
      <c r="AD345" t="s">
        <v>1080</v>
      </c>
      <c r="AI345" t="s">
        <v>1080</v>
      </c>
      <c r="AJ345">
        <v>23</v>
      </c>
    </row>
    <row r="346" spans="30:36" x14ac:dyDescent="0.2">
      <c r="AD346" t="s">
        <v>1012</v>
      </c>
      <c r="AI346" t="s">
        <v>1012</v>
      </c>
      <c r="AJ346">
        <v>22</v>
      </c>
    </row>
    <row r="347" spans="30:36" x14ac:dyDescent="0.2">
      <c r="AD347" t="s">
        <v>1078</v>
      </c>
      <c r="AI347" t="s">
        <v>1078</v>
      </c>
      <c r="AJ347">
        <v>20</v>
      </c>
    </row>
    <row r="348" spans="30:36" x14ac:dyDescent="0.2">
      <c r="AD348" t="s">
        <v>1006</v>
      </c>
      <c r="AI348" t="s">
        <v>1006</v>
      </c>
      <c r="AJ348">
        <v>16</v>
      </c>
    </row>
    <row r="349" spans="30:36" x14ac:dyDescent="0.2">
      <c r="AD349" t="s">
        <v>1127</v>
      </c>
      <c r="AI349" t="s">
        <v>1127</v>
      </c>
      <c r="AJ349">
        <v>15</v>
      </c>
    </row>
    <row r="350" spans="30:36" x14ac:dyDescent="0.2">
      <c r="AD350" t="s">
        <v>1007</v>
      </c>
      <c r="AI350" t="s">
        <v>1007</v>
      </c>
      <c r="AJ350">
        <v>14</v>
      </c>
    </row>
    <row r="351" spans="30:36" x14ac:dyDescent="0.2">
      <c r="AD351" t="s">
        <v>997</v>
      </c>
      <c r="AI351" t="s">
        <v>997</v>
      </c>
      <c r="AJ351">
        <v>14</v>
      </c>
    </row>
    <row r="352" spans="30:36" x14ac:dyDescent="0.2">
      <c r="AD352" t="s">
        <v>1074</v>
      </c>
      <c r="AI352" t="s">
        <v>1074</v>
      </c>
      <c r="AJ352">
        <v>14</v>
      </c>
    </row>
    <row r="353" spans="30:36" x14ac:dyDescent="0.2">
      <c r="AD353" t="s">
        <v>1000</v>
      </c>
      <c r="AI353" t="s">
        <v>1000</v>
      </c>
      <c r="AJ353">
        <v>13</v>
      </c>
    </row>
    <row r="354" spans="30:36" x14ac:dyDescent="0.2">
      <c r="AD354" t="s">
        <v>1005</v>
      </c>
      <c r="AI354" t="s">
        <v>1005</v>
      </c>
      <c r="AJ354">
        <v>12</v>
      </c>
    </row>
    <row r="355" spans="30:36" x14ac:dyDescent="0.2">
      <c r="AD355" t="s">
        <v>1264</v>
      </c>
      <c r="AI355" t="s">
        <v>1264</v>
      </c>
      <c r="AJ355">
        <v>12</v>
      </c>
    </row>
    <row r="356" spans="30:36" x14ac:dyDescent="0.2">
      <c r="AD356" t="s">
        <v>1081</v>
      </c>
      <c r="AI356" t="s">
        <v>1081</v>
      </c>
      <c r="AJ356">
        <v>11</v>
      </c>
    </row>
    <row r="357" spans="30:36" x14ac:dyDescent="0.2">
      <c r="AD357" t="s">
        <v>1001</v>
      </c>
      <c r="AI357" t="s">
        <v>1001</v>
      </c>
      <c r="AJ357">
        <v>24</v>
      </c>
    </row>
    <row r="358" spans="30:36" x14ac:dyDescent="0.2">
      <c r="AD358" t="s">
        <v>1070</v>
      </c>
      <c r="AI358" t="s">
        <v>1070</v>
      </c>
      <c r="AJ358">
        <v>24</v>
      </c>
    </row>
    <row r="359" spans="30:36" x14ac:dyDescent="0.2">
      <c r="AD359" t="s">
        <v>1064</v>
      </c>
      <c r="AI359" t="s">
        <v>1064</v>
      </c>
      <c r="AJ359">
        <v>22</v>
      </c>
    </row>
    <row r="360" spans="30:36" x14ac:dyDescent="0.2">
      <c r="AD360" t="s">
        <v>1105</v>
      </c>
      <c r="AI360" t="s">
        <v>1105</v>
      </c>
      <c r="AJ360">
        <v>21</v>
      </c>
    </row>
    <row r="361" spans="30:36" x14ac:dyDescent="0.2">
      <c r="AD361" t="s">
        <v>1127</v>
      </c>
      <c r="AI361" t="s">
        <v>1127</v>
      </c>
      <c r="AJ361">
        <v>20</v>
      </c>
    </row>
    <row r="362" spans="30:36" x14ac:dyDescent="0.2">
      <c r="AD362" t="s">
        <v>1133</v>
      </c>
      <c r="AI362" t="s">
        <v>1133</v>
      </c>
      <c r="AJ362">
        <v>19</v>
      </c>
    </row>
    <row r="363" spans="30:36" x14ac:dyDescent="0.2">
      <c r="AD363" t="s">
        <v>999</v>
      </c>
      <c r="AI363" t="s">
        <v>999</v>
      </c>
      <c r="AJ363">
        <v>19</v>
      </c>
    </row>
    <row r="364" spans="30:36" x14ac:dyDescent="0.2">
      <c r="AD364" t="s">
        <v>1026</v>
      </c>
      <c r="AI364" t="s">
        <v>1026</v>
      </c>
      <c r="AJ364">
        <v>18</v>
      </c>
    </row>
    <row r="365" spans="30:36" x14ac:dyDescent="0.2">
      <c r="AD365" t="s">
        <v>1091</v>
      </c>
      <c r="AI365" t="s">
        <v>1091</v>
      </c>
      <c r="AJ365">
        <v>17</v>
      </c>
    </row>
    <row r="366" spans="30:36" x14ac:dyDescent="0.2">
      <c r="AD366" t="s">
        <v>1080</v>
      </c>
      <c r="AI366" t="s">
        <v>1080</v>
      </c>
      <c r="AJ366">
        <v>17</v>
      </c>
    </row>
    <row r="367" spans="30:36" x14ac:dyDescent="0.2">
      <c r="AD367" t="s">
        <v>1007</v>
      </c>
      <c r="AI367" t="s">
        <v>1007</v>
      </c>
      <c r="AJ367">
        <v>16</v>
      </c>
    </row>
    <row r="368" spans="30:36" x14ac:dyDescent="0.2">
      <c r="AD368" t="s">
        <v>998</v>
      </c>
      <c r="AI368" t="s">
        <v>998</v>
      </c>
      <c r="AJ368">
        <v>16</v>
      </c>
    </row>
    <row r="369" spans="30:36" x14ac:dyDescent="0.2">
      <c r="AD369" t="s">
        <v>831</v>
      </c>
      <c r="AI369" t="s">
        <v>831</v>
      </c>
      <c r="AJ369">
        <v>15</v>
      </c>
    </row>
    <row r="370" spans="30:36" x14ac:dyDescent="0.2">
      <c r="AD370" t="s">
        <v>1113</v>
      </c>
      <c r="AI370" t="s">
        <v>1113</v>
      </c>
      <c r="AJ370">
        <v>14</v>
      </c>
    </row>
    <row r="371" spans="30:36" x14ac:dyDescent="0.2">
      <c r="AD371" t="s">
        <v>1078</v>
      </c>
      <c r="AI371" t="s">
        <v>1078</v>
      </c>
      <c r="AJ371">
        <v>14</v>
      </c>
    </row>
    <row r="372" spans="30:36" x14ac:dyDescent="0.2">
      <c r="AD372" t="s">
        <v>1071</v>
      </c>
      <c r="AI372" t="s">
        <v>1071</v>
      </c>
      <c r="AJ372">
        <v>14</v>
      </c>
    </row>
    <row r="373" spans="30:36" x14ac:dyDescent="0.2">
      <c r="AD373" t="s">
        <v>997</v>
      </c>
      <c r="AI373" t="s">
        <v>997</v>
      </c>
      <c r="AJ373">
        <v>13</v>
      </c>
    </row>
    <row r="374" spans="30:36" x14ac:dyDescent="0.2">
      <c r="AD374" t="s">
        <v>1081</v>
      </c>
      <c r="AI374" t="s">
        <v>1081</v>
      </c>
      <c r="AJ374">
        <v>13</v>
      </c>
    </row>
    <row r="375" spans="30:36" x14ac:dyDescent="0.2">
      <c r="AD375" t="s">
        <v>1006</v>
      </c>
      <c r="AI375" t="s">
        <v>1006</v>
      </c>
      <c r="AJ375">
        <v>13</v>
      </c>
    </row>
    <row r="376" spans="30:36" x14ac:dyDescent="0.2">
      <c r="AD376" t="s">
        <v>1077</v>
      </c>
      <c r="AI376" t="s">
        <v>1077</v>
      </c>
      <c r="AJ376">
        <v>13</v>
      </c>
    </row>
    <row r="377" spans="30:36" x14ac:dyDescent="0.2">
      <c r="AD377" t="s">
        <v>1118</v>
      </c>
      <c r="AI377" t="s">
        <v>1118</v>
      </c>
      <c r="AJ377">
        <v>23</v>
      </c>
    </row>
    <row r="378" spans="30:36" x14ac:dyDescent="0.2">
      <c r="AD378" t="s">
        <v>998</v>
      </c>
      <c r="AI378" t="s">
        <v>998</v>
      </c>
      <c r="AJ378">
        <v>21</v>
      </c>
    </row>
    <row r="379" spans="30:36" x14ac:dyDescent="0.2">
      <c r="AD379" t="s">
        <v>1070</v>
      </c>
      <c r="AI379" t="s">
        <v>1070</v>
      </c>
      <c r="AJ379">
        <v>21</v>
      </c>
    </row>
    <row r="380" spans="30:36" x14ac:dyDescent="0.2">
      <c r="AD380" t="s">
        <v>999</v>
      </c>
      <c r="AI380" t="s">
        <v>999</v>
      </c>
      <c r="AJ380">
        <v>17</v>
      </c>
    </row>
    <row r="381" spans="30:36" x14ac:dyDescent="0.2">
      <c r="AD381" t="s">
        <v>1105</v>
      </c>
      <c r="AI381" t="s">
        <v>1105</v>
      </c>
      <c r="AJ381">
        <v>15</v>
      </c>
    </row>
    <row r="382" spans="30:36" x14ac:dyDescent="0.2">
      <c r="AD382" t="s">
        <v>1264</v>
      </c>
      <c r="AI382" t="s">
        <v>1264</v>
      </c>
      <c r="AJ382">
        <v>13</v>
      </c>
    </row>
    <row r="383" spans="30:36" x14ac:dyDescent="0.2">
      <c r="AD383" t="s">
        <v>1074</v>
      </c>
      <c r="AI383" t="s">
        <v>1074</v>
      </c>
      <c r="AJ383">
        <v>13</v>
      </c>
    </row>
    <row r="384" spans="30:36" x14ac:dyDescent="0.2">
      <c r="AD384" t="s">
        <v>1050</v>
      </c>
      <c r="AI384" t="s">
        <v>1050</v>
      </c>
      <c r="AJ384">
        <v>13</v>
      </c>
    </row>
    <row r="385" spans="30:36" x14ac:dyDescent="0.2">
      <c r="AD385" t="s">
        <v>831</v>
      </c>
      <c r="AI385" t="s">
        <v>831</v>
      </c>
      <c r="AJ385">
        <v>13</v>
      </c>
    </row>
    <row r="386" spans="30:36" x14ac:dyDescent="0.2">
      <c r="AD386" t="s">
        <v>1006</v>
      </c>
      <c r="AI386" t="s">
        <v>1006</v>
      </c>
      <c r="AJ386">
        <v>12</v>
      </c>
    </row>
    <row r="387" spans="30:36" x14ac:dyDescent="0.2">
      <c r="AD387" t="s">
        <v>1000</v>
      </c>
      <c r="AI387" t="s">
        <v>1000</v>
      </c>
      <c r="AJ387">
        <v>11</v>
      </c>
    </row>
    <row r="388" spans="30:36" x14ac:dyDescent="0.2">
      <c r="AD388" t="s">
        <v>1005</v>
      </c>
      <c r="AI388" t="s">
        <v>1005</v>
      </c>
      <c r="AJ388">
        <v>11</v>
      </c>
    </row>
    <row r="389" spans="30:36" x14ac:dyDescent="0.2">
      <c r="AD389" t="s">
        <v>1071</v>
      </c>
      <c r="AI389" t="s">
        <v>1071</v>
      </c>
      <c r="AJ389">
        <v>11</v>
      </c>
    </row>
    <row r="390" spans="30:36" x14ac:dyDescent="0.2">
      <c r="AD390" t="s">
        <v>1081</v>
      </c>
      <c r="AI390" t="s">
        <v>1081</v>
      </c>
      <c r="AJ390">
        <v>10</v>
      </c>
    </row>
    <row r="391" spans="30:36" x14ac:dyDescent="0.2">
      <c r="AD391" t="s">
        <v>997</v>
      </c>
      <c r="AI391" t="s">
        <v>997</v>
      </c>
      <c r="AJ391">
        <v>8</v>
      </c>
    </row>
    <row r="392" spans="30:36" x14ac:dyDescent="0.2">
      <c r="AD392" t="s">
        <v>1058</v>
      </c>
      <c r="AI392" t="s">
        <v>1058</v>
      </c>
      <c r="AJ392">
        <v>8</v>
      </c>
    </row>
    <row r="393" spans="30:36" x14ac:dyDescent="0.2">
      <c r="AD393" t="s">
        <v>1119</v>
      </c>
      <c r="AI393" t="s">
        <v>1119</v>
      </c>
      <c r="AJ393">
        <v>8</v>
      </c>
    </row>
    <row r="394" spans="30:36" x14ac:dyDescent="0.2">
      <c r="AD394" t="s">
        <v>1113</v>
      </c>
      <c r="AI394" t="s">
        <v>1113</v>
      </c>
      <c r="AJ394">
        <v>8</v>
      </c>
    </row>
    <row r="395" spans="30:36" x14ac:dyDescent="0.2">
      <c r="AD395" t="s">
        <v>1064</v>
      </c>
      <c r="AI395" t="s">
        <v>1064</v>
      </c>
      <c r="AJ395">
        <v>7</v>
      </c>
    </row>
    <row r="396" spans="30:36" x14ac:dyDescent="0.2">
      <c r="AD396" t="s">
        <v>1026</v>
      </c>
      <c r="AI396" t="s">
        <v>1026</v>
      </c>
      <c r="AJ396">
        <v>7</v>
      </c>
    </row>
    <row r="397" spans="30:36" x14ac:dyDescent="0.2">
      <c r="AD397" t="s">
        <v>1071</v>
      </c>
      <c r="AI397" t="s">
        <v>1071</v>
      </c>
      <c r="AJ397">
        <v>26</v>
      </c>
    </row>
    <row r="398" spans="30:36" x14ac:dyDescent="0.2">
      <c r="AD398" t="s">
        <v>998</v>
      </c>
      <c r="AI398" t="s">
        <v>998</v>
      </c>
      <c r="AJ398">
        <v>20</v>
      </c>
    </row>
    <row r="399" spans="30:36" x14ac:dyDescent="0.2">
      <c r="AD399" t="s">
        <v>1264</v>
      </c>
      <c r="AI399" t="s">
        <v>1264</v>
      </c>
      <c r="AJ399">
        <v>19</v>
      </c>
    </row>
    <row r="400" spans="30:36" x14ac:dyDescent="0.2">
      <c r="AD400" t="s">
        <v>1070</v>
      </c>
      <c r="AI400" t="s">
        <v>1070</v>
      </c>
      <c r="AJ400">
        <v>12</v>
      </c>
    </row>
    <row r="401" spans="30:36" x14ac:dyDescent="0.2">
      <c r="AD401" t="s">
        <v>1010</v>
      </c>
      <c r="AI401" t="s">
        <v>1010</v>
      </c>
      <c r="AJ401">
        <v>11</v>
      </c>
    </row>
    <row r="402" spans="30:36" x14ac:dyDescent="0.2">
      <c r="AD402" t="s">
        <v>1105</v>
      </c>
      <c r="AI402" t="s">
        <v>1105</v>
      </c>
      <c r="AJ402">
        <v>11</v>
      </c>
    </row>
    <row r="403" spans="30:36" x14ac:dyDescent="0.2">
      <c r="AD403" t="s">
        <v>1012</v>
      </c>
      <c r="AI403" t="s">
        <v>1012</v>
      </c>
      <c r="AJ403">
        <v>10</v>
      </c>
    </row>
    <row r="404" spans="30:36" x14ac:dyDescent="0.2">
      <c r="AD404" t="s">
        <v>1113</v>
      </c>
      <c r="AI404" t="s">
        <v>1113</v>
      </c>
      <c r="AJ404">
        <v>10</v>
      </c>
    </row>
    <row r="405" spans="30:36" x14ac:dyDescent="0.2">
      <c r="AD405" t="s">
        <v>999</v>
      </c>
      <c r="AI405" t="s">
        <v>999</v>
      </c>
      <c r="AJ405">
        <v>10</v>
      </c>
    </row>
    <row r="406" spans="30:36" x14ac:dyDescent="0.2">
      <c r="AD406" t="s">
        <v>1026</v>
      </c>
      <c r="AI406" t="s">
        <v>1026</v>
      </c>
      <c r="AJ406">
        <v>10</v>
      </c>
    </row>
    <row r="407" spans="30:36" x14ac:dyDescent="0.2">
      <c r="AD407" t="s">
        <v>1077</v>
      </c>
      <c r="AI407" t="s">
        <v>1077</v>
      </c>
      <c r="AJ407">
        <v>10</v>
      </c>
    </row>
    <row r="408" spans="30:36" x14ac:dyDescent="0.2">
      <c r="AD408" t="s">
        <v>1133</v>
      </c>
      <c r="AI408" t="s">
        <v>1133</v>
      </c>
      <c r="AJ408">
        <v>9</v>
      </c>
    </row>
    <row r="409" spans="30:36" x14ac:dyDescent="0.2">
      <c r="AD409" t="s">
        <v>1127</v>
      </c>
      <c r="AI409" t="s">
        <v>1127</v>
      </c>
      <c r="AJ409">
        <v>9</v>
      </c>
    </row>
    <row r="410" spans="30:36" x14ac:dyDescent="0.2">
      <c r="AD410" t="s">
        <v>1009</v>
      </c>
      <c r="AI410" t="s">
        <v>1009</v>
      </c>
      <c r="AJ410">
        <v>9</v>
      </c>
    </row>
    <row r="411" spans="30:36" x14ac:dyDescent="0.2">
      <c r="AD411" t="s">
        <v>1095</v>
      </c>
      <c r="AI411" t="s">
        <v>1095</v>
      </c>
      <c r="AJ411">
        <v>9</v>
      </c>
    </row>
    <row r="412" spans="30:36" x14ac:dyDescent="0.2">
      <c r="AD412" t="s">
        <v>996</v>
      </c>
      <c r="AI412" t="s">
        <v>996</v>
      </c>
      <c r="AJ412">
        <v>9</v>
      </c>
    </row>
    <row r="413" spans="30:36" x14ac:dyDescent="0.2">
      <c r="AD413" t="s">
        <v>1005</v>
      </c>
      <c r="AI413" t="s">
        <v>1005</v>
      </c>
      <c r="AJ413">
        <v>8</v>
      </c>
    </row>
    <row r="414" spans="30:36" x14ac:dyDescent="0.2">
      <c r="AD414" t="s">
        <v>1081</v>
      </c>
      <c r="AI414" t="s">
        <v>1081</v>
      </c>
      <c r="AJ414">
        <v>8</v>
      </c>
    </row>
    <row r="415" spans="30:36" x14ac:dyDescent="0.2">
      <c r="AD415" t="s">
        <v>1097</v>
      </c>
      <c r="AI415" t="s">
        <v>1097</v>
      </c>
      <c r="AJ415">
        <v>8</v>
      </c>
    </row>
    <row r="416" spans="30:36" x14ac:dyDescent="0.2">
      <c r="AD416" t="s">
        <v>1006</v>
      </c>
      <c r="AI416" t="s">
        <v>1006</v>
      </c>
      <c r="AJ416">
        <v>7</v>
      </c>
    </row>
    <row r="417" spans="30:36" x14ac:dyDescent="0.2">
      <c r="AD417" t="s">
        <v>1070</v>
      </c>
      <c r="AI417" t="s">
        <v>1070</v>
      </c>
      <c r="AJ417">
        <v>43</v>
      </c>
    </row>
    <row r="418" spans="30:36" x14ac:dyDescent="0.2">
      <c r="AD418" t="s">
        <v>1105</v>
      </c>
      <c r="AI418" t="s">
        <v>1105</v>
      </c>
      <c r="AJ418">
        <v>37</v>
      </c>
    </row>
    <row r="419" spans="30:36" x14ac:dyDescent="0.2">
      <c r="AD419" t="s">
        <v>998</v>
      </c>
      <c r="AI419" t="s">
        <v>998</v>
      </c>
      <c r="AJ419">
        <v>36</v>
      </c>
    </row>
    <row r="420" spans="30:36" x14ac:dyDescent="0.2">
      <c r="AD420" t="s">
        <v>1006</v>
      </c>
      <c r="AI420" t="s">
        <v>1006</v>
      </c>
      <c r="AJ420">
        <v>30</v>
      </c>
    </row>
    <row r="421" spans="30:36" x14ac:dyDescent="0.2">
      <c r="AD421" t="s">
        <v>1071</v>
      </c>
      <c r="AI421" t="s">
        <v>1071</v>
      </c>
      <c r="AJ421">
        <v>28</v>
      </c>
    </row>
    <row r="422" spans="30:36" x14ac:dyDescent="0.2">
      <c r="AD422" t="s">
        <v>1064</v>
      </c>
      <c r="AI422" t="s">
        <v>1064</v>
      </c>
      <c r="AJ422">
        <v>28</v>
      </c>
    </row>
    <row r="423" spans="30:36" x14ac:dyDescent="0.2">
      <c r="AD423" t="s">
        <v>1381</v>
      </c>
      <c r="AI423" t="s">
        <v>1381</v>
      </c>
      <c r="AJ423">
        <v>27</v>
      </c>
    </row>
    <row r="424" spans="30:36" x14ac:dyDescent="0.2">
      <c r="AD424" t="s">
        <v>1382</v>
      </c>
      <c r="AI424" t="s">
        <v>1382</v>
      </c>
      <c r="AJ424">
        <v>26</v>
      </c>
    </row>
    <row r="425" spans="30:36" x14ac:dyDescent="0.2">
      <c r="AD425" t="s">
        <v>1026</v>
      </c>
      <c r="AI425" t="s">
        <v>1026</v>
      </c>
      <c r="AJ425">
        <v>25</v>
      </c>
    </row>
    <row r="426" spans="30:36" x14ac:dyDescent="0.2">
      <c r="AD426" t="s">
        <v>831</v>
      </c>
      <c r="AI426" t="s">
        <v>831</v>
      </c>
      <c r="AJ426">
        <v>24</v>
      </c>
    </row>
    <row r="427" spans="30:36" x14ac:dyDescent="0.2">
      <c r="AD427" t="s">
        <v>999</v>
      </c>
      <c r="AI427" t="s">
        <v>999</v>
      </c>
      <c r="AJ427">
        <v>22</v>
      </c>
    </row>
    <row r="428" spans="30:36" x14ac:dyDescent="0.2">
      <c r="AD428" t="s">
        <v>1007</v>
      </c>
      <c r="AI428" t="s">
        <v>1007</v>
      </c>
      <c r="AJ428">
        <v>18</v>
      </c>
    </row>
    <row r="429" spans="30:36" x14ac:dyDescent="0.2">
      <c r="AD429" t="s">
        <v>1078</v>
      </c>
      <c r="AI429" t="s">
        <v>1078</v>
      </c>
      <c r="AJ429">
        <v>18</v>
      </c>
    </row>
    <row r="430" spans="30:36" x14ac:dyDescent="0.2">
      <c r="AD430" t="s">
        <v>997</v>
      </c>
      <c r="AI430" t="s">
        <v>997</v>
      </c>
      <c r="AJ430">
        <v>17</v>
      </c>
    </row>
    <row r="431" spans="30:36" x14ac:dyDescent="0.2">
      <c r="AD431" t="s">
        <v>996</v>
      </c>
      <c r="AI431" t="s">
        <v>996</v>
      </c>
      <c r="AJ431">
        <v>17</v>
      </c>
    </row>
    <row r="432" spans="30:36" x14ac:dyDescent="0.2">
      <c r="AD432" t="s">
        <v>1081</v>
      </c>
      <c r="AI432" t="s">
        <v>1081</v>
      </c>
      <c r="AJ432">
        <v>17</v>
      </c>
    </row>
    <row r="433" spans="30:36" x14ac:dyDescent="0.2">
      <c r="AD433" t="s">
        <v>1005</v>
      </c>
      <c r="AI433" t="s">
        <v>1005</v>
      </c>
      <c r="AJ433">
        <v>17</v>
      </c>
    </row>
    <row r="434" spans="30:36" x14ac:dyDescent="0.2">
      <c r="AD434" t="s">
        <v>1001</v>
      </c>
      <c r="AI434" t="s">
        <v>1001</v>
      </c>
      <c r="AJ434">
        <v>16</v>
      </c>
    </row>
    <row r="435" spans="30:36" x14ac:dyDescent="0.2">
      <c r="AD435" t="s">
        <v>1016</v>
      </c>
      <c r="AI435" t="s">
        <v>1016</v>
      </c>
      <c r="AJ435">
        <v>15</v>
      </c>
    </row>
    <row r="436" spans="30:36" x14ac:dyDescent="0.2">
      <c r="AD436" t="s">
        <v>1127</v>
      </c>
      <c r="AI436" t="s">
        <v>1127</v>
      </c>
      <c r="AJ436">
        <v>15</v>
      </c>
    </row>
    <row r="437" spans="30:36" x14ac:dyDescent="0.2">
      <c r="AD437" t="s">
        <v>998</v>
      </c>
      <c r="AI437" t="s">
        <v>998</v>
      </c>
      <c r="AJ437">
        <v>48</v>
      </c>
    </row>
    <row r="438" spans="30:36" x14ac:dyDescent="0.2">
      <c r="AD438" t="s">
        <v>1105</v>
      </c>
      <c r="AI438" t="s">
        <v>1105</v>
      </c>
      <c r="AJ438">
        <v>35</v>
      </c>
    </row>
    <row r="439" spans="30:36" x14ac:dyDescent="0.2">
      <c r="AD439" t="s">
        <v>1074</v>
      </c>
      <c r="AI439" t="s">
        <v>1074</v>
      </c>
      <c r="AJ439">
        <v>30</v>
      </c>
    </row>
    <row r="440" spans="30:36" x14ac:dyDescent="0.2">
      <c r="AD440" t="s">
        <v>999</v>
      </c>
      <c r="AI440" t="s">
        <v>999</v>
      </c>
      <c r="AJ440">
        <v>29</v>
      </c>
    </row>
    <row r="441" spans="30:36" x14ac:dyDescent="0.2">
      <c r="AD441" t="s">
        <v>1001</v>
      </c>
      <c r="AI441" t="s">
        <v>1001</v>
      </c>
      <c r="AJ441">
        <v>27</v>
      </c>
    </row>
    <row r="442" spans="30:36" x14ac:dyDescent="0.2">
      <c r="AD442" t="s">
        <v>1070</v>
      </c>
      <c r="AI442" t="s">
        <v>1070</v>
      </c>
      <c r="AJ442">
        <v>26</v>
      </c>
    </row>
    <row r="443" spans="30:36" x14ac:dyDescent="0.2">
      <c r="AD443" t="s">
        <v>1081</v>
      </c>
      <c r="AI443" t="s">
        <v>1081</v>
      </c>
      <c r="AJ443">
        <v>25</v>
      </c>
    </row>
    <row r="444" spans="30:36" x14ac:dyDescent="0.2">
      <c r="AD444" t="s">
        <v>997</v>
      </c>
      <c r="AI444" t="s">
        <v>997</v>
      </c>
      <c r="AJ444">
        <v>23</v>
      </c>
    </row>
    <row r="445" spans="30:36" x14ac:dyDescent="0.2">
      <c r="AD445" t="s">
        <v>1095</v>
      </c>
      <c r="AI445" t="s">
        <v>1095</v>
      </c>
      <c r="AJ445">
        <v>22</v>
      </c>
    </row>
    <row r="446" spans="30:36" x14ac:dyDescent="0.2">
      <c r="AD446" t="s">
        <v>1264</v>
      </c>
      <c r="AI446" t="s">
        <v>1264</v>
      </c>
      <c r="AJ446">
        <v>22</v>
      </c>
    </row>
    <row r="447" spans="30:36" x14ac:dyDescent="0.2">
      <c r="AD447" t="s">
        <v>1006</v>
      </c>
      <c r="AI447" t="s">
        <v>1006</v>
      </c>
      <c r="AJ447">
        <v>22</v>
      </c>
    </row>
    <row r="448" spans="30:36" x14ac:dyDescent="0.2">
      <c r="AD448" t="s">
        <v>1119</v>
      </c>
      <c r="AI448" t="s">
        <v>1119</v>
      </c>
      <c r="AJ448">
        <v>20</v>
      </c>
    </row>
    <row r="449" spans="30:36" x14ac:dyDescent="0.2">
      <c r="AD449" t="s">
        <v>1000</v>
      </c>
      <c r="AI449" t="s">
        <v>1000</v>
      </c>
      <c r="AJ449">
        <v>20</v>
      </c>
    </row>
    <row r="450" spans="30:36" x14ac:dyDescent="0.2">
      <c r="AD450" t="s">
        <v>1007</v>
      </c>
      <c r="AI450" t="s">
        <v>1007</v>
      </c>
      <c r="AJ450">
        <v>18</v>
      </c>
    </row>
    <row r="451" spans="30:36" x14ac:dyDescent="0.2">
      <c r="AD451" t="s">
        <v>1005</v>
      </c>
      <c r="AI451" t="s">
        <v>1005</v>
      </c>
      <c r="AJ451">
        <v>16</v>
      </c>
    </row>
    <row r="452" spans="30:36" x14ac:dyDescent="0.2">
      <c r="AD452" t="s">
        <v>831</v>
      </c>
      <c r="AI452" t="s">
        <v>831</v>
      </c>
      <c r="AJ452">
        <v>16</v>
      </c>
    </row>
    <row r="453" spans="30:36" x14ac:dyDescent="0.2">
      <c r="AD453" t="s">
        <v>1012</v>
      </c>
      <c r="AI453" t="s">
        <v>1012</v>
      </c>
      <c r="AJ453">
        <v>15</v>
      </c>
    </row>
    <row r="454" spans="30:36" x14ac:dyDescent="0.2">
      <c r="AD454" t="s">
        <v>1018</v>
      </c>
      <c r="AI454" t="s">
        <v>1018</v>
      </c>
      <c r="AJ454">
        <v>15</v>
      </c>
    </row>
    <row r="455" spans="30:36" x14ac:dyDescent="0.2">
      <c r="AD455" t="s">
        <v>1113</v>
      </c>
      <c r="AI455" t="s">
        <v>1113</v>
      </c>
      <c r="AJ455">
        <v>15</v>
      </c>
    </row>
    <row r="456" spans="30:36" x14ac:dyDescent="0.2">
      <c r="AD456" t="s">
        <v>1071</v>
      </c>
      <c r="AI456" t="s">
        <v>1071</v>
      </c>
      <c r="AJ456">
        <v>15</v>
      </c>
    </row>
    <row r="457" spans="30:36" x14ac:dyDescent="0.2">
      <c r="AD457" t="s">
        <v>1071</v>
      </c>
      <c r="AI457" t="s">
        <v>1071</v>
      </c>
      <c r="AJ457">
        <v>43</v>
      </c>
    </row>
    <row r="458" spans="30:36" x14ac:dyDescent="0.2">
      <c r="AD458" t="s">
        <v>1070</v>
      </c>
      <c r="AI458" t="s">
        <v>1070</v>
      </c>
      <c r="AJ458">
        <v>37</v>
      </c>
    </row>
    <row r="459" spans="30:36" x14ac:dyDescent="0.2">
      <c r="AD459" t="s">
        <v>1113</v>
      </c>
      <c r="AI459" t="s">
        <v>1113</v>
      </c>
      <c r="AJ459">
        <v>34</v>
      </c>
    </row>
    <row r="460" spans="30:36" x14ac:dyDescent="0.2">
      <c r="AD460" t="s">
        <v>999</v>
      </c>
      <c r="AI460" t="s">
        <v>999</v>
      </c>
      <c r="AJ460">
        <v>34</v>
      </c>
    </row>
    <row r="461" spans="30:36" x14ac:dyDescent="0.2">
      <c r="AD461" t="s">
        <v>998</v>
      </c>
      <c r="AI461" t="s">
        <v>998</v>
      </c>
      <c r="AJ461">
        <v>26</v>
      </c>
    </row>
    <row r="462" spans="30:36" x14ac:dyDescent="0.2">
      <c r="AD462" t="s">
        <v>1001</v>
      </c>
      <c r="AI462" t="s">
        <v>1001</v>
      </c>
      <c r="AJ462">
        <v>26</v>
      </c>
    </row>
    <row r="463" spans="30:36" x14ac:dyDescent="0.2">
      <c r="AD463" t="s">
        <v>1105</v>
      </c>
      <c r="AI463" t="s">
        <v>1105</v>
      </c>
      <c r="AJ463">
        <v>22</v>
      </c>
    </row>
    <row r="464" spans="30:36" x14ac:dyDescent="0.2">
      <c r="AD464" t="s">
        <v>1127</v>
      </c>
      <c r="AI464" t="s">
        <v>1127</v>
      </c>
      <c r="AJ464">
        <v>22</v>
      </c>
    </row>
    <row r="465" spans="30:36" x14ac:dyDescent="0.2">
      <c r="AD465" t="s">
        <v>1095</v>
      </c>
      <c r="AI465" t="s">
        <v>1095</v>
      </c>
      <c r="AJ465">
        <v>21</v>
      </c>
    </row>
    <row r="466" spans="30:36" x14ac:dyDescent="0.2">
      <c r="AD466" t="s">
        <v>1051</v>
      </c>
      <c r="AI466" t="s">
        <v>1051</v>
      </c>
      <c r="AJ466">
        <v>20</v>
      </c>
    </row>
    <row r="467" spans="30:36" x14ac:dyDescent="0.2">
      <c r="AD467" t="s">
        <v>1382</v>
      </c>
      <c r="AI467" t="s">
        <v>1382</v>
      </c>
      <c r="AJ467">
        <v>20</v>
      </c>
    </row>
    <row r="468" spans="30:36" x14ac:dyDescent="0.2">
      <c r="AD468" t="s">
        <v>1006</v>
      </c>
      <c r="AI468" t="s">
        <v>1006</v>
      </c>
      <c r="AJ468">
        <v>19</v>
      </c>
    </row>
    <row r="469" spans="30:36" x14ac:dyDescent="0.2">
      <c r="AD469" t="s">
        <v>1078</v>
      </c>
      <c r="AI469" t="s">
        <v>1078</v>
      </c>
      <c r="AJ469">
        <v>18</v>
      </c>
    </row>
    <row r="470" spans="30:36" x14ac:dyDescent="0.2">
      <c r="AD470" t="s">
        <v>1026</v>
      </c>
      <c r="AI470" t="s">
        <v>1026</v>
      </c>
      <c r="AJ470">
        <v>18</v>
      </c>
    </row>
    <row r="471" spans="30:36" x14ac:dyDescent="0.2">
      <c r="AD471" t="s">
        <v>1020</v>
      </c>
      <c r="AI471" t="s">
        <v>1020</v>
      </c>
      <c r="AJ471">
        <v>18</v>
      </c>
    </row>
    <row r="472" spans="30:36" x14ac:dyDescent="0.2">
      <c r="AD472" t="s">
        <v>1064</v>
      </c>
      <c r="AI472" t="s">
        <v>1064</v>
      </c>
      <c r="AJ472">
        <v>18</v>
      </c>
    </row>
    <row r="473" spans="30:36" x14ac:dyDescent="0.2">
      <c r="AD473" t="s">
        <v>1000</v>
      </c>
      <c r="AI473" t="s">
        <v>1000</v>
      </c>
      <c r="AJ473">
        <v>18</v>
      </c>
    </row>
    <row r="474" spans="30:36" x14ac:dyDescent="0.2">
      <c r="AD474" t="s">
        <v>831</v>
      </c>
      <c r="AI474" t="s">
        <v>831</v>
      </c>
      <c r="AJ474">
        <v>16</v>
      </c>
    </row>
    <row r="475" spans="30:36" x14ac:dyDescent="0.2">
      <c r="AD475" t="s">
        <v>1077</v>
      </c>
      <c r="AI475" t="s">
        <v>1077</v>
      </c>
      <c r="AJ475">
        <v>15</v>
      </c>
    </row>
    <row r="476" spans="30:36" x14ac:dyDescent="0.2">
      <c r="AD476" t="s">
        <v>1010</v>
      </c>
      <c r="AI476" t="s">
        <v>1010</v>
      </c>
      <c r="AJ476">
        <v>14</v>
      </c>
    </row>
    <row r="477" spans="30:36" x14ac:dyDescent="0.2">
      <c r="AD477" t="s">
        <v>750</v>
      </c>
      <c r="AI477" t="s">
        <v>750</v>
      </c>
      <c r="AJ477">
        <v>32</v>
      </c>
    </row>
    <row r="478" spans="30:36" x14ac:dyDescent="0.2">
      <c r="AD478" t="s">
        <v>1070</v>
      </c>
      <c r="AI478" t="s">
        <v>1070</v>
      </c>
      <c r="AJ478">
        <v>32</v>
      </c>
    </row>
    <row r="479" spans="30:36" x14ac:dyDescent="0.2">
      <c r="AD479" t="s">
        <v>1081</v>
      </c>
      <c r="AI479" t="s">
        <v>1081</v>
      </c>
      <c r="AJ479">
        <v>27</v>
      </c>
    </row>
    <row r="480" spans="30:36" x14ac:dyDescent="0.2">
      <c r="AD480" t="s">
        <v>1095</v>
      </c>
      <c r="AI480" t="s">
        <v>1095</v>
      </c>
      <c r="AJ480">
        <v>26</v>
      </c>
    </row>
    <row r="481" spans="30:36" x14ac:dyDescent="0.2">
      <c r="AD481" t="s">
        <v>1097</v>
      </c>
      <c r="AI481" t="s">
        <v>1097</v>
      </c>
      <c r="AJ481">
        <v>26</v>
      </c>
    </row>
    <row r="482" spans="30:36" x14ac:dyDescent="0.2">
      <c r="AD482" t="s">
        <v>1005</v>
      </c>
      <c r="AI482" t="s">
        <v>1005</v>
      </c>
      <c r="AJ482">
        <v>23</v>
      </c>
    </row>
    <row r="483" spans="30:36" x14ac:dyDescent="0.2">
      <c r="AD483" t="s">
        <v>1113</v>
      </c>
      <c r="AI483" t="s">
        <v>1113</v>
      </c>
      <c r="AJ483">
        <v>23</v>
      </c>
    </row>
    <row r="484" spans="30:36" x14ac:dyDescent="0.2">
      <c r="AD484" t="s">
        <v>1012</v>
      </c>
      <c r="AI484" t="s">
        <v>1012</v>
      </c>
      <c r="AJ484">
        <v>22</v>
      </c>
    </row>
    <row r="485" spans="30:36" x14ac:dyDescent="0.2">
      <c r="AD485" t="s">
        <v>1058</v>
      </c>
      <c r="AI485" t="s">
        <v>1058</v>
      </c>
      <c r="AJ485">
        <v>22</v>
      </c>
    </row>
    <row r="486" spans="30:36" x14ac:dyDescent="0.2">
      <c r="AD486" t="s">
        <v>998</v>
      </c>
      <c r="AI486" t="s">
        <v>998</v>
      </c>
      <c r="AJ486">
        <v>20</v>
      </c>
    </row>
    <row r="487" spans="30:36" x14ac:dyDescent="0.2">
      <c r="AD487" t="s">
        <v>1127</v>
      </c>
      <c r="AI487" t="s">
        <v>1127</v>
      </c>
      <c r="AJ487">
        <v>19</v>
      </c>
    </row>
    <row r="488" spans="30:36" x14ac:dyDescent="0.2">
      <c r="AD488" t="s">
        <v>1074</v>
      </c>
      <c r="AI488" t="s">
        <v>1074</v>
      </c>
      <c r="AJ488">
        <v>19</v>
      </c>
    </row>
    <row r="489" spans="30:36" x14ac:dyDescent="0.2">
      <c r="AD489" t="s">
        <v>831</v>
      </c>
      <c r="AI489" t="s">
        <v>831</v>
      </c>
      <c r="AJ489">
        <v>17</v>
      </c>
    </row>
    <row r="490" spans="30:36" x14ac:dyDescent="0.2">
      <c r="AD490" t="s">
        <v>996</v>
      </c>
      <c r="AI490" t="s">
        <v>996</v>
      </c>
      <c r="AJ490">
        <v>17</v>
      </c>
    </row>
    <row r="491" spans="30:36" x14ac:dyDescent="0.2">
      <c r="AD491" t="s">
        <v>784</v>
      </c>
      <c r="AI491" t="s">
        <v>784</v>
      </c>
      <c r="AJ491">
        <v>17</v>
      </c>
    </row>
    <row r="492" spans="30:36" x14ac:dyDescent="0.2">
      <c r="AD492" t="s">
        <v>999</v>
      </c>
      <c r="AI492" t="s">
        <v>999</v>
      </c>
      <c r="AJ492">
        <v>17</v>
      </c>
    </row>
    <row r="493" spans="30:36" x14ac:dyDescent="0.2">
      <c r="AD493" t="s">
        <v>1064</v>
      </c>
      <c r="AI493" t="s">
        <v>1064</v>
      </c>
      <c r="AJ493">
        <v>17</v>
      </c>
    </row>
    <row r="494" spans="30:36" x14ac:dyDescent="0.2">
      <c r="AD494" t="s">
        <v>1016</v>
      </c>
      <c r="AI494" t="s">
        <v>1016</v>
      </c>
      <c r="AJ494">
        <v>16</v>
      </c>
    </row>
    <row r="495" spans="30:36" x14ac:dyDescent="0.2">
      <c r="AD495" t="s">
        <v>772</v>
      </c>
      <c r="AI495" t="s">
        <v>772</v>
      </c>
      <c r="AJ495">
        <v>16</v>
      </c>
    </row>
    <row r="496" spans="30:36" x14ac:dyDescent="0.2">
      <c r="AD496" t="s">
        <v>997</v>
      </c>
      <c r="AI496" t="s">
        <v>997</v>
      </c>
      <c r="AJ496">
        <v>15</v>
      </c>
    </row>
    <row r="497" spans="30:36" x14ac:dyDescent="0.2">
      <c r="AD497" t="s">
        <v>1070</v>
      </c>
      <c r="AI497" t="s">
        <v>1070</v>
      </c>
      <c r="AJ497">
        <v>32</v>
      </c>
    </row>
    <row r="498" spans="30:36" x14ac:dyDescent="0.2">
      <c r="AD498" t="s">
        <v>999</v>
      </c>
      <c r="AI498" t="s">
        <v>999</v>
      </c>
      <c r="AJ498">
        <v>27</v>
      </c>
    </row>
    <row r="499" spans="30:36" x14ac:dyDescent="0.2">
      <c r="AD499" t="s">
        <v>1081</v>
      </c>
      <c r="AI499" t="s">
        <v>1081</v>
      </c>
      <c r="AJ499">
        <v>26</v>
      </c>
    </row>
    <row r="500" spans="30:36" x14ac:dyDescent="0.2">
      <c r="AD500" t="s">
        <v>1003</v>
      </c>
      <c r="AI500" t="s">
        <v>1003</v>
      </c>
      <c r="AJ500">
        <v>24</v>
      </c>
    </row>
    <row r="501" spans="30:36" x14ac:dyDescent="0.2">
      <c r="AD501" t="s">
        <v>1127</v>
      </c>
      <c r="AI501" t="s">
        <v>1127</v>
      </c>
      <c r="AJ501">
        <v>21</v>
      </c>
    </row>
    <row r="502" spans="30:36" x14ac:dyDescent="0.2">
      <c r="AD502" t="s">
        <v>1064</v>
      </c>
      <c r="AI502" t="s">
        <v>1064</v>
      </c>
      <c r="AJ502">
        <v>20</v>
      </c>
    </row>
    <row r="503" spans="30:36" x14ac:dyDescent="0.2">
      <c r="AD503" t="s">
        <v>1050</v>
      </c>
      <c r="AI503" t="s">
        <v>1050</v>
      </c>
      <c r="AJ503">
        <v>18</v>
      </c>
    </row>
    <row r="504" spans="30:36" x14ac:dyDescent="0.2">
      <c r="AD504" t="s">
        <v>1018</v>
      </c>
      <c r="AI504" t="s">
        <v>1018</v>
      </c>
      <c r="AJ504">
        <v>17</v>
      </c>
    </row>
    <row r="505" spans="30:36" x14ac:dyDescent="0.2">
      <c r="AD505" t="s">
        <v>1105</v>
      </c>
      <c r="AI505" t="s">
        <v>1105</v>
      </c>
      <c r="AJ505">
        <v>17</v>
      </c>
    </row>
    <row r="506" spans="30:36" x14ac:dyDescent="0.2">
      <c r="AD506" t="s">
        <v>831</v>
      </c>
      <c r="AI506" t="s">
        <v>831</v>
      </c>
      <c r="AJ506">
        <v>16</v>
      </c>
    </row>
    <row r="507" spans="30:36" x14ac:dyDescent="0.2">
      <c r="AD507" t="s">
        <v>1006</v>
      </c>
      <c r="AI507" t="s">
        <v>1006</v>
      </c>
      <c r="AJ507">
        <v>16</v>
      </c>
    </row>
    <row r="508" spans="30:36" x14ac:dyDescent="0.2">
      <c r="AD508" t="s">
        <v>1119</v>
      </c>
      <c r="AI508" t="s">
        <v>1119</v>
      </c>
      <c r="AJ508">
        <v>16</v>
      </c>
    </row>
    <row r="509" spans="30:36" x14ac:dyDescent="0.2">
      <c r="AD509" t="s">
        <v>1000</v>
      </c>
      <c r="AI509" t="s">
        <v>1000</v>
      </c>
      <c r="AJ509">
        <v>16</v>
      </c>
    </row>
    <row r="510" spans="30:36" x14ac:dyDescent="0.2">
      <c r="AD510" t="s">
        <v>1020</v>
      </c>
      <c r="AI510" t="s">
        <v>1020</v>
      </c>
      <c r="AJ510">
        <v>14</v>
      </c>
    </row>
    <row r="511" spans="30:36" x14ac:dyDescent="0.2">
      <c r="AD511" t="s">
        <v>1058</v>
      </c>
      <c r="AI511" t="s">
        <v>1058</v>
      </c>
      <c r="AJ511">
        <v>14</v>
      </c>
    </row>
    <row r="512" spans="30:36" x14ac:dyDescent="0.2">
      <c r="AD512" t="s">
        <v>998</v>
      </c>
      <c r="AI512" t="s">
        <v>998</v>
      </c>
      <c r="AJ512">
        <v>14</v>
      </c>
    </row>
    <row r="513" spans="30:36" x14ac:dyDescent="0.2">
      <c r="AD513" t="s">
        <v>1161</v>
      </c>
      <c r="AI513" t="s">
        <v>1161</v>
      </c>
      <c r="AJ513">
        <v>14</v>
      </c>
    </row>
    <row r="514" spans="30:36" x14ac:dyDescent="0.2">
      <c r="AD514" t="s">
        <v>1001</v>
      </c>
      <c r="AI514" t="s">
        <v>1001</v>
      </c>
      <c r="AJ514">
        <v>14</v>
      </c>
    </row>
    <row r="515" spans="30:36" x14ac:dyDescent="0.2">
      <c r="AD515" t="s">
        <v>1011</v>
      </c>
      <c r="AI515" t="s">
        <v>1011</v>
      </c>
      <c r="AJ515">
        <v>14</v>
      </c>
    </row>
    <row r="516" spans="30:36" x14ac:dyDescent="0.2">
      <c r="AD516" t="s">
        <v>1016</v>
      </c>
      <c r="AI516" t="s">
        <v>1016</v>
      </c>
      <c r="AJ516">
        <v>13</v>
      </c>
    </row>
    <row r="517" spans="30:36" x14ac:dyDescent="0.2">
      <c r="AD517" t="s">
        <v>998</v>
      </c>
      <c r="AI517" t="s">
        <v>998</v>
      </c>
      <c r="AJ517">
        <v>25</v>
      </c>
    </row>
    <row r="518" spans="30:36" x14ac:dyDescent="0.2">
      <c r="AD518" t="s">
        <v>1004</v>
      </c>
      <c r="AI518" t="s">
        <v>1004</v>
      </c>
      <c r="AJ518">
        <v>23</v>
      </c>
    </row>
    <row r="519" spans="30:36" x14ac:dyDescent="0.2">
      <c r="AD519" t="s">
        <v>1113</v>
      </c>
      <c r="AI519" t="s">
        <v>1113</v>
      </c>
      <c r="AJ519">
        <v>20</v>
      </c>
    </row>
    <row r="520" spans="30:36" x14ac:dyDescent="0.2">
      <c r="AD520" t="s">
        <v>996</v>
      </c>
      <c r="AI520" t="s">
        <v>996</v>
      </c>
      <c r="AJ520">
        <v>19</v>
      </c>
    </row>
    <row r="521" spans="30:36" x14ac:dyDescent="0.2">
      <c r="AD521" t="s">
        <v>1070</v>
      </c>
      <c r="AI521" t="s">
        <v>1070</v>
      </c>
      <c r="AJ521">
        <v>19</v>
      </c>
    </row>
    <row r="522" spans="30:36" x14ac:dyDescent="0.2">
      <c r="AD522" t="s">
        <v>1119</v>
      </c>
      <c r="AI522" t="s">
        <v>1119</v>
      </c>
      <c r="AJ522">
        <v>18</v>
      </c>
    </row>
    <row r="523" spans="30:36" x14ac:dyDescent="0.2">
      <c r="AD523" t="s">
        <v>999</v>
      </c>
      <c r="AI523" t="s">
        <v>999</v>
      </c>
      <c r="AJ523">
        <v>16</v>
      </c>
    </row>
    <row r="524" spans="30:36" x14ac:dyDescent="0.2">
      <c r="AD524" t="s">
        <v>1064</v>
      </c>
      <c r="AI524" t="s">
        <v>1064</v>
      </c>
      <c r="AJ524">
        <v>14</v>
      </c>
    </row>
    <row r="525" spans="30:36" x14ac:dyDescent="0.2">
      <c r="AD525" t="s">
        <v>1009</v>
      </c>
      <c r="AI525" t="s">
        <v>1009</v>
      </c>
      <c r="AJ525">
        <v>13</v>
      </c>
    </row>
    <row r="526" spans="30:36" x14ac:dyDescent="0.2">
      <c r="AD526" t="s">
        <v>1086</v>
      </c>
      <c r="AI526" t="s">
        <v>1086</v>
      </c>
      <c r="AJ526">
        <v>13</v>
      </c>
    </row>
    <row r="527" spans="30:36" x14ac:dyDescent="0.2">
      <c r="AD527" t="s">
        <v>1382</v>
      </c>
      <c r="AI527" t="s">
        <v>1382</v>
      </c>
      <c r="AJ527">
        <v>13</v>
      </c>
    </row>
    <row r="528" spans="30:36" x14ac:dyDescent="0.2">
      <c r="AD528" t="s">
        <v>1071</v>
      </c>
      <c r="AI528" t="s">
        <v>1071</v>
      </c>
      <c r="AJ528">
        <v>12</v>
      </c>
    </row>
    <row r="529" spans="30:36" x14ac:dyDescent="0.2">
      <c r="AD529" t="s">
        <v>1078</v>
      </c>
      <c r="AI529" t="s">
        <v>1078</v>
      </c>
      <c r="AJ529">
        <v>12</v>
      </c>
    </row>
    <row r="530" spans="30:36" x14ac:dyDescent="0.2">
      <c r="AD530" t="s">
        <v>1127</v>
      </c>
      <c r="AI530" t="s">
        <v>1127</v>
      </c>
      <c r="AJ530">
        <v>11</v>
      </c>
    </row>
    <row r="531" spans="30:36" x14ac:dyDescent="0.2">
      <c r="AD531" t="s">
        <v>1092</v>
      </c>
      <c r="AI531" t="s">
        <v>1092</v>
      </c>
      <c r="AJ531">
        <v>11</v>
      </c>
    </row>
    <row r="532" spans="30:36" x14ac:dyDescent="0.2">
      <c r="AD532" t="s">
        <v>1088</v>
      </c>
      <c r="AI532" t="s">
        <v>1088</v>
      </c>
      <c r="AJ532">
        <v>11</v>
      </c>
    </row>
    <row r="533" spans="30:36" x14ac:dyDescent="0.2">
      <c r="AD533" t="s">
        <v>1091</v>
      </c>
      <c r="AI533" t="s">
        <v>1091</v>
      </c>
      <c r="AJ533">
        <v>10</v>
      </c>
    </row>
    <row r="534" spans="30:36" x14ac:dyDescent="0.2">
      <c r="AD534" t="s">
        <v>1016</v>
      </c>
      <c r="AI534" t="s">
        <v>1016</v>
      </c>
      <c r="AJ534">
        <v>10</v>
      </c>
    </row>
    <row r="535" spans="30:36" x14ac:dyDescent="0.2">
      <c r="AD535" t="s">
        <v>1058</v>
      </c>
      <c r="AI535" t="s">
        <v>1058</v>
      </c>
      <c r="AJ535">
        <v>10</v>
      </c>
    </row>
    <row r="536" spans="30:36" x14ac:dyDescent="0.2">
      <c r="AD536" t="s">
        <v>1001</v>
      </c>
      <c r="AI536" t="s">
        <v>1001</v>
      </c>
      <c r="AJ536">
        <v>10</v>
      </c>
    </row>
    <row r="537" spans="30:36" x14ac:dyDescent="0.2">
      <c r="AD537" t="s">
        <v>1113</v>
      </c>
      <c r="AI537" t="s">
        <v>1113</v>
      </c>
      <c r="AJ537">
        <v>23</v>
      </c>
    </row>
    <row r="538" spans="30:36" x14ac:dyDescent="0.2">
      <c r="AD538" t="s">
        <v>831</v>
      </c>
      <c r="AI538" t="s">
        <v>831</v>
      </c>
      <c r="AJ538">
        <v>19</v>
      </c>
    </row>
    <row r="539" spans="30:36" x14ac:dyDescent="0.2">
      <c r="AD539" t="s">
        <v>1169</v>
      </c>
      <c r="AI539" t="s">
        <v>1169</v>
      </c>
      <c r="AJ539">
        <v>18</v>
      </c>
    </row>
    <row r="540" spans="30:36" x14ac:dyDescent="0.2">
      <c r="AD540" t="s">
        <v>1081</v>
      </c>
      <c r="AI540" t="s">
        <v>1081</v>
      </c>
      <c r="AJ540">
        <v>13</v>
      </c>
    </row>
    <row r="541" spans="30:36" x14ac:dyDescent="0.2">
      <c r="AD541" t="s">
        <v>1012</v>
      </c>
      <c r="AI541" t="s">
        <v>1012</v>
      </c>
      <c r="AJ541">
        <v>12</v>
      </c>
    </row>
    <row r="542" spans="30:36" x14ac:dyDescent="0.2">
      <c r="AD542" t="s">
        <v>1264</v>
      </c>
      <c r="AI542" t="s">
        <v>1264</v>
      </c>
      <c r="AJ542">
        <v>12</v>
      </c>
    </row>
    <row r="543" spans="30:36" x14ac:dyDescent="0.2">
      <c r="AD543" t="s">
        <v>1105</v>
      </c>
      <c r="AI543" t="s">
        <v>1105</v>
      </c>
      <c r="AJ543">
        <v>12</v>
      </c>
    </row>
    <row r="544" spans="30:36" x14ac:dyDescent="0.2">
      <c r="AD544" t="s">
        <v>1000</v>
      </c>
      <c r="AI544" t="s">
        <v>1000</v>
      </c>
      <c r="AJ544">
        <v>12</v>
      </c>
    </row>
    <row r="545" spans="30:36" x14ac:dyDescent="0.2">
      <c r="AD545" t="s">
        <v>1074</v>
      </c>
      <c r="AI545" t="s">
        <v>1074</v>
      </c>
      <c r="AJ545">
        <v>11</v>
      </c>
    </row>
    <row r="546" spans="30:36" x14ac:dyDescent="0.2">
      <c r="AD546" t="s">
        <v>1020</v>
      </c>
      <c r="AI546" t="s">
        <v>1020</v>
      </c>
      <c r="AJ546">
        <v>11</v>
      </c>
    </row>
    <row r="547" spans="30:36" x14ac:dyDescent="0.2">
      <c r="AD547" t="s">
        <v>1013</v>
      </c>
      <c r="AI547" t="s">
        <v>1013</v>
      </c>
      <c r="AJ547">
        <v>10</v>
      </c>
    </row>
    <row r="548" spans="30:36" x14ac:dyDescent="0.2">
      <c r="AD548" t="s">
        <v>1070</v>
      </c>
      <c r="AI548" t="s">
        <v>1070</v>
      </c>
      <c r="AJ548">
        <v>10</v>
      </c>
    </row>
    <row r="549" spans="30:36" x14ac:dyDescent="0.2">
      <c r="AD549" t="s">
        <v>999</v>
      </c>
      <c r="AI549" t="s">
        <v>999</v>
      </c>
      <c r="AJ549">
        <v>9</v>
      </c>
    </row>
    <row r="550" spans="30:36" x14ac:dyDescent="0.2">
      <c r="AD550" t="s">
        <v>1382</v>
      </c>
      <c r="AI550" t="s">
        <v>1382</v>
      </c>
      <c r="AJ550">
        <v>9</v>
      </c>
    </row>
    <row r="551" spans="30:36" x14ac:dyDescent="0.2">
      <c r="AD551" t="s">
        <v>1102</v>
      </c>
      <c r="AI551" t="s">
        <v>1102</v>
      </c>
      <c r="AJ551">
        <v>9</v>
      </c>
    </row>
    <row r="552" spans="30:36" x14ac:dyDescent="0.2">
      <c r="AD552" t="s">
        <v>1005</v>
      </c>
      <c r="AI552" t="s">
        <v>1005</v>
      </c>
      <c r="AJ552">
        <v>9</v>
      </c>
    </row>
    <row r="553" spans="30:36" x14ac:dyDescent="0.2">
      <c r="AD553" t="s">
        <v>1178</v>
      </c>
      <c r="AI553" t="s">
        <v>1178</v>
      </c>
      <c r="AJ553">
        <v>9</v>
      </c>
    </row>
    <row r="554" spans="30:36" x14ac:dyDescent="0.2">
      <c r="AD554" t="s">
        <v>1066</v>
      </c>
      <c r="AI554" t="s">
        <v>1066</v>
      </c>
      <c r="AJ554">
        <v>9</v>
      </c>
    </row>
    <row r="555" spans="30:36" x14ac:dyDescent="0.2">
      <c r="AD555" t="s">
        <v>1006</v>
      </c>
      <c r="AI555" t="s">
        <v>1006</v>
      </c>
      <c r="AJ555">
        <v>9</v>
      </c>
    </row>
    <row r="556" spans="30:36" x14ac:dyDescent="0.2">
      <c r="AD556" t="s">
        <v>1095</v>
      </c>
      <c r="AI556" t="s">
        <v>1095</v>
      </c>
      <c r="AJ556">
        <v>9</v>
      </c>
    </row>
    <row r="557" spans="30:36" x14ac:dyDescent="0.2">
      <c r="AD557" t="s">
        <v>1074</v>
      </c>
      <c r="AI557" t="s">
        <v>1074</v>
      </c>
      <c r="AJ557">
        <v>39</v>
      </c>
    </row>
    <row r="558" spans="30:36" x14ac:dyDescent="0.2">
      <c r="AD558" t="s">
        <v>1070</v>
      </c>
      <c r="AI558" t="s">
        <v>1070</v>
      </c>
      <c r="AJ558">
        <v>34</v>
      </c>
    </row>
    <row r="559" spans="30:36" x14ac:dyDescent="0.2">
      <c r="AD559" t="s">
        <v>1001</v>
      </c>
      <c r="AI559" t="s">
        <v>1001</v>
      </c>
      <c r="AJ559">
        <v>29</v>
      </c>
    </row>
    <row r="560" spans="30:36" x14ac:dyDescent="0.2">
      <c r="AD560" t="s">
        <v>1064</v>
      </c>
      <c r="AI560" t="s">
        <v>1064</v>
      </c>
      <c r="AJ560">
        <v>27</v>
      </c>
    </row>
    <row r="561" spans="30:36" x14ac:dyDescent="0.2">
      <c r="AD561" t="s">
        <v>1105</v>
      </c>
      <c r="AI561" t="s">
        <v>1105</v>
      </c>
      <c r="AJ561">
        <v>27</v>
      </c>
    </row>
    <row r="562" spans="30:36" x14ac:dyDescent="0.2">
      <c r="AD562" t="s">
        <v>1018</v>
      </c>
      <c r="AI562" t="s">
        <v>1018</v>
      </c>
      <c r="AJ562">
        <v>26</v>
      </c>
    </row>
    <row r="563" spans="30:36" x14ac:dyDescent="0.2">
      <c r="AD563" t="s">
        <v>1071</v>
      </c>
      <c r="AI563" t="s">
        <v>1071</v>
      </c>
      <c r="AJ563">
        <v>25</v>
      </c>
    </row>
    <row r="564" spans="30:36" x14ac:dyDescent="0.2">
      <c r="AD564" t="s">
        <v>1000</v>
      </c>
      <c r="AI564" t="s">
        <v>1000</v>
      </c>
      <c r="AJ564">
        <v>23</v>
      </c>
    </row>
    <row r="565" spans="30:36" x14ac:dyDescent="0.2">
      <c r="AD565" t="s">
        <v>1016</v>
      </c>
      <c r="AI565" t="s">
        <v>1016</v>
      </c>
      <c r="AJ565">
        <v>21</v>
      </c>
    </row>
    <row r="566" spans="30:36" x14ac:dyDescent="0.2">
      <c r="AD566" t="s">
        <v>1119</v>
      </c>
      <c r="AI566" t="s">
        <v>1119</v>
      </c>
      <c r="AJ566">
        <v>21</v>
      </c>
    </row>
    <row r="567" spans="30:36" x14ac:dyDescent="0.2">
      <c r="AD567" t="s">
        <v>997</v>
      </c>
      <c r="AI567" t="s">
        <v>997</v>
      </c>
      <c r="AJ567">
        <v>20</v>
      </c>
    </row>
    <row r="568" spans="30:36" x14ac:dyDescent="0.2">
      <c r="AD568" t="s">
        <v>1012</v>
      </c>
      <c r="AI568" t="s">
        <v>1012</v>
      </c>
      <c r="AJ568">
        <v>20</v>
      </c>
    </row>
    <row r="569" spans="30:36" x14ac:dyDescent="0.2">
      <c r="AD569" t="s">
        <v>1065</v>
      </c>
      <c r="AI569" t="s">
        <v>1065</v>
      </c>
      <c r="AJ569">
        <v>18</v>
      </c>
    </row>
    <row r="570" spans="30:36" x14ac:dyDescent="0.2">
      <c r="AD570" t="s">
        <v>1383</v>
      </c>
      <c r="AI570" t="s">
        <v>1383</v>
      </c>
      <c r="AJ570">
        <v>18</v>
      </c>
    </row>
    <row r="571" spans="30:36" x14ac:dyDescent="0.2">
      <c r="AD571" t="s">
        <v>1058</v>
      </c>
      <c r="AI571" t="s">
        <v>1058</v>
      </c>
      <c r="AJ571">
        <v>18</v>
      </c>
    </row>
    <row r="572" spans="30:36" x14ac:dyDescent="0.2">
      <c r="AD572" t="s">
        <v>1113</v>
      </c>
      <c r="AI572" t="s">
        <v>1113</v>
      </c>
      <c r="AJ572">
        <v>17</v>
      </c>
    </row>
    <row r="573" spans="30:36" x14ac:dyDescent="0.2">
      <c r="AD573" t="s">
        <v>999</v>
      </c>
      <c r="AI573" t="s">
        <v>999</v>
      </c>
      <c r="AJ573">
        <v>17</v>
      </c>
    </row>
    <row r="574" spans="30:36" x14ac:dyDescent="0.2">
      <c r="AD574" t="s">
        <v>1127</v>
      </c>
      <c r="AI574" t="s">
        <v>1127</v>
      </c>
      <c r="AJ574">
        <v>17</v>
      </c>
    </row>
    <row r="575" spans="30:36" x14ac:dyDescent="0.2">
      <c r="AD575" t="s">
        <v>1081</v>
      </c>
      <c r="AI575" t="s">
        <v>1081</v>
      </c>
      <c r="AJ575">
        <v>17</v>
      </c>
    </row>
    <row r="576" spans="30:36" x14ac:dyDescent="0.2">
      <c r="AD576" t="s">
        <v>1003</v>
      </c>
      <c r="AI576" t="s">
        <v>1003</v>
      </c>
      <c r="AJ576">
        <v>17</v>
      </c>
    </row>
    <row r="577" spans="30:36" x14ac:dyDescent="0.2">
      <c r="AD577" t="s">
        <v>1012</v>
      </c>
      <c r="AI577" t="s">
        <v>1012</v>
      </c>
      <c r="AJ577">
        <v>48</v>
      </c>
    </row>
    <row r="578" spans="30:36" x14ac:dyDescent="0.2">
      <c r="AD578" t="s">
        <v>1074</v>
      </c>
      <c r="AI578" t="s">
        <v>1074</v>
      </c>
      <c r="AJ578">
        <v>33</v>
      </c>
    </row>
    <row r="579" spans="30:36" x14ac:dyDescent="0.2">
      <c r="AD579" t="s">
        <v>1071</v>
      </c>
      <c r="AI579" t="s">
        <v>1071</v>
      </c>
      <c r="AJ579">
        <v>29</v>
      </c>
    </row>
    <row r="580" spans="30:36" x14ac:dyDescent="0.2">
      <c r="AD580" t="s">
        <v>1064</v>
      </c>
      <c r="AI580" t="s">
        <v>1064</v>
      </c>
      <c r="AJ580">
        <v>28</v>
      </c>
    </row>
    <row r="581" spans="30:36" x14ac:dyDescent="0.2">
      <c r="AD581" t="s">
        <v>1105</v>
      </c>
      <c r="AI581" t="s">
        <v>1105</v>
      </c>
      <c r="AJ581">
        <v>28</v>
      </c>
    </row>
    <row r="582" spans="30:36" x14ac:dyDescent="0.2">
      <c r="AD582" t="s">
        <v>996</v>
      </c>
      <c r="AI582" t="s">
        <v>996</v>
      </c>
      <c r="AJ582">
        <v>27</v>
      </c>
    </row>
    <row r="583" spans="30:36" x14ac:dyDescent="0.2">
      <c r="AD583" t="s">
        <v>999</v>
      </c>
      <c r="AI583" t="s">
        <v>999</v>
      </c>
      <c r="AJ583">
        <v>24</v>
      </c>
    </row>
    <row r="584" spans="30:36" x14ac:dyDescent="0.2">
      <c r="AD584" t="s">
        <v>831</v>
      </c>
      <c r="AI584" t="s">
        <v>831</v>
      </c>
      <c r="AJ584">
        <v>24</v>
      </c>
    </row>
    <row r="585" spans="30:36" x14ac:dyDescent="0.2">
      <c r="AD585" t="s">
        <v>1095</v>
      </c>
      <c r="AI585" t="s">
        <v>1095</v>
      </c>
      <c r="AJ585">
        <v>23</v>
      </c>
    </row>
    <row r="586" spans="30:36" x14ac:dyDescent="0.2">
      <c r="AD586" t="s">
        <v>1119</v>
      </c>
      <c r="AI586" t="s">
        <v>1119</v>
      </c>
      <c r="AJ586">
        <v>22</v>
      </c>
    </row>
    <row r="587" spans="30:36" x14ac:dyDescent="0.2">
      <c r="AD587" t="s">
        <v>1003</v>
      </c>
      <c r="AI587" t="s">
        <v>1003</v>
      </c>
      <c r="AJ587">
        <v>20</v>
      </c>
    </row>
    <row r="588" spans="30:36" x14ac:dyDescent="0.2">
      <c r="AD588" t="s">
        <v>1018</v>
      </c>
      <c r="AI588" t="s">
        <v>1018</v>
      </c>
      <c r="AJ588">
        <v>19</v>
      </c>
    </row>
    <row r="589" spans="30:36" x14ac:dyDescent="0.2">
      <c r="AD589" t="s">
        <v>1127</v>
      </c>
      <c r="AI589" t="s">
        <v>1127</v>
      </c>
      <c r="AJ589">
        <v>19</v>
      </c>
    </row>
    <row r="590" spans="30:36" x14ac:dyDescent="0.2">
      <c r="AD590" t="s">
        <v>1264</v>
      </c>
      <c r="AI590" t="s">
        <v>1264</v>
      </c>
      <c r="AJ590">
        <v>19</v>
      </c>
    </row>
    <row r="591" spans="30:36" x14ac:dyDescent="0.2">
      <c r="AD591" t="s">
        <v>1070</v>
      </c>
      <c r="AI591" t="s">
        <v>1070</v>
      </c>
      <c r="AJ591">
        <v>18</v>
      </c>
    </row>
    <row r="592" spans="30:36" x14ac:dyDescent="0.2">
      <c r="AD592" t="s">
        <v>1026</v>
      </c>
      <c r="AI592" t="s">
        <v>1026</v>
      </c>
      <c r="AJ592">
        <v>17</v>
      </c>
    </row>
    <row r="593" spans="30:36" x14ac:dyDescent="0.2">
      <c r="AD593" t="s">
        <v>998</v>
      </c>
      <c r="AI593" t="s">
        <v>998</v>
      </c>
      <c r="AJ593">
        <v>17</v>
      </c>
    </row>
    <row r="594" spans="30:36" x14ac:dyDescent="0.2">
      <c r="AD594" t="s">
        <v>1005</v>
      </c>
      <c r="AI594" t="s">
        <v>1005</v>
      </c>
      <c r="AJ594">
        <v>17</v>
      </c>
    </row>
    <row r="595" spans="30:36" x14ac:dyDescent="0.2">
      <c r="AD595" t="s">
        <v>1006</v>
      </c>
      <c r="AI595" t="s">
        <v>1006</v>
      </c>
      <c r="AJ595">
        <v>17</v>
      </c>
    </row>
    <row r="596" spans="30:36" x14ac:dyDescent="0.2">
      <c r="AD596" t="s">
        <v>1091</v>
      </c>
      <c r="AI596" t="s">
        <v>1091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43" workbookViewId="0">
      <selection activeCell="D477" sqref="D47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734</v>
      </c>
      <c r="B1" t="s">
        <v>79</v>
      </c>
      <c r="C1" t="s">
        <v>1503</v>
      </c>
      <c r="D1" t="s">
        <v>1504</v>
      </c>
    </row>
    <row r="2" spans="1:4" x14ac:dyDescent="0.2">
      <c r="A2" t="s">
        <v>742</v>
      </c>
      <c r="B2" t="s">
        <v>727</v>
      </c>
      <c r="C2" t="s">
        <v>727</v>
      </c>
      <c r="D2">
        <v>80821</v>
      </c>
    </row>
    <row r="3" spans="1:4" x14ac:dyDescent="0.2">
      <c r="A3" t="s">
        <v>1505</v>
      </c>
      <c r="B3" t="s">
        <v>723</v>
      </c>
      <c r="C3" t="s">
        <v>1506</v>
      </c>
      <c r="D3">
        <v>30202</v>
      </c>
    </row>
    <row r="4" spans="1:4" x14ac:dyDescent="0.2">
      <c r="A4" t="s">
        <v>1507</v>
      </c>
      <c r="B4" t="s">
        <v>730</v>
      </c>
      <c r="C4" t="s">
        <v>730</v>
      </c>
      <c r="D4">
        <v>70313</v>
      </c>
    </row>
    <row r="5" spans="1:4" x14ac:dyDescent="0.2">
      <c r="A5" t="s">
        <v>1508</v>
      </c>
      <c r="B5" t="s">
        <v>722</v>
      </c>
      <c r="C5" t="s">
        <v>1509</v>
      </c>
      <c r="D5">
        <v>120502</v>
      </c>
    </row>
    <row r="6" spans="1:4" x14ac:dyDescent="0.2">
      <c r="A6" t="s">
        <v>1510</v>
      </c>
      <c r="B6" t="s">
        <v>726</v>
      </c>
      <c r="C6" t="s">
        <v>1511</v>
      </c>
      <c r="D6">
        <v>50313</v>
      </c>
    </row>
    <row r="7" spans="1:4" x14ac:dyDescent="0.2">
      <c r="A7" t="s">
        <v>805</v>
      </c>
      <c r="B7" t="s">
        <v>728</v>
      </c>
      <c r="C7" t="s">
        <v>1512</v>
      </c>
      <c r="D7">
        <v>20101</v>
      </c>
    </row>
    <row r="8" spans="1:4" x14ac:dyDescent="0.2">
      <c r="A8" t="s">
        <v>836</v>
      </c>
      <c r="B8" t="s">
        <v>725</v>
      </c>
      <c r="C8" t="s">
        <v>725</v>
      </c>
      <c r="D8">
        <v>100102</v>
      </c>
    </row>
    <row r="9" spans="1:4" x14ac:dyDescent="0.2">
      <c r="A9" t="s">
        <v>803</v>
      </c>
      <c r="B9" t="s">
        <v>732</v>
      </c>
      <c r="C9" t="s">
        <v>1513</v>
      </c>
      <c r="D9">
        <v>40101</v>
      </c>
    </row>
    <row r="10" spans="1:4" x14ac:dyDescent="0.2">
      <c r="A10" t="s">
        <v>747</v>
      </c>
      <c r="B10" t="s">
        <v>727</v>
      </c>
      <c r="C10" t="s">
        <v>727</v>
      </c>
      <c r="D10">
        <v>80822</v>
      </c>
    </row>
    <row r="11" spans="1:4" x14ac:dyDescent="0.2">
      <c r="A11" t="s">
        <v>809</v>
      </c>
      <c r="B11" t="s">
        <v>721</v>
      </c>
      <c r="C11" t="s">
        <v>1514</v>
      </c>
      <c r="D11">
        <v>10401</v>
      </c>
    </row>
    <row r="12" spans="1:4" x14ac:dyDescent="0.2">
      <c r="A12" t="s">
        <v>1515</v>
      </c>
      <c r="B12" t="s">
        <v>722</v>
      </c>
      <c r="C12" t="s">
        <v>1516</v>
      </c>
      <c r="D12">
        <v>120902</v>
      </c>
    </row>
    <row r="13" spans="1:4" x14ac:dyDescent="0.2">
      <c r="A13" t="s">
        <v>857</v>
      </c>
      <c r="B13" t="s">
        <v>732</v>
      </c>
      <c r="C13" t="s">
        <v>1517</v>
      </c>
      <c r="D13">
        <v>40404</v>
      </c>
    </row>
    <row r="14" spans="1:4" x14ac:dyDescent="0.2">
      <c r="A14" t="s">
        <v>843</v>
      </c>
      <c r="B14" t="s">
        <v>722</v>
      </c>
      <c r="C14" t="s">
        <v>1518</v>
      </c>
      <c r="D14">
        <v>120302</v>
      </c>
    </row>
    <row r="15" spans="1:4" x14ac:dyDescent="0.2">
      <c r="A15" t="s">
        <v>931</v>
      </c>
      <c r="B15" t="s">
        <v>722</v>
      </c>
      <c r="C15" t="s">
        <v>1509</v>
      </c>
      <c r="D15">
        <v>120503</v>
      </c>
    </row>
    <row r="16" spans="1:4" x14ac:dyDescent="0.2">
      <c r="A16" t="s">
        <v>1519</v>
      </c>
      <c r="B16" t="s">
        <v>730</v>
      </c>
      <c r="C16" t="s">
        <v>1520</v>
      </c>
      <c r="D16">
        <v>70702</v>
      </c>
    </row>
    <row r="17" spans="1:4" x14ac:dyDescent="0.2">
      <c r="A17" t="s">
        <v>903</v>
      </c>
      <c r="B17" t="s">
        <v>724</v>
      </c>
      <c r="C17" t="s">
        <v>1521</v>
      </c>
      <c r="D17">
        <v>130703</v>
      </c>
    </row>
    <row r="18" spans="1:4" x14ac:dyDescent="0.2">
      <c r="A18" t="s">
        <v>749</v>
      </c>
      <c r="B18" t="s">
        <v>727</v>
      </c>
      <c r="C18" t="s">
        <v>1522</v>
      </c>
      <c r="D18">
        <v>81001</v>
      </c>
    </row>
    <row r="19" spans="1:4" x14ac:dyDescent="0.2">
      <c r="A19" t="s">
        <v>789</v>
      </c>
      <c r="B19" t="s">
        <v>727</v>
      </c>
      <c r="C19" t="s">
        <v>727</v>
      </c>
      <c r="D19">
        <v>80814</v>
      </c>
    </row>
    <row r="20" spans="1:4" x14ac:dyDescent="0.2">
      <c r="A20" t="s">
        <v>878</v>
      </c>
      <c r="B20" t="s">
        <v>728</v>
      </c>
      <c r="C20" t="s">
        <v>1523</v>
      </c>
      <c r="D20">
        <v>20201</v>
      </c>
    </row>
    <row r="21" spans="1:4" x14ac:dyDescent="0.2">
      <c r="A21" t="s">
        <v>1524</v>
      </c>
      <c r="B21" t="s">
        <v>731</v>
      </c>
      <c r="C21" t="s">
        <v>1525</v>
      </c>
      <c r="D21">
        <v>91202</v>
      </c>
    </row>
    <row r="22" spans="1:4" x14ac:dyDescent="0.2">
      <c r="A22" t="s">
        <v>752</v>
      </c>
      <c r="B22" t="s">
        <v>727</v>
      </c>
      <c r="C22" t="s">
        <v>1522</v>
      </c>
      <c r="D22">
        <v>81006</v>
      </c>
    </row>
    <row r="23" spans="1:4" x14ac:dyDescent="0.2">
      <c r="A23" t="s">
        <v>1526</v>
      </c>
      <c r="B23" t="s">
        <v>724</v>
      </c>
      <c r="C23" t="s">
        <v>1521</v>
      </c>
      <c r="D23">
        <v>130704</v>
      </c>
    </row>
    <row r="24" spans="1:4" x14ac:dyDescent="0.2">
      <c r="A24" t="s">
        <v>737</v>
      </c>
      <c r="B24" t="s">
        <v>724</v>
      </c>
      <c r="C24" t="s">
        <v>1527</v>
      </c>
      <c r="D24">
        <v>130101</v>
      </c>
    </row>
    <row r="25" spans="1:4" x14ac:dyDescent="0.2">
      <c r="A25" t="s">
        <v>875</v>
      </c>
      <c r="B25" t="s">
        <v>732</v>
      </c>
      <c r="C25" t="s">
        <v>807</v>
      </c>
      <c r="D25">
        <v>40502</v>
      </c>
    </row>
    <row r="26" spans="1:4" x14ac:dyDescent="0.2">
      <c r="A26" t="s">
        <v>906</v>
      </c>
      <c r="B26" t="s">
        <v>731</v>
      </c>
      <c r="C26" t="s">
        <v>1528</v>
      </c>
      <c r="D26">
        <v>90101</v>
      </c>
    </row>
    <row r="27" spans="1:4" x14ac:dyDescent="0.2">
      <c r="A27" t="s">
        <v>881</v>
      </c>
      <c r="B27" t="s">
        <v>732</v>
      </c>
      <c r="C27" t="s">
        <v>1529</v>
      </c>
      <c r="D27">
        <v>40204</v>
      </c>
    </row>
    <row r="28" spans="1:4" x14ac:dyDescent="0.2">
      <c r="A28" t="s">
        <v>1480</v>
      </c>
      <c r="B28" t="s">
        <v>732</v>
      </c>
      <c r="C28" t="s">
        <v>1530</v>
      </c>
      <c r="D28">
        <v>40302</v>
      </c>
    </row>
    <row r="29" spans="1:4" x14ac:dyDescent="0.2">
      <c r="A29" t="s">
        <v>1252</v>
      </c>
      <c r="B29" t="s">
        <v>722</v>
      </c>
      <c r="C29" t="s">
        <v>814</v>
      </c>
      <c r="D29">
        <v>120702</v>
      </c>
    </row>
    <row r="30" spans="1:4" x14ac:dyDescent="0.2">
      <c r="A30" t="s">
        <v>838</v>
      </c>
      <c r="B30" t="s">
        <v>731</v>
      </c>
      <c r="C30" t="s">
        <v>1531</v>
      </c>
      <c r="D30">
        <v>91102</v>
      </c>
    </row>
    <row r="31" spans="1:4" x14ac:dyDescent="0.2">
      <c r="A31" t="s">
        <v>838</v>
      </c>
      <c r="B31" t="s">
        <v>730</v>
      </c>
      <c r="C31" t="s">
        <v>1532</v>
      </c>
      <c r="D31">
        <v>70402</v>
      </c>
    </row>
    <row r="32" spans="1:4" x14ac:dyDescent="0.2">
      <c r="A32" t="s">
        <v>1533</v>
      </c>
      <c r="B32" t="s">
        <v>721</v>
      </c>
      <c r="C32" t="s">
        <v>1534</v>
      </c>
      <c r="D32">
        <v>10306</v>
      </c>
    </row>
    <row r="33" spans="1:4" x14ac:dyDescent="0.2">
      <c r="A33" t="s">
        <v>1535</v>
      </c>
      <c r="B33" t="s">
        <v>730</v>
      </c>
      <c r="C33" t="s">
        <v>834</v>
      </c>
      <c r="D33">
        <v>70202</v>
      </c>
    </row>
    <row r="34" spans="1:4" x14ac:dyDescent="0.2">
      <c r="A34" t="s">
        <v>1536</v>
      </c>
      <c r="B34" t="s">
        <v>730</v>
      </c>
      <c r="C34" t="s">
        <v>1532</v>
      </c>
      <c r="D34">
        <v>70403</v>
      </c>
    </row>
    <row r="35" spans="1:4" x14ac:dyDescent="0.2">
      <c r="A35" t="s">
        <v>853</v>
      </c>
      <c r="B35" t="s">
        <v>722</v>
      </c>
      <c r="C35" t="s">
        <v>1518</v>
      </c>
      <c r="D35">
        <v>120303</v>
      </c>
    </row>
    <row r="36" spans="1:4" x14ac:dyDescent="0.2">
      <c r="A36" t="s">
        <v>1537</v>
      </c>
      <c r="B36" t="s">
        <v>731</v>
      </c>
      <c r="C36" t="s">
        <v>1538</v>
      </c>
      <c r="D36">
        <v>90202</v>
      </c>
    </row>
    <row r="37" spans="1:4" x14ac:dyDescent="0.2">
      <c r="A37" t="s">
        <v>1539</v>
      </c>
      <c r="B37" t="s">
        <v>721</v>
      </c>
      <c r="C37" t="s">
        <v>1540</v>
      </c>
      <c r="D37">
        <v>10213</v>
      </c>
    </row>
    <row r="38" spans="1:4" x14ac:dyDescent="0.2">
      <c r="A38" t="s">
        <v>833</v>
      </c>
      <c r="B38" t="s">
        <v>721</v>
      </c>
      <c r="C38" t="s">
        <v>1514</v>
      </c>
      <c r="D38">
        <v>10403</v>
      </c>
    </row>
    <row r="39" spans="1:4" x14ac:dyDescent="0.2">
      <c r="A39" t="s">
        <v>785</v>
      </c>
      <c r="B39" t="s">
        <v>724</v>
      </c>
      <c r="C39" t="s">
        <v>1521</v>
      </c>
      <c r="D39">
        <v>130701</v>
      </c>
    </row>
    <row r="40" spans="1:4" x14ac:dyDescent="0.2">
      <c r="A40" t="s">
        <v>754</v>
      </c>
      <c r="B40" t="s">
        <v>724</v>
      </c>
      <c r="C40" t="s">
        <v>1521</v>
      </c>
      <c r="D40">
        <v>130702</v>
      </c>
    </row>
    <row r="41" spans="1:4" x14ac:dyDescent="0.2">
      <c r="A41" t="s">
        <v>1541</v>
      </c>
      <c r="B41" t="s">
        <v>721</v>
      </c>
      <c r="C41" t="s">
        <v>1514</v>
      </c>
      <c r="D41">
        <v>10402</v>
      </c>
    </row>
    <row r="42" spans="1:4" x14ac:dyDescent="0.2">
      <c r="A42" t="s">
        <v>819</v>
      </c>
      <c r="B42" t="s">
        <v>723</v>
      </c>
      <c r="C42" t="s">
        <v>723</v>
      </c>
      <c r="D42">
        <v>30101</v>
      </c>
    </row>
    <row r="43" spans="1:4" x14ac:dyDescent="0.2">
      <c r="A43" t="s">
        <v>1249</v>
      </c>
      <c r="B43" t="s">
        <v>723</v>
      </c>
      <c r="C43" t="s">
        <v>723</v>
      </c>
      <c r="D43">
        <v>30102</v>
      </c>
    </row>
    <row r="44" spans="1:4" x14ac:dyDescent="0.2">
      <c r="A44" t="s">
        <v>957</v>
      </c>
      <c r="B44" t="s">
        <v>728</v>
      </c>
      <c r="C44" t="s">
        <v>1512</v>
      </c>
      <c r="D44">
        <v>20105</v>
      </c>
    </row>
    <row r="45" spans="1:4" x14ac:dyDescent="0.2">
      <c r="A45" t="s">
        <v>1542</v>
      </c>
      <c r="B45" t="s">
        <v>721</v>
      </c>
      <c r="C45" t="s">
        <v>721</v>
      </c>
      <c r="D45">
        <v>10102</v>
      </c>
    </row>
    <row r="46" spans="1:4" x14ac:dyDescent="0.2">
      <c r="A46" t="s">
        <v>1543</v>
      </c>
      <c r="B46" t="s">
        <v>730</v>
      </c>
      <c r="C46" t="s">
        <v>834</v>
      </c>
      <c r="D46">
        <v>70203</v>
      </c>
    </row>
    <row r="47" spans="1:4" x14ac:dyDescent="0.2">
      <c r="A47" t="s">
        <v>949</v>
      </c>
      <c r="B47" t="s">
        <v>724</v>
      </c>
      <c r="C47" t="s">
        <v>1544</v>
      </c>
      <c r="D47">
        <v>130402</v>
      </c>
    </row>
    <row r="48" spans="1:4" x14ac:dyDescent="0.2">
      <c r="A48" t="s">
        <v>743</v>
      </c>
      <c r="B48" t="s">
        <v>727</v>
      </c>
      <c r="C48" t="s">
        <v>1522</v>
      </c>
      <c r="D48">
        <v>81007</v>
      </c>
    </row>
    <row r="49" spans="1:4" x14ac:dyDescent="0.2">
      <c r="A49" t="s">
        <v>738</v>
      </c>
      <c r="B49" t="s">
        <v>727</v>
      </c>
      <c r="C49" t="s">
        <v>1522</v>
      </c>
      <c r="D49">
        <v>81002</v>
      </c>
    </row>
    <row r="50" spans="1:4" x14ac:dyDescent="0.2">
      <c r="A50" t="s">
        <v>788</v>
      </c>
      <c r="B50" t="s">
        <v>727</v>
      </c>
      <c r="C50" t="s">
        <v>727</v>
      </c>
      <c r="D50">
        <v>80807</v>
      </c>
    </row>
    <row r="51" spans="1:4" x14ac:dyDescent="0.2">
      <c r="A51" t="s">
        <v>788</v>
      </c>
      <c r="B51" t="s">
        <v>732</v>
      </c>
      <c r="C51" t="s">
        <v>1545</v>
      </c>
      <c r="D51">
        <v>41302</v>
      </c>
    </row>
    <row r="52" spans="1:4" x14ac:dyDescent="0.2">
      <c r="A52" t="s">
        <v>756</v>
      </c>
      <c r="B52" t="s">
        <v>727</v>
      </c>
      <c r="C52" t="s">
        <v>727</v>
      </c>
      <c r="D52">
        <v>80806</v>
      </c>
    </row>
    <row r="53" spans="1:4" x14ac:dyDescent="0.2">
      <c r="A53" t="s">
        <v>1546</v>
      </c>
      <c r="B53" t="s">
        <v>732</v>
      </c>
      <c r="C53" t="s">
        <v>1547</v>
      </c>
      <c r="D53">
        <v>40602</v>
      </c>
    </row>
    <row r="54" spans="1:4" x14ac:dyDescent="0.2">
      <c r="A54" t="s">
        <v>810</v>
      </c>
      <c r="B54" t="s">
        <v>722</v>
      </c>
      <c r="C54" t="s">
        <v>764</v>
      </c>
      <c r="D54">
        <v>120601</v>
      </c>
    </row>
    <row r="55" spans="1:4" x14ac:dyDescent="0.2">
      <c r="A55" t="s">
        <v>872</v>
      </c>
      <c r="B55" t="s">
        <v>731</v>
      </c>
      <c r="C55" t="s">
        <v>919</v>
      </c>
      <c r="D55">
        <v>90402</v>
      </c>
    </row>
    <row r="56" spans="1:4" x14ac:dyDescent="0.2">
      <c r="A56" t="s">
        <v>1548</v>
      </c>
      <c r="B56" t="s">
        <v>732</v>
      </c>
      <c r="C56" t="s">
        <v>1549</v>
      </c>
      <c r="D56">
        <v>41202</v>
      </c>
    </row>
    <row r="57" spans="1:4" x14ac:dyDescent="0.2">
      <c r="A57" t="s">
        <v>902</v>
      </c>
      <c r="B57" t="s">
        <v>722</v>
      </c>
      <c r="C57" t="s">
        <v>1550</v>
      </c>
      <c r="D57">
        <v>120102</v>
      </c>
    </row>
    <row r="58" spans="1:4" x14ac:dyDescent="0.2">
      <c r="A58" t="s">
        <v>806</v>
      </c>
      <c r="B58" t="s">
        <v>726</v>
      </c>
      <c r="C58" t="s">
        <v>794</v>
      </c>
      <c r="D58">
        <v>50202</v>
      </c>
    </row>
    <row r="59" spans="1:4" x14ac:dyDescent="0.2">
      <c r="A59" t="s">
        <v>1551</v>
      </c>
      <c r="B59" t="s">
        <v>732</v>
      </c>
      <c r="C59" t="s">
        <v>1549</v>
      </c>
      <c r="D59">
        <v>41203</v>
      </c>
    </row>
    <row r="60" spans="1:4" x14ac:dyDescent="0.2">
      <c r="A60" t="s">
        <v>835</v>
      </c>
      <c r="B60" t="s">
        <v>721</v>
      </c>
      <c r="C60" t="s">
        <v>721</v>
      </c>
      <c r="D60">
        <v>10101</v>
      </c>
    </row>
    <row r="61" spans="1:4" x14ac:dyDescent="0.2">
      <c r="A61" t="s">
        <v>858</v>
      </c>
      <c r="B61" t="s">
        <v>732</v>
      </c>
      <c r="C61" t="s">
        <v>1530</v>
      </c>
      <c r="D61">
        <v>40301</v>
      </c>
    </row>
    <row r="62" spans="1:4" x14ac:dyDescent="0.2">
      <c r="A62" t="s">
        <v>912</v>
      </c>
      <c r="B62" t="s">
        <v>732</v>
      </c>
      <c r="C62" t="s">
        <v>1517</v>
      </c>
      <c r="D62">
        <v>40401</v>
      </c>
    </row>
    <row r="63" spans="1:4" x14ac:dyDescent="0.2">
      <c r="A63" t="s">
        <v>1290</v>
      </c>
      <c r="B63" t="s">
        <v>731</v>
      </c>
      <c r="C63" t="s">
        <v>919</v>
      </c>
      <c r="D63">
        <v>90403</v>
      </c>
    </row>
    <row r="64" spans="1:4" x14ac:dyDescent="0.2">
      <c r="A64" t="s">
        <v>1552</v>
      </c>
      <c r="B64" t="s">
        <v>732</v>
      </c>
      <c r="C64" t="s">
        <v>1553</v>
      </c>
      <c r="D64">
        <v>41002</v>
      </c>
    </row>
    <row r="65" spans="1:4" x14ac:dyDescent="0.2">
      <c r="A65" t="s">
        <v>1554</v>
      </c>
      <c r="B65" t="s">
        <v>727</v>
      </c>
      <c r="C65" t="s">
        <v>1555</v>
      </c>
      <c r="D65">
        <v>80602</v>
      </c>
    </row>
    <row r="66" spans="1:4" x14ac:dyDescent="0.2">
      <c r="A66" t="s">
        <v>820</v>
      </c>
      <c r="B66" t="s">
        <v>723</v>
      </c>
      <c r="C66" t="s">
        <v>723</v>
      </c>
      <c r="D66">
        <v>30103</v>
      </c>
    </row>
    <row r="67" spans="1:4" x14ac:dyDescent="0.2">
      <c r="A67" t="s">
        <v>1556</v>
      </c>
      <c r="B67" t="s">
        <v>724</v>
      </c>
      <c r="C67" t="s">
        <v>1544</v>
      </c>
      <c r="D67">
        <v>130403</v>
      </c>
    </row>
    <row r="68" spans="1:4" x14ac:dyDescent="0.2">
      <c r="A68" t="s">
        <v>1557</v>
      </c>
      <c r="B68" t="s">
        <v>722</v>
      </c>
      <c r="C68" t="s">
        <v>1509</v>
      </c>
      <c r="D68">
        <v>120501</v>
      </c>
    </row>
    <row r="69" spans="1:4" x14ac:dyDescent="0.2">
      <c r="A69" t="s">
        <v>807</v>
      </c>
      <c r="B69" t="s">
        <v>732</v>
      </c>
      <c r="C69" t="s">
        <v>807</v>
      </c>
      <c r="D69">
        <v>40503</v>
      </c>
    </row>
    <row r="70" spans="1:4" x14ac:dyDescent="0.2">
      <c r="A70" t="s">
        <v>1558</v>
      </c>
      <c r="B70" t="s">
        <v>722</v>
      </c>
      <c r="C70" t="s">
        <v>1559</v>
      </c>
      <c r="D70">
        <v>120802</v>
      </c>
    </row>
    <row r="71" spans="1:4" x14ac:dyDescent="0.2">
      <c r="A71" t="s">
        <v>751</v>
      </c>
      <c r="B71" t="s">
        <v>724</v>
      </c>
      <c r="C71" t="s">
        <v>1527</v>
      </c>
      <c r="D71">
        <v>130107</v>
      </c>
    </row>
    <row r="72" spans="1:4" x14ac:dyDescent="0.2">
      <c r="A72" t="s">
        <v>1560</v>
      </c>
      <c r="B72" t="s">
        <v>728</v>
      </c>
      <c r="C72" t="s">
        <v>1523</v>
      </c>
      <c r="D72">
        <v>20210</v>
      </c>
    </row>
    <row r="73" spans="1:4" x14ac:dyDescent="0.2">
      <c r="A73" t="s">
        <v>1561</v>
      </c>
      <c r="B73" t="s">
        <v>729</v>
      </c>
      <c r="C73" t="s">
        <v>1562</v>
      </c>
      <c r="D73">
        <v>60502</v>
      </c>
    </row>
    <row r="74" spans="1:4" x14ac:dyDescent="0.2">
      <c r="A74" t="s">
        <v>1561</v>
      </c>
      <c r="B74" t="s">
        <v>724</v>
      </c>
      <c r="C74" t="s">
        <v>1544</v>
      </c>
      <c r="D74">
        <v>130404</v>
      </c>
    </row>
    <row r="75" spans="1:4" x14ac:dyDescent="0.2">
      <c r="A75" t="s">
        <v>1561</v>
      </c>
      <c r="B75" t="s">
        <v>728</v>
      </c>
      <c r="C75" t="s">
        <v>1523</v>
      </c>
      <c r="D75">
        <v>20202</v>
      </c>
    </row>
    <row r="76" spans="1:4" x14ac:dyDescent="0.2">
      <c r="A76" t="s">
        <v>1563</v>
      </c>
      <c r="B76" t="s">
        <v>723</v>
      </c>
      <c r="C76" t="s">
        <v>1564</v>
      </c>
      <c r="D76">
        <v>30402</v>
      </c>
    </row>
    <row r="77" spans="1:4" x14ac:dyDescent="0.2">
      <c r="A77" t="s">
        <v>768</v>
      </c>
      <c r="B77" t="s">
        <v>727</v>
      </c>
      <c r="C77" t="s">
        <v>727</v>
      </c>
      <c r="D77">
        <v>80815</v>
      </c>
    </row>
    <row r="78" spans="1:4" x14ac:dyDescent="0.2">
      <c r="A78" t="s">
        <v>953</v>
      </c>
      <c r="B78" t="s">
        <v>724</v>
      </c>
      <c r="C78" t="s">
        <v>1565</v>
      </c>
      <c r="D78">
        <v>130302</v>
      </c>
    </row>
    <row r="79" spans="1:4" x14ac:dyDescent="0.2">
      <c r="A79" t="s">
        <v>1566</v>
      </c>
      <c r="B79" t="s">
        <v>722</v>
      </c>
      <c r="C79" t="s">
        <v>764</v>
      </c>
      <c r="D79">
        <v>120610</v>
      </c>
    </row>
    <row r="80" spans="1:4" x14ac:dyDescent="0.2">
      <c r="A80" t="s">
        <v>1245</v>
      </c>
      <c r="B80" t="s">
        <v>732</v>
      </c>
      <c r="C80" t="s">
        <v>1517</v>
      </c>
      <c r="D80">
        <v>40402</v>
      </c>
    </row>
    <row r="81" spans="1:4" x14ac:dyDescent="0.2">
      <c r="A81" t="s">
        <v>933</v>
      </c>
      <c r="B81" t="s">
        <v>731</v>
      </c>
      <c r="C81" t="s">
        <v>1531</v>
      </c>
      <c r="D81">
        <v>91103</v>
      </c>
    </row>
    <row r="82" spans="1:4" x14ac:dyDescent="0.2">
      <c r="A82" t="s">
        <v>1567</v>
      </c>
      <c r="B82" t="s">
        <v>731</v>
      </c>
      <c r="C82" t="s">
        <v>1538</v>
      </c>
      <c r="D82">
        <v>90201</v>
      </c>
    </row>
    <row r="83" spans="1:4" x14ac:dyDescent="0.2">
      <c r="A83" t="s">
        <v>1568</v>
      </c>
      <c r="B83" t="s">
        <v>731</v>
      </c>
      <c r="C83" t="s">
        <v>1511</v>
      </c>
      <c r="D83">
        <v>90902</v>
      </c>
    </row>
    <row r="84" spans="1:4" x14ac:dyDescent="0.2">
      <c r="A84" t="s">
        <v>1569</v>
      </c>
      <c r="B84" t="s">
        <v>722</v>
      </c>
      <c r="C84" t="s">
        <v>1550</v>
      </c>
      <c r="D84">
        <v>120103</v>
      </c>
    </row>
    <row r="85" spans="1:4" x14ac:dyDescent="0.2">
      <c r="A85" t="s">
        <v>1570</v>
      </c>
      <c r="B85" t="s">
        <v>730</v>
      </c>
      <c r="C85" t="s">
        <v>1520</v>
      </c>
      <c r="D85">
        <v>70710</v>
      </c>
    </row>
    <row r="86" spans="1:4" x14ac:dyDescent="0.2">
      <c r="A86" t="s">
        <v>1571</v>
      </c>
      <c r="B86" t="s">
        <v>726</v>
      </c>
      <c r="C86" t="s">
        <v>1572</v>
      </c>
      <c r="D86">
        <v>50102</v>
      </c>
    </row>
    <row r="87" spans="1:4" x14ac:dyDescent="0.2">
      <c r="A87" t="s">
        <v>1573</v>
      </c>
      <c r="B87" t="s">
        <v>724</v>
      </c>
      <c r="C87" t="s">
        <v>1565</v>
      </c>
      <c r="D87">
        <v>130303</v>
      </c>
    </row>
    <row r="88" spans="1:4" x14ac:dyDescent="0.2">
      <c r="A88" t="s">
        <v>1574</v>
      </c>
      <c r="B88" t="s">
        <v>732</v>
      </c>
      <c r="C88" t="s">
        <v>1513</v>
      </c>
      <c r="D88">
        <v>40108</v>
      </c>
    </row>
    <row r="89" spans="1:4" x14ac:dyDescent="0.2">
      <c r="A89" t="s">
        <v>921</v>
      </c>
      <c r="B89" t="s">
        <v>731</v>
      </c>
      <c r="C89" t="s">
        <v>1575</v>
      </c>
      <c r="D89">
        <v>91007</v>
      </c>
    </row>
    <row r="90" spans="1:4" x14ac:dyDescent="0.2">
      <c r="A90" t="s">
        <v>1493</v>
      </c>
      <c r="B90" t="s">
        <v>730</v>
      </c>
      <c r="C90" t="s">
        <v>1520</v>
      </c>
      <c r="D90">
        <v>70703</v>
      </c>
    </row>
    <row r="91" spans="1:4" x14ac:dyDescent="0.2">
      <c r="A91" t="s">
        <v>955</v>
      </c>
      <c r="B91" t="s">
        <v>732</v>
      </c>
      <c r="C91" t="s">
        <v>1553</v>
      </c>
      <c r="D91">
        <v>41003</v>
      </c>
    </row>
    <row r="92" spans="1:4" x14ac:dyDescent="0.2">
      <c r="A92" t="s">
        <v>945</v>
      </c>
      <c r="B92" t="s">
        <v>728</v>
      </c>
      <c r="C92" t="s">
        <v>1576</v>
      </c>
      <c r="D92">
        <v>20602</v>
      </c>
    </row>
    <row r="93" spans="1:4" x14ac:dyDescent="0.2">
      <c r="A93" t="s">
        <v>945</v>
      </c>
      <c r="B93" t="s">
        <v>722</v>
      </c>
      <c r="C93" t="s">
        <v>814</v>
      </c>
      <c r="D93">
        <v>120708</v>
      </c>
    </row>
    <row r="94" spans="1:4" x14ac:dyDescent="0.2">
      <c r="A94" t="s">
        <v>839</v>
      </c>
      <c r="B94" t="s">
        <v>731</v>
      </c>
      <c r="C94" t="s">
        <v>1577</v>
      </c>
      <c r="D94">
        <v>90301</v>
      </c>
    </row>
    <row r="95" spans="1:4" x14ac:dyDescent="0.2">
      <c r="A95" t="s">
        <v>825</v>
      </c>
      <c r="B95" t="s">
        <v>727</v>
      </c>
      <c r="C95" t="s">
        <v>938</v>
      </c>
      <c r="D95">
        <v>80502</v>
      </c>
    </row>
    <row r="96" spans="1:4" x14ac:dyDescent="0.2">
      <c r="A96" t="s">
        <v>1578</v>
      </c>
      <c r="B96" t="s">
        <v>728</v>
      </c>
      <c r="C96" t="s">
        <v>1579</v>
      </c>
      <c r="D96">
        <v>20402</v>
      </c>
    </row>
    <row r="97" spans="1:4" x14ac:dyDescent="0.2">
      <c r="A97" t="s">
        <v>802</v>
      </c>
      <c r="B97" t="s">
        <v>724</v>
      </c>
      <c r="C97" t="s">
        <v>1565</v>
      </c>
      <c r="D97">
        <v>130301</v>
      </c>
    </row>
    <row r="98" spans="1:4" x14ac:dyDescent="0.2">
      <c r="A98" t="s">
        <v>1580</v>
      </c>
      <c r="B98" t="s">
        <v>731</v>
      </c>
      <c r="C98" t="s">
        <v>1575</v>
      </c>
      <c r="D98">
        <v>91009</v>
      </c>
    </row>
    <row r="99" spans="1:4" x14ac:dyDescent="0.2">
      <c r="A99" t="s">
        <v>1581</v>
      </c>
      <c r="B99" t="s">
        <v>722</v>
      </c>
      <c r="C99" t="s">
        <v>1582</v>
      </c>
      <c r="D99">
        <v>120202</v>
      </c>
    </row>
    <row r="100" spans="1:4" x14ac:dyDescent="0.2">
      <c r="A100" t="s">
        <v>784</v>
      </c>
      <c r="B100" t="s">
        <v>723</v>
      </c>
      <c r="C100" t="s">
        <v>723</v>
      </c>
      <c r="D100">
        <v>30104</v>
      </c>
    </row>
    <row r="101" spans="1:4" x14ac:dyDescent="0.2">
      <c r="A101" t="s">
        <v>1583</v>
      </c>
      <c r="B101" t="s">
        <v>731</v>
      </c>
      <c r="C101" t="s">
        <v>1531</v>
      </c>
      <c r="D101">
        <v>91104</v>
      </c>
    </row>
    <row r="102" spans="1:4" x14ac:dyDescent="0.2">
      <c r="A102" t="s">
        <v>969</v>
      </c>
      <c r="B102" t="s">
        <v>731</v>
      </c>
      <c r="C102" t="s">
        <v>1584</v>
      </c>
      <c r="D102">
        <v>90705</v>
      </c>
    </row>
    <row r="103" spans="1:4" x14ac:dyDescent="0.2">
      <c r="A103" t="s">
        <v>1585</v>
      </c>
      <c r="B103" t="s">
        <v>721</v>
      </c>
      <c r="C103" t="s">
        <v>721</v>
      </c>
      <c r="D103">
        <v>10103</v>
      </c>
    </row>
    <row r="104" spans="1:4" x14ac:dyDescent="0.2">
      <c r="A104" t="s">
        <v>1586</v>
      </c>
      <c r="B104" t="s">
        <v>731</v>
      </c>
      <c r="C104" t="s">
        <v>1587</v>
      </c>
      <c r="D104">
        <v>90606</v>
      </c>
    </row>
    <row r="105" spans="1:4" x14ac:dyDescent="0.2">
      <c r="A105" t="s">
        <v>1413</v>
      </c>
      <c r="B105" t="s">
        <v>724</v>
      </c>
      <c r="C105" t="s">
        <v>1565</v>
      </c>
      <c r="D105">
        <v>130304</v>
      </c>
    </row>
    <row r="106" spans="1:4" x14ac:dyDescent="0.2">
      <c r="A106" t="s">
        <v>1588</v>
      </c>
      <c r="B106" t="s">
        <v>722</v>
      </c>
      <c r="C106" t="s">
        <v>1550</v>
      </c>
      <c r="D106">
        <v>120104</v>
      </c>
    </row>
    <row r="107" spans="1:4" x14ac:dyDescent="0.2">
      <c r="A107" t="s">
        <v>1589</v>
      </c>
      <c r="B107" t="s">
        <v>722</v>
      </c>
      <c r="C107" t="s">
        <v>1518</v>
      </c>
      <c r="D107">
        <v>120304</v>
      </c>
    </row>
    <row r="108" spans="1:4" x14ac:dyDescent="0.2">
      <c r="A108" t="s">
        <v>1590</v>
      </c>
      <c r="B108" t="s">
        <v>731</v>
      </c>
      <c r="C108" t="s">
        <v>871</v>
      </c>
      <c r="D108">
        <v>90502</v>
      </c>
    </row>
    <row r="109" spans="1:4" x14ac:dyDescent="0.2">
      <c r="A109" t="s">
        <v>1591</v>
      </c>
      <c r="B109" t="s">
        <v>722</v>
      </c>
      <c r="C109" t="s">
        <v>1550</v>
      </c>
      <c r="D109">
        <v>120105</v>
      </c>
    </row>
    <row r="110" spans="1:4" x14ac:dyDescent="0.2">
      <c r="A110" t="s">
        <v>1592</v>
      </c>
      <c r="B110" t="s">
        <v>722</v>
      </c>
      <c r="C110" t="s">
        <v>1593</v>
      </c>
      <c r="D110">
        <v>120401</v>
      </c>
    </row>
    <row r="111" spans="1:4" x14ac:dyDescent="0.2">
      <c r="A111" t="s">
        <v>1594</v>
      </c>
      <c r="B111" t="s">
        <v>729</v>
      </c>
      <c r="C111" t="s">
        <v>1595</v>
      </c>
      <c r="D111">
        <v>60402</v>
      </c>
    </row>
    <row r="112" spans="1:4" x14ac:dyDescent="0.2">
      <c r="A112" t="s">
        <v>811</v>
      </c>
      <c r="B112" t="s">
        <v>722</v>
      </c>
      <c r="C112" t="s">
        <v>1509</v>
      </c>
      <c r="D112">
        <v>120504</v>
      </c>
    </row>
    <row r="113" spans="1:4" x14ac:dyDescent="0.2">
      <c r="A113" t="s">
        <v>941</v>
      </c>
      <c r="B113" t="s">
        <v>731</v>
      </c>
      <c r="C113" t="s">
        <v>1577</v>
      </c>
      <c r="D113">
        <v>90302</v>
      </c>
    </row>
    <row r="114" spans="1:4" x14ac:dyDescent="0.2">
      <c r="A114" t="s">
        <v>1596</v>
      </c>
      <c r="B114" t="s">
        <v>722</v>
      </c>
      <c r="C114" t="s">
        <v>1518</v>
      </c>
      <c r="D114">
        <v>120305</v>
      </c>
    </row>
    <row r="115" spans="1:4" x14ac:dyDescent="0.2">
      <c r="A115" t="s">
        <v>822</v>
      </c>
      <c r="B115" t="s">
        <v>732</v>
      </c>
      <c r="C115" t="s">
        <v>1597</v>
      </c>
      <c r="D115">
        <v>41402</v>
      </c>
    </row>
    <row r="116" spans="1:4" x14ac:dyDescent="0.2">
      <c r="A116" t="s">
        <v>757</v>
      </c>
      <c r="B116" t="s">
        <v>724</v>
      </c>
      <c r="C116" t="s">
        <v>1527</v>
      </c>
      <c r="D116">
        <v>130108</v>
      </c>
    </row>
    <row r="117" spans="1:4" x14ac:dyDescent="0.2">
      <c r="A117" t="s">
        <v>1598</v>
      </c>
      <c r="B117" t="s">
        <v>732</v>
      </c>
      <c r="C117" t="s">
        <v>1545</v>
      </c>
      <c r="D117">
        <v>41303</v>
      </c>
    </row>
    <row r="118" spans="1:4" x14ac:dyDescent="0.2">
      <c r="A118" t="s">
        <v>950</v>
      </c>
      <c r="B118" t="s">
        <v>724</v>
      </c>
      <c r="C118" t="s">
        <v>1544</v>
      </c>
      <c r="D118">
        <v>130401</v>
      </c>
    </row>
    <row r="119" spans="1:4" x14ac:dyDescent="0.2">
      <c r="A119" t="s">
        <v>761</v>
      </c>
      <c r="B119" t="s">
        <v>721</v>
      </c>
      <c r="C119" t="s">
        <v>1540</v>
      </c>
      <c r="D119">
        <v>10201</v>
      </c>
    </row>
    <row r="120" spans="1:4" x14ac:dyDescent="0.2">
      <c r="A120" t="s">
        <v>1572</v>
      </c>
      <c r="B120" t="s">
        <v>726</v>
      </c>
      <c r="C120" t="s">
        <v>1572</v>
      </c>
      <c r="D120">
        <v>50103</v>
      </c>
    </row>
    <row r="121" spans="1:4" x14ac:dyDescent="0.2">
      <c r="A121" t="s">
        <v>938</v>
      </c>
      <c r="B121" t="s">
        <v>729</v>
      </c>
      <c r="C121" t="s">
        <v>1599</v>
      </c>
      <c r="D121">
        <v>60202</v>
      </c>
    </row>
    <row r="122" spans="1:4" x14ac:dyDescent="0.2">
      <c r="A122" t="s">
        <v>765</v>
      </c>
      <c r="B122" t="s">
        <v>727</v>
      </c>
      <c r="C122" t="s">
        <v>938</v>
      </c>
      <c r="D122">
        <v>80501</v>
      </c>
    </row>
    <row r="123" spans="1:4" x14ac:dyDescent="0.2">
      <c r="A123" t="s">
        <v>1600</v>
      </c>
      <c r="B123" t="s">
        <v>724</v>
      </c>
      <c r="C123" t="s">
        <v>1544</v>
      </c>
      <c r="D123">
        <v>130405</v>
      </c>
    </row>
    <row r="124" spans="1:4" x14ac:dyDescent="0.2">
      <c r="A124" t="s">
        <v>815</v>
      </c>
      <c r="B124" t="s">
        <v>722</v>
      </c>
      <c r="C124" t="s">
        <v>1518</v>
      </c>
      <c r="D124">
        <v>120301</v>
      </c>
    </row>
    <row r="125" spans="1:4" x14ac:dyDescent="0.2">
      <c r="A125" t="s">
        <v>970</v>
      </c>
      <c r="B125" t="s">
        <v>728</v>
      </c>
      <c r="C125" t="s">
        <v>1576</v>
      </c>
      <c r="D125">
        <v>20604</v>
      </c>
    </row>
    <row r="126" spans="1:4" x14ac:dyDescent="0.2">
      <c r="A126" t="s">
        <v>861</v>
      </c>
      <c r="B126" t="s">
        <v>727</v>
      </c>
      <c r="C126" t="s">
        <v>1555</v>
      </c>
      <c r="D126">
        <v>80601</v>
      </c>
    </row>
    <row r="127" spans="1:4" x14ac:dyDescent="0.2">
      <c r="A127" t="s">
        <v>732</v>
      </c>
      <c r="B127" t="s">
        <v>732</v>
      </c>
      <c r="C127" t="s">
        <v>1547</v>
      </c>
      <c r="D127">
        <v>40604</v>
      </c>
    </row>
    <row r="128" spans="1:4" x14ac:dyDescent="0.2">
      <c r="A128" t="s">
        <v>1601</v>
      </c>
      <c r="B128" t="s">
        <v>721</v>
      </c>
      <c r="C128" t="s">
        <v>1534</v>
      </c>
      <c r="D128">
        <v>10301</v>
      </c>
    </row>
    <row r="129" spans="1:4" x14ac:dyDescent="0.2">
      <c r="A129" t="s">
        <v>1602</v>
      </c>
      <c r="B129" t="s">
        <v>731</v>
      </c>
      <c r="C129" t="s">
        <v>1538</v>
      </c>
      <c r="D129">
        <v>90203</v>
      </c>
    </row>
    <row r="130" spans="1:4" x14ac:dyDescent="0.2">
      <c r="A130" t="s">
        <v>897</v>
      </c>
      <c r="B130" t="s">
        <v>729</v>
      </c>
      <c r="C130" t="s">
        <v>1603</v>
      </c>
      <c r="D130">
        <v>60101</v>
      </c>
    </row>
    <row r="131" spans="1:4" x14ac:dyDescent="0.2">
      <c r="A131" t="s">
        <v>1604</v>
      </c>
      <c r="B131" t="s">
        <v>729</v>
      </c>
      <c r="C131" t="s">
        <v>1599</v>
      </c>
      <c r="D131">
        <v>60203</v>
      </c>
    </row>
    <row r="132" spans="1:4" x14ac:dyDescent="0.2">
      <c r="A132" t="s">
        <v>1488</v>
      </c>
      <c r="B132" t="s">
        <v>730</v>
      </c>
      <c r="C132" t="s">
        <v>1532</v>
      </c>
      <c r="D132">
        <v>70405</v>
      </c>
    </row>
    <row r="133" spans="1:4" x14ac:dyDescent="0.2">
      <c r="A133" t="s">
        <v>1605</v>
      </c>
      <c r="B133" t="s">
        <v>729</v>
      </c>
      <c r="C133" t="s">
        <v>1606</v>
      </c>
      <c r="D133">
        <v>60702</v>
      </c>
    </row>
    <row r="134" spans="1:4" x14ac:dyDescent="0.2">
      <c r="A134" t="s">
        <v>1607</v>
      </c>
      <c r="B134" t="s">
        <v>724</v>
      </c>
      <c r="C134" t="s">
        <v>1565</v>
      </c>
      <c r="D134">
        <v>130305</v>
      </c>
    </row>
    <row r="135" spans="1:4" x14ac:dyDescent="0.2">
      <c r="A135" t="s">
        <v>1608</v>
      </c>
      <c r="B135" t="s">
        <v>724</v>
      </c>
      <c r="C135" t="s">
        <v>1565</v>
      </c>
      <c r="D135">
        <v>130306</v>
      </c>
    </row>
    <row r="136" spans="1:4" x14ac:dyDescent="0.2">
      <c r="A136" t="s">
        <v>1440</v>
      </c>
      <c r="B136" t="s">
        <v>723</v>
      </c>
      <c r="C136" t="s">
        <v>723</v>
      </c>
      <c r="D136">
        <v>30105</v>
      </c>
    </row>
    <row r="137" spans="1:4" x14ac:dyDescent="0.2">
      <c r="A137" t="s">
        <v>804</v>
      </c>
      <c r="B137" t="s">
        <v>1609</v>
      </c>
      <c r="C137" t="s">
        <v>1610</v>
      </c>
      <c r="D137">
        <v>110101</v>
      </c>
    </row>
    <row r="138" spans="1:4" x14ac:dyDescent="0.2">
      <c r="A138" t="s">
        <v>1611</v>
      </c>
      <c r="B138" t="s">
        <v>732</v>
      </c>
      <c r="C138" t="s">
        <v>1547</v>
      </c>
      <c r="D138">
        <v>40603</v>
      </c>
    </row>
    <row r="139" spans="1:4" x14ac:dyDescent="0.2">
      <c r="A139" t="s">
        <v>1612</v>
      </c>
      <c r="B139" t="s">
        <v>721</v>
      </c>
      <c r="C139" t="s">
        <v>1540</v>
      </c>
      <c r="D139">
        <v>10208</v>
      </c>
    </row>
    <row r="140" spans="1:4" x14ac:dyDescent="0.2">
      <c r="A140" t="s">
        <v>728</v>
      </c>
      <c r="B140" t="s">
        <v>728</v>
      </c>
      <c r="C140" t="s">
        <v>1576</v>
      </c>
      <c r="D140">
        <v>20603</v>
      </c>
    </row>
    <row r="141" spans="1:4" x14ac:dyDescent="0.2">
      <c r="A141" t="s">
        <v>939</v>
      </c>
      <c r="B141" t="s">
        <v>723</v>
      </c>
      <c r="C141" t="s">
        <v>1613</v>
      </c>
      <c r="D141">
        <v>30302</v>
      </c>
    </row>
    <row r="142" spans="1:4" x14ac:dyDescent="0.2">
      <c r="A142" t="s">
        <v>1614</v>
      </c>
      <c r="B142" t="s">
        <v>727</v>
      </c>
      <c r="C142" t="s">
        <v>938</v>
      </c>
      <c r="D142">
        <v>80507</v>
      </c>
    </row>
    <row r="143" spans="1:4" x14ac:dyDescent="0.2">
      <c r="A143" t="s">
        <v>1615</v>
      </c>
      <c r="B143" t="s">
        <v>726</v>
      </c>
      <c r="C143" t="s">
        <v>794</v>
      </c>
      <c r="D143">
        <v>50209</v>
      </c>
    </row>
    <row r="144" spans="1:4" x14ac:dyDescent="0.2">
      <c r="A144" t="s">
        <v>1616</v>
      </c>
      <c r="B144" t="s">
        <v>732</v>
      </c>
      <c r="C144" t="s">
        <v>1530</v>
      </c>
      <c r="D144">
        <v>40303</v>
      </c>
    </row>
    <row r="145" spans="1:4" x14ac:dyDescent="0.2">
      <c r="A145" t="s">
        <v>1490</v>
      </c>
      <c r="B145" t="s">
        <v>731</v>
      </c>
      <c r="C145" t="s">
        <v>871</v>
      </c>
      <c r="D145">
        <v>90503</v>
      </c>
    </row>
    <row r="146" spans="1:4" x14ac:dyDescent="0.2">
      <c r="A146" t="s">
        <v>1490</v>
      </c>
      <c r="B146" t="s">
        <v>730</v>
      </c>
      <c r="C146" t="s">
        <v>1532</v>
      </c>
      <c r="D146">
        <v>70404</v>
      </c>
    </row>
    <row r="147" spans="1:4" x14ac:dyDescent="0.2">
      <c r="A147" t="s">
        <v>1617</v>
      </c>
      <c r="B147" t="s">
        <v>731</v>
      </c>
      <c r="C147" t="s">
        <v>778</v>
      </c>
      <c r="D147">
        <v>90802</v>
      </c>
    </row>
    <row r="148" spans="1:4" x14ac:dyDescent="0.2">
      <c r="A148" t="s">
        <v>973</v>
      </c>
      <c r="B148" t="s">
        <v>731</v>
      </c>
      <c r="C148" t="s">
        <v>1587</v>
      </c>
      <c r="D148">
        <v>90607</v>
      </c>
    </row>
    <row r="149" spans="1:4" x14ac:dyDescent="0.2">
      <c r="A149" t="s">
        <v>759</v>
      </c>
      <c r="B149" t="s">
        <v>723</v>
      </c>
      <c r="C149" t="s">
        <v>723</v>
      </c>
      <c r="D149">
        <v>30107</v>
      </c>
    </row>
    <row r="150" spans="1:4" x14ac:dyDescent="0.2">
      <c r="A150" t="s">
        <v>813</v>
      </c>
      <c r="B150" t="s">
        <v>723</v>
      </c>
      <c r="C150" t="s">
        <v>723</v>
      </c>
      <c r="D150">
        <v>30115</v>
      </c>
    </row>
    <row r="151" spans="1:4" x14ac:dyDescent="0.2">
      <c r="A151" t="s">
        <v>1618</v>
      </c>
      <c r="B151" t="s">
        <v>723</v>
      </c>
      <c r="C151" t="s">
        <v>1619</v>
      </c>
      <c r="D151">
        <v>30502</v>
      </c>
    </row>
    <row r="152" spans="1:4" x14ac:dyDescent="0.2">
      <c r="A152" t="s">
        <v>1620</v>
      </c>
      <c r="B152" t="s">
        <v>726</v>
      </c>
      <c r="C152" t="s">
        <v>1511</v>
      </c>
      <c r="D152">
        <v>50314</v>
      </c>
    </row>
    <row r="153" spans="1:4" x14ac:dyDescent="0.2">
      <c r="A153" t="s">
        <v>1621</v>
      </c>
      <c r="B153" t="s">
        <v>732</v>
      </c>
      <c r="C153" t="s">
        <v>1597</v>
      </c>
      <c r="D153">
        <v>41403</v>
      </c>
    </row>
    <row r="154" spans="1:4" x14ac:dyDescent="0.2">
      <c r="A154" t="s">
        <v>780</v>
      </c>
      <c r="B154" t="s">
        <v>727</v>
      </c>
      <c r="C154" t="s">
        <v>727</v>
      </c>
      <c r="D154">
        <v>80805</v>
      </c>
    </row>
    <row r="155" spans="1:4" x14ac:dyDescent="0.2">
      <c r="A155" t="s">
        <v>755</v>
      </c>
      <c r="B155" t="s">
        <v>732</v>
      </c>
      <c r="C155" t="s">
        <v>1547</v>
      </c>
      <c r="D155">
        <v>40601</v>
      </c>
    </row>
    <row r="156" spans="1:4" x14ac:dyDescent="0.2">
      <c r="A156" t="s">
        <v>816</v>
      </c>
      <c r="B156" t="s">
        <v>732</v>
      </c>
      <c r="C156" t="s">
        <v>1547</v>
      </c>
      <c r="D156">
        <v>40611</v>
      </c>
    </row>
    <row r="157" spans="1:4" x14ac:dyDescent="0.2">
      <c r="A157" t="s">
        <v>856</v>
      </c>
      <c r="B157" t="s">
        <v>732</v>
      </c>
      <c r="C157" t="s">
        <v>1547</v>
      </c>
      <c r="D157">
        <v>40612</v>
      </c>
    </row>
    <row r="158" spans="1:4" x14ac:dyDescent="0.2">
      <c r="A158" t="s">
        <v>1622</v>
      </c>
      <c r="B158" t="s">
        <v>722</v>
      </c>
      <c r="C158" t="s">
        <v>1518</v>
      </c>
      <c r="D158">
        <v>120313</v>
      </c>
    </row>
    <row r="159" spans="1:4" x14ac:dyDescent="0.2">
      <c r="A159" t="s">
        <v>1623</v>
      </c>
      <c r="B159" t="s">
        <v>722</v>
      </c>
      <c r="C159" t="s">
        <v>1518</v>
      </c>
      <c r="D159">
        <v>120315</v>
      </c>
    </row>
    <row r="160" spans="1:4" x14ac:dyDescent="0.2">
      <c r="A160" t="s">
        <v>1624</v>
      </c>
      <c r="B160" t="s">
        <v>732</v>
      </c>
      <c r="C160" t="s">
        <v>1513</v>
      </c>
      <c r="D160">
        <v>40102</v>
      </c>
    </row>
    <row r="161" spans="1:4" x14ac:dyDescent="0.2">
      <c r="A161" t="s">
        <v>821</v>
      </c>
      <c r="B161" t="s">
        <v>732</v>
      </c>
      <c r="C161" t="s">
        <v>1625</v>
      </c>
      <c r="D161">
        <v>40701</v>
      </c>
    </row>
    <row r="162" spans="1:4" x14ac:dyDescent="0.2">
      <c r="A162" t="s">
        <v>1626</v>
      </c>
      <c r="B162" t="s">
        <v>732</v>
      </c>
      <c r="C162" t="s">
        <v>1553</v>
      </c>
      <c r="D162">
        <v>41007</v>
      </c>
    </row>
    <row r="163" spans="1:4" x14ac:dyDescent="0.2">
      <c r="A163" t="s">
        <v>773</v>
      </c>
      <c r="B163" t="s">
        <v>727</v>
      </c>
      <c r="C163" t="s">
        <v>727</v>
      </c>
      <c r="D163">
        <v>80826</v>
      </c>
    </row>
    <row r="164" spans="1:4" x14ac:dyDescent="0.2">
      <c r="A164" t="s">
        <v>1627</v>
      </c>
      <c r="B164" t="s">
        <v>732</v>
      </c>
      <c r="C164" t="s">
        <v>1625</v>
      </c>
      <c r="D164">
        <v>40702</v>
      </c>
    </row>
    <row r="165" spans="1:4" x14ac:dyDescent="0.2">
      <c r="A165" t="s">
        <v>960</v>
      </c>
      <c r="B165" t="s">
        <v>731</v>
      </c>
      <c r="C165" t="s">
        <v>1575</v>
      </c>
      <c r="D165">
        <v>91010</v>
      </c>
    </row>
    <row r="166" spans="1:4" x14ac:dyDescent="0.2">
      <c r="A166" t="s">
        <v>1628</v>
      </c>
      <c r="B166" t="s">
        <v>731</v>
      </c>
      <c r="C166" t="s">
        <v>1511</v>
      </c>
      <c r="D166">
        <v>90903</v>
      </c>
    </row>
    <row r="167" spans="1:4" x14ac:dyDescent="0.2">
      <c r="A167" t="s">
        <v>854</v>
      </c>
      <c r="B167" t="s">
        <v>724</v>
      </c>
      <c r="C167" t="s">
        <v>1521</v>
      </c>
      <c r="D167">
        <v>130705</v>
      </c>
    </row>
    <row r="168" spans="1:4" x14ac:dyDescent="0.2">
      <c r="A168" t="s">
        <v>1629</v>
      </c>
      <c r="B168" t="s">
        <v>731</v>
      </c>
      <c r="C168" t="s">
        <v>1577</v>
      </c>
      <c r="D168">
        <v>90307</v>
      </c>
    </row>
    <row r="169" spans="1:4" x14ac:dyDescent="0.2">
      <c r="A169" t="s">
        <v>1630</v>
      </c>
      <c r="B169" t="s">
        <v>722</v>
      </c>
      <c r="C169" t="s">
        <v>1509</v>
      </c>
      <c r="D169">
        <v>120505</v>
      </c>
    </row>
    <row r="170" spans="1:4" x14ac:dyDescent="0.2">
      <c r="A170" t="s">
        <v>913</v>
      </c>
      <c r="B170" t="s">
        <v>729</v>
      </c>
      <c r="C170" t="s">
        <v>1631</v>
      </c>
      <c r="D170">
        <v>60604</v>
      </c>
    </row>
    <row r="171" spans="1:4" x14ac:dyDescent="0.2">
      <c r="A171" t="s">
        <v>1632</v>
      </c>
      <c r="B171" t="s">
        <v>731</v>
      </c>
      <c r="C171" t="s">
        <v>1528</v>
      </c>
      <c r="D171">
        <v>90102</v>
      </c>
    </row>
    <row r="172" spans="1:4" x14ac:dyDescent="0.2">
      <c r="A172" t="s">
        <v>1633</v>
      </c>
      <c r="B172" t="s">
        <v>730</v>
      </c>
      <c r="C172" t="s">
        <v>1520</v>
      </c>
      <c r="D172">
        <v>70704</v>
      </c>
    </row>
    <row r="173" spans="1:4" x14ac:dyDescent="0.2">
      <c r="A173" t="s">
        <v>879</v>
      </c>
      <c r="B173" t="s">
        <v>732</v>
      </c>
      <c r="C173" t="s">
        <v>807</v>
      </c>
      <c r="D173">
        <v>40513</v>
      </c>
    </row>
    <row r="174" spans="1:4" x14ac:dyDescent="0.2">
      <c r="A174" t="s">
        <v>1634</v>
      </c>
      <c r="B174" t="s">
        <v>730</v>
      </c>
      <c r="C174" t="s">
        <v>1520</v>
      </c>
      <c r="D174">
        <v>70705</v>
      </c>
    </row>
    <row r="175" spans="1:4" x14ac:dyDescent="0.2">
      <c r="A175" t="s">
        <v>1634</v>
      </c>
      <c r="B175" t="s">
        <v>731</v>
      </c>
      <c r="C175" t="s">
        <v>1525</v>
      </c>
      <c r="D175">
        <v>91203</v>
      </c>
    </row>
    <row r="176" spans="1:4" x14ac:dyDescent="0.2">
      <c r="A176" t="s">
        <v>1634</v>
      </c>
      <c r="B176" t="s">
        <v>724</v>
      </c>
      <c r="C176" t="s">
        <v>1565</v>
      </c>
      <c r="D176">
        <v>130307</v>
      </c>
    </row>
    <row r="177" spans="1:4" x14ac:dyDescent="0.2">
      <c r="A177" t="s">
        <v>1635</v>
      </c>
      <c r="B177" t="s">
        <v>729</v>
      </c>
      <c r="C177" t="s">
        <v>1636</v>
      </c>
      <c r="D177">
        <v>60303</v>
      </c>
    </row>
    <row r="178" spans="1:4" x14ac:dyDescent="0.2">
      <c r="A178" t="s">
        <v>1637</v>
      </c>
      <c r="B178" t="s">
        <v>730</v>
      </c>
      <c r="C178" t="s">
        <v>1638</v>
      </c>
      <c r="D178">
        <v>70602</v>
      </c>
    </row>
    <row r="179" spans="1:4" x14ac:dyDescent="0.2">
      <c r="A179" t="s">
        <v>1396</v>
      </c>
      <c r="B179" t="s">
        <v>728</v>
      </c>
      <c r="C179" t="s">
        <v>1579</v>
      </c>
      <c r="D179">
        <v>20403</v>
      </c>
    </row>
    <row r="180" spans="1:4" x14ac:dyDescent="0.2">
      <c r="A180" t="s">
        <v>1639</v>
      </c>
      <c r="B180" t="s">
        <v>729</v>
      </c>
      <c r="C180" t="s">
        <v>1636</v>
      </c>
      <c r="D180">
        <v>60302</v>
      </c>
    </row>
    <row r="181" spans="1:4" x14ac:dyDescent="0.2">
      <c r="A181" t="s">
        <v>1640</v>
      </c>
      <c r="B181" t="s">
        <v>730</v>
      </c>
      <c r="C181" t="s">
        <v>834</v>
      </c>
      <c r="D181">
        <v>70204</v>
      </c>
    </row>
    <row r="182" spans="1:4" x14ac:dyDescent="0.2">
      <c r="A182" t="s">
        <v>1641</v>
      </c>
      <c r="B182" t="s">
        <v>729</v>
      </c>
      <c r="C182" t="s">
        <v>1636</v>
      </c>
      <c r="D182">
        <v>60304</v>
      </c>
    </row>
    <row r="183" spans="1:4" x14ac:dyDescent="0.2">
      <c r="A183" t="s">
        <v>1641</v>
      </c>
      <c r="B183" t="s">
        <v>730</v>
      </c>
      <c r="C183" t="s">
        <v>1532</v>
      </c>
      <c r="D183">
        <v>70406</v>
      </c>
    </row>
    <row r="184" spans="1:4" x14ac:dyDescent="0.2">
      <c r="A184" t="s">
        <v>1642</v>
      </c>
      <c r="B184" t="s">
        <v>728</v>
      </c>
      <c r="C184" t="s">
        <v>1523</v>
      </c>
      <c r="D184">
        <v>20203</v>
      </c>
    </row>
    <row r="185" spans="1:4" x14ac:dyDescent="0.2">
      <c r="A185" t="s">
        <v>740</v>
      </c>
      <c r="B185" t="s">
        <v>727</v>
      </c>
      <c r="C185" t="s">
        <v>727</v>
      </c>
      <c r="D185">
        <v>80802</v>
      </c>
    </row>
    <row r="186" spans="1:4" x14ac:dyDescent="0.2">
      <c r="A186" t="s">
        <v>1643</v>
      </c>
      <c r="B186" t="s">
        <v>729</v>
      </c>
      <c r="C186" t="s">
        <v>1631</v>
      </c>
      <c r="D186">
        <v>60606</v>
      </c>
    </row>
    <row r="187" spans="1:4" x14ac:dyDescent="0.2">
      <c r="A187" t="s">
        <v>1473</v>
      </c>
      <c r="B187" t="s">
        <v>730</v>
      </c>
      <c r="C187" t="s">
        <v>834</v>
      </c>
      <c r="D187">
        <v>70205</v>
      </c>
    </row>
    <row r="188" spans="1:4" x14ac:dyDescent="0.2">
      <c r="A188" t="s">
        <v>1644</v>
      </c>
      <c r="B188" t="s">
        <v>731</v>
      </c>
      <c r="C188" t="s">
        <v>1538</v>
      </c>
      <c r="D188">
        <v>90204</v>
      </c>
    </row>
    <row r="189" spans="1:4" x14ac:dyDescent="0.2">
      <c r="A189" t="s">
        <v>792</v>
      </c>
      <c r="B189" t="s">
        <v>724</v>
      </c>
      <c r="C189" t="s">
        <v>1521</v>
      </c>
      <c r="D189">
        <v>130706</v>
      </c>
    </row>
    <row r="190" spans="1:4" x14ac:dyDescent="0.2">
      <c r="A190" t="s">
        <v>792</v>
      </c>
      <c r="B190" t="s">
        <v>728</v>
      </c>
      <c r="C190" t="s">
        <v>1576</v>
      </c>
      <c r="D190">
        <v>20605</v>
      </c>
    </row>
    <row r="191" spans="1:4" x14ac:dyDescent="0.2">
      <c r="A191" t="s">
        <v>1645</v>
      </c>
      <c r="B191" t="s">
        <v>728</v>
      </c>
      <c r="C191" t="s">
        <v>1646</v>
      </c>
      <c r="D191">
        <v>20502</v>
      </c>
    </row>
    <row r="192" spans="1:4" x14ac:dyDescent="0.2">
      <c r="A192" t="s">
        <v>1647</v>
      </c>
      <c r="B192" t="s">
        <v>730</v>
      </c>
      <c r="C192" t="s">
        <v>1520</v>
      </c>
      <c r="D192">
        <v>70706</v>
      </c>
    </row>
    <row r="193" spans="1:4" x14ac:dyDescent="0.2">
      <c r="A193" t="s">
        <v>926</v>
      </c>
      <c r="B193" t="s">
        <v>728</v>
      </c>
      <c r="C193" t="s">
        <v>1512</v>
      </c>
      <c r="D193">
        <v>20102</v>
      </c>
    </row>
    <row r="194" spans="1:4" x14ac:dyDescent="0.2">
      <c r="A194" t="s">
        <v>926</v>
      </c>
      <c r="B194" t="s">
        <v>732</v>
      </c>
      <c r="C194" t="s">
        <v>1545</v>
      </c>
      <c r="D194">
        <v>41304</v>
      </c>
    </row>
    <row r="195" spans="1:4" x14ac:dyDescent="0.2">
      <c r="A195" t="s">
        <v>1648</v>
      </c>
      <c r="B195" t="s">
        <v>731</v>
      </c>
      <c r="C195" t="s">
        <v>1511</v>
      </c>
      <c r="D195">
        <v>90904</v>
      </c>
    </row>
    <row r="196" spans="1:4" x14ac:dyDescent="0.2">
      <c r="A196" t="s">
        <v>1649</v>
      </c>
      <c r="B196" t="s">
        <v>730</v>
      </c>
      <c r="C196" t="s">
        <v>730</v>
      </c>
      <c r="D196">
        <v>70315</v>
      </c>
    </row>
    <row r="197" spans="1:4" x14ac:dyDescent="0.2">
      <c r="A197" t="s">
        <v>818</v>
      </c>
      <c r="B197" t="s">
        <v>721</v>
      </c>
      <c r="C197" t="s">
        <v>1540</v>
      </c>
      <c r="D197">
        <v>10206</v>
      </c>
    </row>
    <row r="198" spans="1:4" x14ac:dyDescent="0.2">
      <c r="A198" t="s">
        <v>1650</v>
      </c>
      <c r="B198" t="s">
        <v>730</v>
      </c>
      <c r="C198" t="s">
        <v>1651</v>
      </c>
      <c r="D198">
        <v>70102</v>
      </c>
    </row>
    <row r="199" spans="1:4" x14ac:dyDescent="0.2">
      <c r="A199" t="s">
        <v>1652</v>
      </c>
      <c r="B199" t="s">
        <v>724</v>
      </c>
      <c r="C199" t="s">
        <v>940</v>
      </c>
      <c r="D199">
        <v>130902</v>
      </c>
    </row>
    <row r="200" spans="1:4" x14ac:dyDescent="0.2">
      <c r="A200" t="s">
        <v>865</v>
      </c>
      <c r="B200" t="s">
        <v>723</v>
      </c>
      <c r="C200" t="s">
        <v>1506</v>
      </c>
      <c r="D200">
        <v>30203</v>
      </c>
    </row>
    <row r="201" spans="1:4" x14ac:dyDescent="0.2">
      <c r="A201" t="s">
        <v>1653</v>
      </c>
      <c r="B201" t="s">
        <v>723</v>
      </c>
      <c r="C201" t="s">
        <v>1613</v>
      </c>
      <c r="D201">
        <v>30303</v>
      </c>
    </row>
    <row r="202" spans="1:4" x14ac:dyDescent="0.2">
      <c r="A202" t="s">
        <v>1653</v>
      </c>
      <c r="B202" t="s">
        <v>730</v>
      </c>
      <c r="C202" t="s">
        <v>730</v>
      </c>
      <c r="D202">
        <v>70302</v>
      </c>
    </row>
    <row r="203" spans="1:4" x14ac:dyDescent="0.2">
      <c r="A203" t="s">
        <v>936</v>
      </c>
      <c r="B203" t="s">
        <v>728</v>
      </c>
      <c r="C203" t="s">
        <v>1654</v>
      </c>
      <c r="D203">
        <v>20302</v>
      </c>
    </row>
    <row r="204" spans="1:4" x14ac:dyDescent="0.2">
      <c r="A204" t="s">
        <v>1655</v>
      </c>
      <c r="B204" t="s">
        <v>730</v>
      </c>
      <c r="C204" t="s">
        <v>1651</v>
      </c>
      <c r="D204">
        <v>70109</v>
      </c>
    </row>
    <row r="205" spans="1:4" x14ac:dyDescent="0.2">
      <c r="A205" t="s">
        <v>1656</v>
      </c>
      <c r="B205" t="s">
        <v>728</v>
      </c>
      <c r="C205" t="s">
        <v>1512</v>
      </c>
      <c r="D205">
        <v>20108</v>
      </c>
    </row>
    <row r="206" spans="1:4" x14ac:dyDescent="0.2">
      <c r="A206" t="s">
        <v>893</v>
      </c>
      <c r="B206" t="s">
        <v>731</v>
      </c>
      <c r="C206" t="s">
        <v>919</v>
      </c>
      <c r="D206">
        <v>90407</v>
      </c>
    </row>
    <row r="207" spans="1:4" x14ac:dyDescent="0.2">
      <c r="A207" t="s">
        <v>893</v>
      </c>
      <c r="B207" t="s">
        <v>724</v>
      </c>
      <c r="C207" t="s">
        <v>940</v>
      </c>
      <c r="D207">
        <v>130903</v>
      </c>
    </row>
    <row r="208" spans="1:4" x14ac:dyDescent="0.2">
      <c r="A208" t="s">
        <v>1657</v>
      </c>
      <c r="B208" t="s">
        <v>724</v>
      </c>
      <c r="C208" t="s">
        <v>1544</v>
      </c>
      <c r="D208">
        <v>130406</v>
      </c>
    </row>
    <row r="209" spans="1:4" x14ac:dyDescent="0.2">
      <c r="A209" t="s">
        <v>1658</v>
      </c>
      <c r="B209" t="s">
        <v>729</v>
      </c>
      <c r="C209" t="s">
        <v>1606</v>
      </c>
      <c r="D209">
        <v>60704</v>
      </c>
    </row>
    <row r="210" spans="1:4" x14ac:dyDescent="0.2">
      <c r="A210" t="s">
        <v>1659</v>
      </c>
      <c r="B210" t="s">
        <v>727</v>
      </c>
      <c r="C210" t="s">
        <v>938</v>
      </c>
      <c r="D210">
        <v>80504</v>
      </c>
    </row>
    <row r="211" spans="1:4" x14ac:dyDescent="0.2">
      <c r="A211" t="s">
        <v>1660</v>
      </c>
      <c r="B211" t="s">
        <v>730</v>
      </c>
      <c r="C211" t="s">
        <v>1651</v>
      </c>
      <c r="D211">
        <v>70103</v>
      </c>
    </row>
    <row r="212" spans="1:4" x14ac:dyDescent="0.2">
      <c r="A212" t="s">
        <v>1661</v>
      </c>
      <c r="B212" t="s">
        <v>730</v>
      </c>
      <c r="C212" t="s">
        <v>834</v>
      </c>
      <c r="D212">
        <v>70206</v>
      </c>
    </row>
    <row r="213" spans="1:4" x14ac:dyDescent="0.2">
      <c r="A213" t="s">
        <v>937</v>
      </c>
      <c r="B213" t="s">
        <v>731</v>
      </c>
      <c r="C213" t="s">
        <v>1531</v>
      </c>
      <c r="D213">
        <v>91105</v>
      </c>
    </row>
    <row r="214" spans="1:4" x14ac:dyDescent="0.2">
      <c r="A214" t="s">
        <v>1662</v>
      </c>
      <c r="B214" t="s">
        <v>731</v>
      </c>
      <c r="C214" t="s">
        <v>871</v>
      </c>
      <c r="D214">
        <v>90504</v>
      </c>
    </row>
    <row r="215" spans="1:4" x14ac:dyDescent="0.2">
      <c r="A215" t="s">
        <v>1663</v>
      </c>
      <c r="B215" t="s">
        <v>730</v>
      </c>
      <c r="C215" t="s">
        <v>834</v>
      </c>
      <c r="D215">
        <v>70207</v>
      </c>
    </row>
    <row r="216" spans="1:4" x14ac:dyDescent="0.2">
      <c r="A216" t="s">
        <v>1664</v>
      </c>
      <c r="B216" t="s">
        <v>732</v>
      </c>
      <c r="C216" t="s">
        <v>1665</v>
      </c>
      <c r="D216">
        <v>40902</v>
      </c>
    </row>
    <row r="217" spans="1:4" x14ac:dyDescent="0.2">
      <c r="A217" t="s">
        <v>1666</v>
      </c>
      <c r="B217" t="s">
        <v>729</v>
      </c>
      <c r="C217" t="s">
        <v>1631</v>
      </c>
      <c r="D217">
        <v>60603</v>
      </c>
    </row>
    <row r="218" spans="1:4" x14ac:dyDescent="0.2">
      <c r="A218" t="s">
        <v>1667</v>
      </c>
      <c r="B218" t="s">
        <v>728</v>
      </c>
      <c r="C218" t="s">
        <v>1646</v>
      </c>
      <c r="D218">
        <v>20503</v>
      </c>
    </row>
    <row r="219" spans="1:4" x14ac:dyDescent="0.2">
      <c r="A219" t="s">
        <v>1668</v>
      </c>
      <c r="B219" t="s">
        <v>731</v>
      </c>
      <c r="C219" t="s">
        <v>1511</v>
      </c>
      <c r="D219">
        <v>90905</v>
      </c>
    </row>
    <row r="220" spans="1:4" x14ac:dyDescent="0.2">
      <c r="A220" t="s">
        <v>1669</v>
      </c>
      <c r="B220" t="s">
        <v>722</v>
      </c>
      <c r="C220" t="s">
        <v>1509</v>
      </c>
      <c r="D220">
        <v>120506</v>
      </c>
    </row>
    <row r="221" spans="1:4" x14ac:dyDescent="0.2">
      <c r="A221" t="s">
        <v>1670</v>
      </c>
      <c r="B221" t="s">
        <v>729</v>
      </c>
      <c r="C221" t="s">
        <v>1631</v>
      </c>
      <c r="D221">
        <v>60605</v>
      </c>
    </row>
    <row r="222" spans="1:4" x14ac:dyDescent="0.2">
      <c r="A222" t="s">
        <v>1670</v>
      </c>
      <c r="B222" t="s">
        <v>730</v>
      </c>
      <c r="C222" t="s">
        <v>834</v>
      </c>
      <c r="D222">
        <v>70208</v>
      </c>
    </row>
    <row r="223" spans="1:4" x14ac:dyDescent="0.2">
      <c r="A223" t="s">
        <v>915</v>
      </c>
      <c r="B223" t="s">
        <v>722</v>
      </c>
      <c r="C223" t="s">
        <v>1509</v>
      </c>
      <c r="D223">
        <v>120510</v>
      </c>
    </row>
    <row r="224" spans="1:4" x14ac:dyDescent="0.2">
      <c r="A224" t="s">
        <v>1671</v>
      </c>
      <c r="B224" t="s">
        <v>728</v>
      </c>
      <c r="C224" t="s">
        <v>1646</v>
      </c>
      <c r="D224">
        <v>20504</v>
      </c>
    </row>
    <row r="225" spans="1:4" x14ac:dyDescent="0.2">
      <c r="A225" t="s">
        <v>1243</v>
      </c>
      <c r="B225" t="s">
        <v>731</v>
      </c>
      <c r="C225" t="s">
        <v>1577</v>
      </c>
      <c r="D225">
        <v>90303</v>
      </c>
    </row>
    <row r="226" spans="1:4" x14ac:dyDescent="0.2">
      <c r="A226" t="s">
        <v>826</v>
      </c>
      <c r="B226" t="s">
        <v>722</v>
      </c>
      <c r="C226" t="s">
        <v>1509</v>
      </c>
      <c r="D226">
        <v>120507</v>
      </c>
    </row>
    <row r="227" spans="1:4" x14ac:dyDescent="0.2">
      <c r="A227" t="s">
        <v>1672</v>
      </c>
      <c r="B227" t="s">
        <v>722</v>
      </c>
      <c r="C227" t="s">
        <v>1509</v>
      </c>
      <c r="D227">
        <v>120511</v>
      </c>
    </row>
    <row r="228" spans="1:4" x14ac:dyDescent="0.2">
      <c r="A228" t="s">
        <v>1673</v>
      </c>
      <c r="B228" t="s">
        <v>732</v>
      </c>
      <c r="C228" t="s">
        <v>1665</v>
      </c>
      <c r="D228">
        <v>40903</v>
      </c>
    </row>
    <row r="229" spans="1:4" x14ac:dyDescent="0.2">
      <c r="A229" t="s">
        <v>1674</v>
      </c>
      <c r="B229" t="s">
        <v>728</v>
      </c>
      <c r="C229" t="s">
        <v>1654</v>
      </c>
      <c r="D229">
        <v>20303</v>
      </c>
    </row>
    <row r="230" spans="1:4" x14ac:dyDescent="0.2">
      <c r="A230" t="s">
        <v>1674</v>
      </c>
      <c r="B230" t="s">
        <v>731</v>
      </c>
      <c r="C230" t="s">
        <v>1538</v>
      </c>
      <c r="D230">
        <v>90205</v>
      </c>
    </row>
    <row r="231" spans="1:4" x14ac:dyDescent="0.2">
      <c r="A231" t="s">
        <v>1675</v>
      </c>
      <c r="B231" t="s">
        <v>731</v>
      </c>
      <c r="C231" t="s">
        <v>871</v>
      </c>
      <c r="D231">
        <v>90505</v>
      </c>
    </row>
    <row r="232" spans="1:4" x14ac:dyDescent="0.2">
      <c r="A232" t="s">
        <v>1676</v>
      </c>
      <c r="B232" t="s">
        <v>732</v>
      </c>
      <c r="C232" t="s">
        <v>1665</v>
      </c>
      <c r="D232">
        <v>40904</v>
      </c>
    </row>
    <row r="233" spans="1:4" x14ac:dyDescent="0.2">
      <c r="A233" t="s">
        <v>1677</v>
      </c>
      <c r="B233" t="s">
        <v>726</v>
      </c>
      <c r="C233" t="s">
        <v>794</v>
      </c>
      <c r="D233">
        <v>50201</v>
      </c>
    </row>
    <row r="234" spans="1:4" x14ac:dyDescent="0.2">
      <c r="A234" t="s">
        <v>1678</v>
      </c>
      <c r="B234" t="s">
        <v>728</v>
      </c>
      <c r="C234" t="s">
        <v>1523</v>
      </c>
      <c r="D234">
        <v>20204</v>
      </c>
    </row>
    <row r="235" spans="1:4" x14ac:dyDescent="0.2">
      <c r="A235" t="s">
        <v>911</v>
      </c>
      <c r="B235" t="s">
        <v>729</v>
      </c>
      <c r="C235" t="s">
        <v>1606</v>
      </c>
      <c r="D235">
        <v>60703</v>
      </c>
    </row>
    <row r="236" spans="1:4" x14ac:dyDescent="0.2">
      <c r="A236" t="s">
        <v>911</v>
      </c>
      <c r="B236" t="s">
        <v>731</v>
      </c>
      <c r="C236" t="s">
        <v>871</v>
      </c>
      <c r="D236">
        <v>90506</v>
      </c>
    </row>
    <row r="237" spans="1:4" x14ac:dyDescent="0.2">
      <c r="A237" t="s">
        <v>968</v>
      </c>
      <c r="B237" t="s">
        <v>728</v>
      </c>
      <c r="C237" t="s">
        <v>1512</v>
      </c>
      <c r="D237">
        <v>20103</v>
      </c>
    </row>
    <row r="238" spans="1:4" x14ac:dyDescent="0.2">
      <c r="A238" t="s">
        <v>1679</v>
      </c>
      <c r="B238" t="s">
        <v>721</v>
      </c>
      <c r="C238" t="s">
        <v>1540</v>
      </c>
      <c r="D238">
        <v>10214</v>
      </c>
    </row>
    <row r="239" spans="1:4" x14ac:dyDescent="0.2">
      <c r="A239" t="s">
        <v>1680</v>
      </c>
      <c r="B239" t="s">
        <v>732</v>
      </c>
      <c r="C239" t="s">
        <v>1513</v>
      </c>
      <c r="D239">
        <v>40103</v>
      </c>
    </row>
    <row r="240" spans="1:4" x14ac:dyDescent="0.2">
      <c r="A240" t="s">
        <v>891</v>
      </c>
      <c r="B240" t="s">
        <v>721</v>
      </c>
      <c r="C240" t="s">
        <v>1540</v>
      </c>
      <c r="D240">
        <v>10204</v>
      </c>
    </row>
    <row r="241" spans="1:4" x14ac:dyDescent="0.2">
      <c r="A241" t="s">
        <v>1681</v>
      </c>
      <c r="B241" t="s">
        <v>729</v>
      </c>
      <c r="C241" t="s">
        <v>1595</v>
      </c>
      <c r="D241">
        <v>60406</v>
      </c>
    </row>
    <row r="242" spans="1:4" x14ac:dyDescent="0.2">
      <c r="A242" t="s">
        <v>1682</v>
      </c>
      <c r="B242" t="s">
        <v>729</v>
      </c>
      <c r="C242" t="s">
        <v>1599</v>
      </c>
      <c r="D242">
        <v>60204</v>
      </c>
    </row>
    <row r="243" spans="1:4" x14ac:dyDescent="0.2">
      <c r="A243" t="s">
        <v>874</v>
      </c>
      <c r="B243" t="s">
        <v>728</v>
      </c>
      <c r="C243" t="s">
        <v>1523</v>
      </c>
      <c r="D243">
        <v>20205</v>
      </c>
    </row>
    <row r="244" spans="1:4" x14ac:dyDescent="0.2">
      <c r="A244" t="s">
        <v>1683</v>
      </c>
      <c r="B244" t="s">
        <v>722</v>
      </c>
      <c r="C244" t="s">
        <v>1550</v>
      </c>
      <c r="D244">
        <v>120106</v>
      </c>
    </row>
    <row r="245" spans="1:4" x14ac:dyDescent="0.2">
      <c r="A245" t="s">
        <v>1684</v>
      </c>
      <c r="B245" t="s">
        <v>729</v>
      </c>
      <c r="C245" t="s">
        <v>1595</v>
      </c>
      <c r="D245">
        <v>60408</v>
      </c>
    </row>
    <row r="246" spans="1:4" x14ac:dyDescent="0.2">
      <c r="A246" t="s">
        <v>748</v>
      </c>
      <c r="B246" t="s">
        <v>727</v>
      </c>
      <c r="C246" t="s">
        <v>727</v>
      </c>
      <c r="D246">
        <v>80823</v>
      </c>
    </row>
    <row r="247" spans="1:4" x14ac:dyDescent="0.2">
      <c r="A247" t="s">
        <v>1685</v>
      </c>
      <c r="B247" t="s">
        <v>730</v>
      </c>
      <c r="C247" t="s">
        <v>1532</v>
      </c>
      <c r="D247">
        <v>70407</v>
      </c>
    </row>
    <row r="248" spans="1:4" x14ac:dyDescent="0.2">
      <c r="A248" t="s">
        <v>1686</v>
      </c>
      <c r="B248" t="s">
        <v>724</v>
      </c>
      <c r="C248" t="s">
        <v>1521</v>
      </c>
      <c r="D248">
        <v>130707</v>
      </c>
    </row>
    <row r="249" spans="1:4" x14ac:dyDescent="0.2">
      <c r="A249" t="s">
        <v>1687</v>
      </c>
      <c r="B249" t="s">
        <v>721</v>
      </c>
      <c r="C249" t="s">
        <v>1540</v>
      </c>
      <c r="D249">
        <v>10216</v>
      </c>
    </row>
    <row r="250" spans="1:4" x14ac:dyDescent="0.2">
      <c r="A250" t="s">
        <v>1248</v>
      </c>
      <c r="B250" t="s">
        <v>721</v>
      </c>
      <c r="C250" t="s">
        <v>1540</v>
      </c>
      <c r="D250">
        <v>10215</v>
      </c>
    </row>
    <row r="251" spans="1:4" x14ac:dyDescent="0.2">
      <c r="A251" t="s">
        <v>1688</v>
      </c>
      <c r="B251" t="s">
        <v>721</v>
      </c>
      <c r="C251" t="s">
        <v>1540</v>
      </c>
      <c r="D251">
        <v>10217</v>
      </c>
    </row>
    <row r="252" spans="1:4" x14ac:dyDescent="0.2">
      <c r="A252" t="s">
        <v>1689</v>
      </c>
      <c r="B252" t="s">
        <v>730</v>
      </c>
      <c r="C252" t="s">
        <v>1520</v>
      </c>
      <c r="D252">
        <v>70707</v>
      </c>
    </row>
    <row r="253" spans="1:4" x14ac:dyDescent="0.2">
      <c r="A253" t="s">
        <v>866</v>
      </c>
      <c r="B253" t="s">
        <v>726</v>
      </c>
      <c r="C253" t="s">
        <v>1572</v>
      </c>
      <c r="D253">
        <v>50104</v>
      </c>
    </row>
    <row r="254" spans="1:4" x14ac:dyDescent="0.2">
      <c r="A254" t="s">
        <v>1690</v>
      </c>
      <c r="B254" t="s">
        <v>731</v>
      </c>
      <c r="C254" t="s">
        <v>1511</v>
      </c>
      <c r="D254">
        <v>90906</v>
      </c>
    </row>
    <row r="255" spans="1:4" x14ac:dyDescent="0.2">
      <c r="A255" t="s">
        <v>1691</v>
      </c>
      <c r="B255" t="s">
        <v>723</v>
      </c>
      <c r="C255" t="s">
        <v>1613</v>
      </c>
      <c r="D255">
        <v>30304</v>
      </c>
    </row>
    <row r="256" spans="1:4" x14ac:dyDescent="0.2">
      <c r="A256" t="s">
        <v>1692</v>
      </c>
      <c r="B256" t="s">
        <v>731</v>
      </c>
      <c r="C256" t="s">
        <v>1587</v>
      </c>
      <c r="D256">
        <v>90602</v>
      </c>
    </row>
    <row r="257" spans="1:4" x14ac:dyDescent="0.2">
      <c r="A257" t="s">
        <v>1693</v>
      </c>
      <c r="B257" t="s">
        <v>732</v>
      </c>
      <c r="C257" t="s">
        <v>807</v>
      </c>
      <c r="D257">
        <v>40505</v>
      </c>
    </row>
    <row r="258" spans="1:4" x14ac:dyDescent="0.2">
      <c r="A258" t="s">
        <v>1694</v>
      </c>
      <c r="B258" t="s">
        <v>727</v>
      </c>
      <c r="C258" t="s">
        <v>1555</v>
      </c>
      <c r="D258">
        <v>80603</v>
      </c>
    </row>
    <row r="259" spans="1:4" x14ac:dyDescent="0.2">
      <c r="A259" t="s">
        <v>1272</v>
      </c>
      <c r="B259" t="s">
        <v>732</v>
      </c>
      <c r="C259" t="s">
        <v>1530</v>
      </c>
      <c r="D259">
        <v>40304</v>
      </c>
    </row>
    <row r="260" spans="1:4" x14ac:dyDescent="0.2">
      <c r="A260" t="s">
        <v>873</v>
      </c>
      <c r="B260" t="s">
        <v>721</v>
      </c>
      <c r="C260" t="s">
        <v>1540</v>
      </c>
      <c r="D260">
        <v>10203</v>
      </c>
    </row>
    <row r="261" spans="1:4" x14ac:dyDescent="0.2">
      <c r="A261" t="s">
        <v>1695</v>
      </c>
      <c r="B261" t="s">
        <v>732</v>
      </c>
      <c r="C261" t="s">
        <v>1547</v>
      </c>
      <c r="D261">
        <v>40605</v>
      </c>
    </row>
    <row r="262" spans="1:4" x14ac:dyDescent="0.2">
      <c r="A262" t="s">
        <v>772</v>
      </c>
      <c r="B262" t="s">
        <v>724</v>
      </c>
      <c r="C262" t="s">
        <v>1521</v>
      </c>
      <c r="D262">
        <v>130708</v>
      </c>
    </row>
    <row r="263" spans="1:4" x14ac:dyDescent="0.2">
      <c r="A263" t="s">
        <v>830</v>
      </c>
      <c r="B263" t="s">
        <v>732</v>
      </c>
      <c r="C263" t="s">
        <v>830</v>
      </c>
      <c r="D263">
        <v>40801</v>
      </c>
    </row>
    <row r="264" spans="1:4" x14ac:dyDescent="0.2">
      <c r="A264" t="s">
        <v>1696</v>
      </c>
      <c r="B264" t="s">
        <v>730</v>
      </c>
      <c r="C264" t="s">
        <v>1520</v>
      </c>
      <c r="D264">
        <v>70708</v>
      </c>
    </row>
    <row r="265" spans="1:4" x14ac:dyDescent="0.2">
      <c r="A265" t="s">
        <v>1697</v>
      </c>
      <c r="B265" t="s">
        <v>730</v>
      </c>
      <c r="C265" t="s">
        <v>1651</v>
      </c>
      <c r="D265">
        <v>70101</v>
      </c>
    </row>
    <row r="266" spans="1:4" x14ac:dyDescent="0.2">
      <c r="A266" t="s">
        <v>1698</v>
      </c>
      <c r="B266" t="s">
        <v>730</v>
      </c>
      <c r="C266" t="s">
        <v>1651</v>
      </c>
      <c r="D266">
        <v>70104</v>
      </c>
    </row>
    <row r="267" spans="1:4" x14ac:dyDescent="0.2">
      <c r="A267" t="s">
        <v>961</v>
      </c>
      <c r="B267" t="s">
        <v>732</v>
      </c>
      <c r="C267" t="s">
        <v>1513</v>
      </c>
      <c r="D267">
        <v>40104</v>
      </c>
    </row>
    <row r="268" spans="1:4" x14ac:dyDescent="0.2">
      <c r="A268" t="s">
        <v>961</v>
      </c>
      <c r="B268" t="s">
        <v>731</v>
      </c>
      <c r="C268" t="s">
        <v>1531</v>
      </c>
      <c r="D268">
        <v>91106</v>
      </c>
    </row>
    <row r="269" spans="1:4" x14ac:dyDescent="0.2">
      <c r="A269" t="s">
        <v>1699</v>
      </c>
      <c r="B269" t="s">
        <v>732</v>
      </c>
      <c r="C269" t="s">
        <v>1530</v>
      </c>
      <c r="D269">
        <v>40305</v>
      </c>
    </row>
    <row r="270" spans="1:4" x14ac:dyDescent="0.2">
      <c r="A270" t="s">
        <v>1700</v>
      </c>
      <c r="B270" t="s">
        <v>724</v>
      </c>
      <c r="C270" t="s">
        <v>940</v>
      </c>
      <c r="D270">
        <v>130904</v>
      </c>
    </row>
    <row r="271" spans="1:4" x14ac:dyDescent="0.2">
      <c r="A271" t="s">
        <v>1700</v>
      </c>
      <c r="B271" t="s">
        <v>722</v>
      </c>
      <c r="C271" t="s">
        <v>1509</v>
      </c>
      <c r="D271">
        <v>120508</v>
      </c>
    </row>
    <row r="272" spans="1:4" x14ac:dyDescent="0.2">
      <c r="A272" t="s">
        <v>925</v>
      </c>
      <c r="B272" t="s">
        <v>722</v>
      </c>
      <c r="C272" t="s">
        <v>1509</v>
      </c>
      <c r="D272">
        <v>120509</v>
      </c>
    </row>
    <row r="273" spans="1:4" x14ac:dyDescent="0.2">
      <c r="A273" t="s">
        <v>1701</v>
      </c>
      <c r="B273" t="s">
        <v>728</v>
      </c>
      <c r="C273" t="s">
        <v>1579</v>
      </c>
      <c r="D273">
        <v>20404</v>
      </c>
    </row>
    <row r="274" spans="1:4" x14ac:dyDescent="0.2">
      <c r="A274" t="s">
        <v>1359</v>
      </c>
      <c r="B274" t="s">
        <v>722</v>
      </c>
      <c r="C274" t="s">
        <v>1559</v>
      </c>
      <c r="D274">
        <v>120803</v>
      </c>
    </row>
    <row r="275" spans="1:4" x14ac:dyDescent="0.2">
      <c r="A275" t="s">
        <v>1702</v>
      </c>
      <c r="B275" t="s">
        <v>722</v>
      </c>
      <c r="C275" t="s">
        <v>764</v>
      </c>
      <c r="D275">
        <v>120604</v>
      </c>
    </row>
    <row r="276" spans="1:4" x14ac:dyDescent="0.2">
      <c r="A276" t="s">
        <v>844</v>
      </c>
      <c r="B276" t="s">
        <v>722</v>
      </c>
      <c r="C276" t="s">
        <v>1593</v>
      </c>
      <c r="D276">
        <v>120402</v>
      </c>
    </row>
    <row r="277" spans="1:4" x14ac:dyDescent="0.2">
      <c r="A277" t="s">
        <v>1703</v>
      </c>
      <c r="B277" t="s">
        <v>722</v>
      </c>
      <c r="C277" t="s">
        <v>1582</v>
      </c>
      <c r="D277">
        <v>120203</v>
      </c>
    </row>
    <row r="278" spans="1:4" x14ac:dyDescent="0.2">
      <c r="A278" t="s">
        <v>1704</v>
      </c>
      <c r="B278" t="s">
        <v>722</v>
      </c>
      <c r="C278" t="s">
        <v>1582</v>
      </c>
      <c r="D278">
        <v>120204</v>
      </c>
    </row>
    <row r="279" spans="1:4" x14ac:dyDescent="0.2">
      <c r="A279" t="s">
        <v>1705</v>
      </c>
      <c r="B279" t="s">
        <v>722</v>
      </c>
      <c r="C279" t="s">
        <v>1582</v>
      </c>
      <c r="D279">
        <v>120205</v>
      </c>
    </row>
    <row r="280" spans="1:4" x14ac:dyDescent="0.2">
      <c r="A280" t="s">
        <v>1706</v>
      </c>
      <c r="B280" t="s">
        <v>722</v>
      </c>
      <c r="C280" t="s">
        <v>1582</v>
      </c>
      <c r="D280">
        <v>120206</v>
      </c>
    </row>
    <row r="281" spans="1:4" x14ac:dyDescent="0.2">
      <c r="A281" t="s">
        <v>1707</v>
      </c>
      <c r="B281" t="s">
        <v>722</v>
      </c>
      <c r="C281" t="s">
        <v>1582</v>
      </c>
      <c r="D281">
        <v>120201</v>
      </c>
    </row>
    <row r="282" spans="1:4" x14ac:dyDescent="0.2">
      <c r="A282" t="s">
        <v>729</v>
      </c>
      <c r="B282" t="s">
        <v>724</v>
      </c>
      <c r="C282" t="s">
        <v>1521</v>
      </c>
      <c r="D282">
        <v>130709</v>
      </c>
    </row>
    <row r="283" spans="1:4" x14ac:dyDescent="0.2">
      <c r="A283" t="s">
        <v>1708</v>
      </c>
      <c r="B283" t="s">
        <v>731</v>
      </c>
      <c r="C283" t="s">
        <v>1531</v>
      </c>
      <c r="D283">
        <v>91111</v>
      </c>
    </row>
    <row r="284" spans="1:4" x14ac:dyDescent="0.2">
      <c r="A284" t="s">
        <v>927</v>
      </c>
      <c r="B284" t="s">
        <v>732</v>
      </c>
      <c r="C284" t="s">
        <v>1549</v>
      </c>
      <c r="D284">
        <v>41201</v>
      </c>
    </row>
    <row r="285" spans="1:4" x14ac:dyDescent="0.2">
      <c r="A285" t="s">
        <v>1709</v>
      </c>
      <c r="B285" t="s">
        <v>732</v>
      </c>
      <c r="C285" t="s">
        <v>830</v>
      </c>
      <c r="D285">
        <v>40802</v>
      </c>
    </row>
    <row r="286" spans="1:4" x14ac:dyDescent="0.2">
      <c r="A286" t="s">
        <v>1710</v>
      </c>
      <c r="B286" t="s">
        <v>724</v>
      </c>
      <c r="C286" t="s">
        <v>1521</v>
      </c>
      <c r="D286">
        <v>130710</v>
      </c>
    </row>
    <row r="287" spans="1:4" x14ac:dyDescent="0.2">
      <c r="A287" t="s">
        <v>1711</v>
      </c>
      <c r="B287" t="s">
        <v>730</v>
      </c>
      <c r="C287" t="s">
        <v>1520</v>
      </c>
      <c r="D287">
        <v>70711</v>
      </c>
    </row>
    <row r="288" spans="1:4" x14ac:dyDescent="0.2">
      <c r="A288" t="s">
        <v>1712</v>
      </c>
      <c r="B288" t="s">
        <v>723</v>
      </c>
      <c r="C288" t="s">
        <v>1564</v>
      </c>
      <c r="D288">
        <v>30404</v>
      </c>
    </row>
    <row r="289" spans="1:4" x14ac:dyDescent="0.2">
      <c r="A289" t="s">
        <v>1713</v>
      </c>
      <c r="B289" t="s">
        <v>724</v>
      </c>
      <c r="C289" t="s">
        <v>1521</v>
      </c>
      <c r="D289">
        <v>130711</v>
      </c>
    </row>
    <row r="290" spans="1:4" x14ac:dyDescent="0.2">
      <c r="A290" t="s">
        <v>1714</v>
      </c>
      <c r="B290" t="s">
        <v>722</v>
      </c>
      <c r="C290" t="s">
        <v>1593</v>
      </c>
      <c r="D290">
        <v>120403</v>
      </c>
    </row>
    <row r="291" spans="1:4" x14ac:dyDescent="0.2">
      <c r="A291" t="s">
        <v>868</v>
      </c>
      <c r="B291" t="s">
        <v>726</v>
      </c>
      <c r="C291" t="s">
        <v>1572</v>
      </c>
      <c r="D291">
        <v>50105</v>
      </c>
    </row>
    <row r="292" spans="1:4" x14ac:dyDescent="0.2">
      <c r="A292" t="s">
        <v>1297</v>
      </c>
      <c r="B292" t="s">
        <v>732</v>
      </c>
      <c r="C292" t="s">
        <v>1517</v>
      </c>
      <c r="D292">
        <v>40405</v>
      </c>
    </row>
    <row r="293" spans="1:4" x14ac:dyDescent="0.2">
      <c r="A293" t="s">
        <v>908</v>
      </c>
      <c r="B293" t="s">
        <v>1609</v>
      </c>
      <c r="C293" t="s">
        <v>909</v>
      </c>
      <c r="D293">
        <v>110202</v>
      </c>
    </row>
    <row r="294" spans="1:4" x14ac:dyDescent="0.2">
      <c r="A294" t="s">
        <v>782</v>
      </c>
      <c r="B294" t="s">
        <v>727</v>
      </c>
      <c r="C294" t="s">
        <v>1522</v>
      </c>
      <c r="D294">
        <v>81003</v>
      </c>
    </row>
    <row r="295" spans="1:4" x14ac:dyDescent="0.2">
      <c r="A295" t="s">
        <v>741</v>
      </c>
      <c r="B295" t="s">
        <v>724</v>
      </c>
      <c r="C295" t="s">
        <v>1527</v>
      </c>
      <c r="D295">
        <v>130102</v>
      </c>
    </row>
    <row r="296" spans="1:4" x14ac:dyDescent="0.2">
      <c r="A296" t="s">
        <v>753</v>
      </c>
      <c r="B296" t="s">
        <v>727</v>
      </c>
      <c r="C296" t="s">
        <v>727</v>
      </c>
      <c r="D296">
        <v>80812</v>
      </c>
    </row>
    <row r="297" spans="1:4" x14ac:dyDescent="0.2">
      <c r="A297" t="s">
        <v>753</v>
      </c>
      <c r="B297" t="s">
        <v>728</v>
      </c>
      <c r="C297" t="s">
        <v>1523</v>
      </c>
      <c r="D297">
        <v>20206</v>
      </c>
    </row>
    <row r="298" spans="1:4" x14ac:dyDescent="0.2">
      <c r="A298" t="s">
        <v>1329</v>
      </c>
      <c r="B298" t="s">
        <v>732</v>
      </c>
      <c r="C298" t="s">
        <v>1715</v>
      </c>
      <c r="D298">
        <v>41102</v>
      </c>
    </row>
    <row r="299" spans="1:4" x14ac:dyDescent="0.2">
      <c r="A299" t="s">
        <v>1716</v>
      </c>
      <c r="B299" t="s">
        <v>732</v>
      </c>
      <c r="C299" t="s">
        <v>1545</v>
      </c>
      <c r="D299">
        <v>41305</v>
      </c>
    </row>
    <row r="300" spans="1:4" x14ac:dyDescent="0.2">
      <c r="A300" t="s">
        <v>764</v>
      </c>
      <c r="B300" t="s">
        <v>722</v>
      </c>
      <c r="C300" t="s">
        <v>764</v>
      </c>
      <c r="D300">
        <v>120605</v>
      </c>
    </row>
    <row r="301" spans="1:4" x14ac:dyDescent="0.2">
      <c r="A301" t="s">
        <v>1717</v>
      </c>
      <c r="B301" t="s">
        <v>722</v>
      </c>
      <c r="C301" t="s">
        <v>1518</v>
      </c>
      <c r="D301">
        <v>120306</v>
      </c>
    </row>
    <row r="302" spans="1:4" x14ac:dyDescent="0.2">
      <c r="A302" t="s">
        <v>814</v>
      </c>
      <c r="B302" t="s">
        <v>722</v>
      </c>
      <c r="C302" t="s">
        <v>814</v>
      </c>
      <c r="D302">
        <v>120701</v>
      </c>
    </row>
    <row r="303" spans="1:4" x14ac:dyDescent="0.2">
      <c r="A303" t="s">
        <v>898</v>
      </c>
      <c r="B303" t="s">
        <v>729</v>
      </c>
      <c r="C303" t="s">
        <v>1603</v>
      </c>
      <c r="D303">
        <v>60102</v>
      </c>
    </row>
    <row r="304" spans="1:4" x14ac:dyDescent="0.2">
      <c r="A304" t="s">
        <v>898</v>
      </c>
      <c r="B304" t="s">
        <v>729</v>
      </c>
      <c r="C304" t="s">
        <v>1636</v>
      </c>
      <c r="D304">
        <v>60305</v>
      </c>
    </row>
    <row r="305" spans="1:4" x14ac:dyDescent="0.2">
      <c r="A305" t="s">
        <v>1718</v>
      </c>
      <c r="B305" t="s">
        <v>731</v>
      </c>
      <c r="C305" t="s">
        <v>1528</v>
      </c>
      <c r="D305">
        <v>90104</v>
      </c>
    </row>
    <row r="306" spans="1:4" x14ac:dyDescent="0.2">
      <c r="A306" t="s">
        <v>1719</v>
      </c>
      <c r="B306" t="s">
        <v>731</v>
      </c>
      <c r="C306" t="s">
        <v>1575</v>
      </c>
      <c r="D306">
        <v>91002</v>
      </c>
    </row>
    <row r="307" spans="1:4" x14ac:dyDescent="0.2">
      <c r="A307" t="s">
        <v>1719</v>
      </c>
      <c r="B307" t="s">
        <v>730</v>
      </c>
      <c r="C307" t="s">
        <v>730</v>
      </c>
      <c r="D307">
        <v>70303</v>
      </c>
    </row>
    <row r="308" spans="1:4" x14ac:dyDescent="0.2">
      <c r="A308" t="s">
        <v>846</v>
      </c>
      <c r="B308" t="s">
        <v>732</v>
      </c>
      <c r="C308" t="s">
        <v>807</v>
      </c>
      <c r="D308">
        <v>40501</v>
      </c>
    </row>
    <row r="309" spans="1:4" x14ac:dyDescent="0.2">
      <c r="A309" t="s">
        <v>1720</v>
      </c>
      <c r="B309" t="s">
        <v>723</v>
      </c>
      <c r="C309" t="s">
        <v>1506</v>
      </c>
      <c r="D309">
        <v>30204</v>
      </c>
    </row>
    <row r="310" spans="1:4" x14ac:dyDescent="0.2">
      <c r="A310" t="s">
        <v>1721</v>
      </c>
      <c r="B310" t="s">
        <v>730</v>
      </c>
      <c r="C310" t="s">
        <v>1651</v>
      </c>
      <c r="D310">
        <v>70105</v>
      </c>
    </row>
    <row r="311" spans="1:4" x14ac:dyDescent="0.2">
      <c r="A311" t="s">
        <v>1722</v>
      </c>
      <c r="B311" t="s">
        <v>727</v>
      </c>
      <c r="C311" t="s">
        <v>1723</v>
      </c>
      <c r="D311">
        <v>80202</v>
      </c>
    </row>
    <row r="312" spans="1:4" x14ac:dyDescent="0.2">
      <c r="A312" t="s">
        <v>1724</v>
      </c>
      <c r="B312" t="s">
        <v>724</v>
      </c>
      <c r="C312" t="s">
        <v>940</v>
      </c>
      <c r="D312">
        <v>130905</v>
      </c>
    </row>
    <row r="313" spans="1:4" x14ac:dyDescent="0.2">
      <c r="A313" t="s">
        <v>1725</v>
      </c>
      <c r="B313" t="s">
        <v>727</v>
      </c>
      <c r="C313" t="s">
        <v>1723</v>
      </c>
      <c r="D313">
        <v>80203</v>
      </c>
    </row>
    <row r="314" spans="1:4" x14ac:dyDescent="0.2">
      <c r="A314" t="s">
        <v>1726</v>
      </c>
      <c r="B314" t="s">
        <v>730</v>
      </c>
      <c r="C314" t="s">
        <v>730</v>
      </c>
      <c r="D314">
        <v>70304</v>
      </c>
    </row>
    <row r="315" spans="1:4" x14ac:dyDescent="0.2">
      <c r="A315" t="s">
        <v>1727</v>
      </c>
      <c r="B315" t="s">
        <v>732</v>
      </c>
      <c r="C315" t="s">
        <v>807</v>
      </c>
      <c r="D315">
        <v>40506</v>
      </c>
    </row>
    <row r="316" spans="1:4" x14ac:dyDescent="0.2">
      <c r="A316" t="s">
        <v>786</v>
      </c>
      <c r="B316" t="s">
        <v>727</v>
      </c>
      <c r="C316" t="s">
        <v>727</v>
      </c>
      <c r="D316">
        <v>80804</v>
      </c>
    </row>
    <row r="317" spans="1:4" x14ac:dyDescent="0.2">
      <c r="A317" t="s">
        <v>1728</v>
      </c>
      <c r="B317" t="s">
        <v>731</v>
      </c>
      <c r="C317" t="s">
        <v>1587</v>
      </c>
      <c r="D317">
        <v>90603</v>
      </c>
    </row>
    <row r="318" spans="1:4" x14ac:dyDescent="0.2">
      <c r="A318" t="s">
        <v>1729</v>
      </c>
      <c r="B318" t="s">
        <v>721</v>
      </c>
      <c r="C318" t="s">
        <v>1540</v>
      </c>
      <c r="D318">
        <v>10209</v>
      </c>
    </row>
    <row r="319" spans="1:4" x14ac:dyDescent="0.2">
      <c r="A319" t="s">
        <v>1730</v>
      </c>
      <c r="B319" t="s">
        <v>727</v>
      </c>
      <c r="C319" t="s">
        <v>1723</v>
      </c>
      <c r="D319">
        <v>80204</v>
      </c>
    </row>
    <row r="320" spans="1:4" x14ac:dyDescent="0.2">
      <c r="A320" t="s">
        <v>1731</v>
      </c>
      <c r="B320" t="s">
        <v>724</v>
      </c>
      <c r="C320" t="s">
        <v>940</v>
      </c>
      <c r="D320">
        <v>130906</v>
      </c>
    </row>
    <row r="321" spans="1:4" x14ac:dyDescent="0.2">
      <c r="A321" t="s">
        <v>1731</v>
      </c>
      <c r="B321" t="s">
        <v>731</v>
      </c>
      <c r="C321" t="s">
        <v>1538</v>
      </c>
      <c r="D321">
        <v>90206</v>
      </c>
    </row>
    <row r="322" spans="1:4" x14ac:dyDescent="0.2">
      <c r="A322" t="s">
        <v>1732</v>
      </c>
      <c r="B322" t="s">
        <v>730</v>
      </c>
      <c r="C322" t="s">
        <v>834</v>
      </c>
      <c r="D322">
        <v>70209</v>
      </c>
    </row>
    <row r="323" spans="1:4" x14ac:dyDescent="0.2">
      <c r="A323" t="s">
        <v>919</v>
      </c>
      <c r="B323" t="s">
        <v>730</v>
      </c>
      <c r="C323" t="s">
        <v>1532</v>
      </c>
      <c r="D323">
        <v>70408</v>
      </c>
    </row>
    <row r="324" spans="1:4" x14ac:dyDescent="0.2">
      <c r="A324" t="s">
        <v>894</v>
      </c>
      <c r="B324" t="s">
        <v>731</v>
      </c>
      <c r="C324" t="s">
        <v>919</v>
      </c>
      <c r="D324">
        <v>90401</v>
      </c>
    </row>
    <row r="325" spans="1:4" x14ac:dyDescent="0.2">
      <c r="A325" t="s">
        <v>1733</v>
      </c>
      <c r="B325" t="s">
        <v>730</v>
      </c>
      <c r="C325" t="s">
        <v>834</v>
      </c>
      <c r="D325">
        <v>70210</v>
      </c>
    </row>
    <row r="326" spans="1:4" x14ac:dyDescent="0.2">
      <c r="A326" t="s">
        <v>1135</v>
      </c>
      <c r="B326" t="s">
        <v>731</v>
      </c>
      <c r="C326" t="s">
        <v>1528</v>
      </c>
      <c r="D326">
        <v>90103</v>
      </c>
    </row>
    <row r="327" spans="1:4" x14ac:dyDescent="0.2">
      <c r="A327" t="s">
        <v>890</v>
      </c>
      <c r="B327" t="s">
        <v>730</v>
      </c>
      <c r="C327" t="s">
        <v>834</v>
      </c>
      <c r="D327">
        <v>70211</v>
      </c>
    </row>
    <row r="328" spans="1:4" x14ac:dyDescent="0.2">
      <c r="A328" t="s">
        <v>1734</v>
      </c>
      <c r="B328" t="s">
        <v>726</v>
      </c>
      <c r="C328" t="s">
        <v>1572</v>
      </c>
      <c r="D328">
        <v>50101</v>
      </c>
    </row>
    <row r="329" spans="1:4" x14ac:dyDescent="0.2">
      <c r="A329" t="s">
        <v>1735</v>
      </c>
      <c r="B329" t="s">
        <v>730</v>
      </c>
      <c r="C329" t="s">
        <v>1651</v>
      </c>
      <c r="D329">
        <v>70106</v>
      </c>
    </row>
    <row r="330" spans="1:4" x14ac:dyDescent="0.2">
      <c r="A330" t="s">
        <v>1736</v>
      </c>
      <c r="B330" t="s">
        <v>728</v>
      </c>
      <c r="C330" t="s">
        <v>1646</v>
      </c>
      <c r="D330">
        <v>20505</v>
      </c>
    </row>
    <row r="331" spans="1:4" x14ac:dyDescent="0.2">
      <c r="A331" t="s">
        <v>885</v>
      </c>
      <c r="B331" t="s">
        <v>731</v>
      </c>
      <c r="C331" t="s">
        <v>1575</v>
      </c>
      <c r="D331">
        <v>91003</v>
      </c>
    </row>
    <row r="332" spans="1:4" x14ac:dyDescent="0.2">
      <c r="A332" t="s">
        <v>1737</v>
      </c>
      <c r="B332" t="s">
        <v>728</v>
      </c>
      <c r="C332" t="s">
        <v>1654</v>
      </c>
      <c r="D332">
        <v>20301</v>
      </c>
    </row>
    <row r="333" spans="1:4" x14ac:dyDescent="0.2">
      <c r="A333" t="s">
        <v>1738</v>
      </c>
      <c r="B333" t="s">
        <v>729</v>
      </c>
      <c r="C333" t="s">
        <v>1636</v>
      </c>
      <c r="D333">
        <v>60306</v>
      </c>
    </row>
    <row r="334" spans="1:4" x14ac:dyDescent="0.2">
      <c r="A334" t="s">
        <v>1739</v>
      </c>
      <c r="B334" t="s">
        <v>731</v>
      </c>
      <c r="C334" t="s">
        <v>1538</v>
      </c>
      <c r="D334">
        <v>90207</v>
      </c>
    </row>
    <row r="335" spans="1:4" x14ac:dyDescent="0.2">
      <c r="A335" t="s">
        <v>1740</v>
      </c>
      <c r="B335" t="s">
        <v>731</v>
      </c>
      <c r="C335" t="s">
        <v>1575</v>
      </c>
      <c r="D335">
        <v>91004</v>
      </c>
    </row>
    <row r="336" spans="1:4" x14ac:dyDescent="0.2">
      <c r="A336" t="s">
        <v>1741</v>
      </c>
      <c r="B336" t="s">
        <v>724</v>
      </c>
      <c r="C336" t="s">
        <v>1521</v>
      </c>
      <c r="D336">
        <v>130712</v>
      </c>
    </row>
    <row r="337" spans="1:4" x14ac:dyDescent="0.2">
      <c r="A337" t="s">
        <v>916</v>
      </c>
      <c r="B337" t="s">
        <v>731</v>
      </c>
      <c r="C337" t="s">
        <v>1531</v>
      </c>
      <c r="D337">
        <v>91107</v>
      </c>
    </row>
    <row r="338" spans="1:4" x14ac:dyDescent="0.2">
      <c r="A338" t="s">
        <v>1742</v>
      </c>
      <c r="B338" t="s">
        <v>731</v>
      </c>
      <c r="C338" t="s">
        <v>1538</v>
      </c>
      <c r="D338">
        <v>90208</v>
      </c>
    </row>
    <row r="339" spans="1:4" x14ac:dyDescent="0.2">
      <c r="A339" t="s">
        <v>1743</v>
      </c>
      <c r="B339" t="s">
        <v>730</v>
      </c>
      <c r="C339" t="s">
        <v>834</v>
      </c>
      <c r="D339">
        <v>70212</v>
      </c>
    </row>
    <row r="340" spans="1:4" x14ac:dyDescent="0.2">
      <c r="A340" t="s">
        <v>917</v>
      </c>
      <c r="B340" t="s">
        <v>731</v>
      </c>
      <c r="C340" t="s">
        <v>1531</v>
      </c>
      <c r="D340">
        <v>91112</v>
      </c>
    </row>
    <row r="341" spans="1:4" x14ac:dyDescent="0.2">
      <c r="A341" t="s">
        <v>1744</v>
      </c>
      <c r="B341" t="s">
        <v>724</v>
      </c>
      <c r="C341" t="s">
        <v>1565</v>
      </c>
      <c r="D341">
        <v>130308</v>
      </c>
    </row>
    <row r="342" spans="1:4" x14ac:dyDescent="0.2">
      <c r="A342" t="s">
        <v>1745</v>
      </c>
      <c r="B342" t="s">
        <v>730</v>
      </c>
      <c r="C342" t="s">
        <v>1520</v>
      </c>
      <c r="D342">
        <v>70709</v>
      </c>
    </row>
    <row r="343" spans="1:4" x14ac:dyDescent="0.2">
      <c r="A343" t="s">
        <v>948</v>
      </c>
      <c r="B343" t="s">
        <v>730</v>
      </c>
      <c r="C343" t="s">
        <v>730</v>
      </c>
      <c r="D343">
        <v>70301</v>
      </c>
    </row>
    <row r="344" spans="1:4" x14ac:dyDescent="0.2">
      <c r="A344" t="s">
        <v>1746</v>
      </c>
      <c r="B344" t="s">
        <v>731</v>
      </c>
      <c r="C344" t="s">
        <v>1538</v>
      </c>
      <c r="D344">
        <v>90209</v>
      </c>
    </row>
    <row r="345" spans="1:4" x14ac:dyDescent="0.2">
      <c r="A345" t="s">
        <v>1747</v>
      </c>
      <c r="B345" t="s">
        <v>730</v>
      </c>
      <c r="C345" t="s">
        <v>1638</v>
      </c>
      <c r="D345">
        <v>70603</v>
      </c>
    </row>
    <row r="346" spans="1:4" x14ac:dyDescent="0.2">
      <c r="A346" t="s">
        <v>1748</v>
      </c>
      <c r="B346" t="s">
        <v>732</v>
      </c>
      <c r="C346" t="s">
        <v>1715</v>
      </c>
      <c r="D346">
        <v>41103</v>
      </c>
    </row>
    <row r="347" spans="1:4" x14ac:dyDescent="0.2">
      <c r="A347" t="s">
        <v>769</v>
      </c>
      <c r="B347" t="s">
        <v>1609</v>
      </c>
      <c r="C347" t="s">
        <v>1610</v>
      </c>
      <c r="D347">
        <v>110102</v>
      </c>
    </row>
    <row r="348" spans="1:4" x14ac:dyDescent="0.2">
      <c r="A348" t="s">
        <v>1749</v>
      </c>
      <c r="B348" t="s">
        <v>732</v>
      </c>
      <c r="C348" t="s">
        <v>1545</v>
      </c>
      <c r="D348">
        <v>41306</v>
      </c>
    </row>
    <row r="349" spans="1:4" x14ac:dyDescent="0.2">
      <c r="A349" t="s">
        <v>1750</v>
      </c>
      <c r="B349" t="s">
        <v>722</v>
      </c>
      <c r="C349" t="s">
        <v>1593</v>
      </c>
      <c r="D349">
        <v>120404</v>
      </c>
    </row>
    <row r="350" spans="1:4" x14ac:dyDescent="0.2">
      <c r="A350" t="s">
        <v>1751</v>
      </c>
      <c r="B350" t="s">
        <v>729</v>
      </c>
      <c r="C350" t="s">
        <v>1631</v>
      </c>
      <c r="D350">
        <v>60602</v>
      </c>
    </row>
    <row r="351" spans="1:4" x14ac:dyDescent="0.2">
      <c r="A351" t="s">
        <v>1752</v>
      </c>
      <c r="B351" t="s">
        <v>730</v>
      </c>
      <c r="C351" t="s">
        <v>730</v>
      </c>
      <c r="D351">
        <v>70305</v>
      </c>
    </row>
    <row r="352" spans="1:4" x14ac:dyDescent="0.2">
      <c r="A352" t="s">
        <v>1752</v>
      </c>
      <c r="B352" t="s">
        <v>731</v>
      </c>
      <c r="C352" t="s">
        <v>1577</v>
      </c>
      <c r="D352">
        <v>90308</v>
      </c>
    </row>
    <row r="353" spans="1:4" x14ac:dyDescent="0.2">
      <c r="A353" t="s">
        <v>745</v>
      </c>
      <c r="B353" t="s">
        <v>727</v>
      </c>
      <c r="C353" t="s">
        <v>727</v>
      </c>
      <c r="D353">
        <v>80816</v>
      </c>
    </row>
    <row r="354" spans="1:4" x14ac:dyDescent="0.2">
      <c r="A354" t="s">
        <v>1753</v>
      </c>
      <c r="B354" t="s">
        <v>721</v>
      </c>
      <c r="C354" t="s">
        <v>1540</v>
      </c>
      <c r="D354">
        <v>10210</v>
      </c>
    </row>
    <row r="355" spans="1:4" x14ac:dyDescent="0.2">
      <c r="A355" t="s">
        <v>1754</v>
      </c>
      <c r="B355" t="s">
        <v>730</v>
      </c>
      <c r="C355" t="s">
        <v>730</v>
      </c>
      <c r="D355">
        <v>70306</v>
      </c>
    </row>
    <row r="356" spans="1:4" x14ac:dyDescent="0.2">
      <c r="A356" t="s">
        <v>1755</v>
      </c>
      <c r="B356" t="s">
        <v>731</v>
      </c>
      <c r="C356" t="s">
        <v>1538</v>
      </c>
      <c r="D356">
        <v>90210</v>
      </c>
    </row>
    <row r="357" spans="1:4" x14ac:dyDescent="0.2">
      <c r="A357" t="s">
        <v>1247</v>
      </c>
      <c r="B357" t="s">
        <v>728</v>
      </c>
      <c r="C357" t="s">
        <v>1579</v>
      </c>
      <c r="D357">
        <v>20405</v>
      </c>
    </row>
    <row r="358" spans="1:4" x14ac:dyDescent="0.2">
      <c r="A358" t="s">
        <v>1247</v>
      </c>
      <c r="B358" t="s">
        <v>731</v>
      </c>
      <c r="C358" t="s">
        <v>1584</v>
      </c>
      <c r="D358">
        <v>90702</v>
      </c>
    </row>
    <row r="359" spans="1:4" x14ac:dyDescent="0.2">
      <c r="A359" t="s">
        <v>993</v>
      </c>
      <c r="B359" t="s">
        <v>724</v>
      </c>
      <c r="C359" t="s">
        <v>1544</v>
      </c>
      <c r="D359">
        <v>130407</v>
      </c>
    </row>
    <row r="360" spans="1:4" x14ac:dyDescent="0.2">
      <c r="A360" t="s">
        <v>993</v>
      </c>
      <c r="B360" t="s">
        <v>732</v>
      </c>
      <c r="C360" t="s">
        <v>1715</v>
      </c>
      <c r="D360">
        <v>41101</v>
      </c>
    </row>
    <row r="361" spans="1:4" x14ac:dyDescent="0.2">
      <c r="A361" t="s">
        <v>1756</v>
      </c>
      <c r="B361" t="s">
        <v>729</v>
      </c>
      <c r="C361" t="s">
        <v>1636</v>
      </c>
      <c r="D361">
        <v>60309</v>
      </c>
    </row>
    <row r="362" spans="1:4" x14ac:dyDescent="0.2">
      <c r="A362" t="s">
        <v>840</v>
      </c>
      <c r="B362" t="s">
        <v>732</v>
      </c>
      <c r="C362" t="s">
        <v>1547</v>
      </c>
      <c r="D362">
        <v>40606</v>
      </c>
    </row>
    <row r="363" spans="1:4" x14ac:dyDescent="0.2">
      <c r="A363" t="s">
        <v>840</v>
      </c>
      <c r="B363" t="s">
        <v>728</v>
      </c>
      <c r="C363" t="s">
        <v>1654</v>
      </c>
      <c r="D363">
        <v>20306</v>
      </c>
    </row>
    <row r="364" spans="1:4" x14ac:dyDescent="0.2">
      <c r="A364" t="s">
        <v>767</v>
      </c>
      <c r="B364" t="s">
        <v>727</v>
      </c>
      <c r="C364" t="s">
        <v>727</v>
      </c>
      <c r="D364">
        <v>80820</v>
      </c>
    </row>
    <row r="365" spans="1:4" x14ac:dyDescent="0.2">
      <c r="A365" t="s">
        <v>790</v>
      </c>
      <c r="B365" t="s">
        <v>727</v>
      </c>
      <c r="C365" t="s">
        <v>938</v>
      </c>
      <c r="D365">
        <v>80505</v>
      </c>
    </row>
    <row r="366" spans="1:4" x14ac:dyDescent="0.2">
      <c r="A366" t="s">
        <v>1757</v>
      </c>
      <c r="B366" t="s">
        <v>729</v>
      </c>
      <c r="C366" t="s">
        <v>1599</v>
      </c>
      <c r="D366">
        <v>60201</v>
      </c>
    </row>
    <row r="367" spans="1:4" x14ac:dyDescent="0.2">
      <c r="A367" t="s">
        <v>1758</v>
      </c>
      <c r="B367" t="s">
        <v>724</v>
      </c>
      <c r="C367" t="s">
        <v>1565</v>
      </c>
      <c r="D367">
        <v>130309</v>
      </c>
    </row>
    <row r="368" spans="1:4" x14ac:dyDescent="0.2">
      <c r="A368" t="s">
        <v>871</v>
      </c>
      <c r="B368" t="s">
        <v>730</v>
      </c>
      <c r="C368" t="s">
        <v>1532</v>
      </c>
      <c r="D368">
        <v>70409</v>
      </c>
    </row>
    <row r="369" spans="1:4" x14ac:dyDescent="0.2">
      <c r="A369" t="s">
        <v>1759</v>
      </c>
      <c r="B369" t="s">
        <v>731</v>
      </c>
      <c r="C369" t="s">
        <v>871</v>
      </c>
      <c r="D369">
        <v>90501</v>
      </c>
    </row>
    <row r="370" spans="1:4" x14ac:dyDescent="0.2">
      <c r="A370" t="s">
        <v>1472</v>
      </c>
      <c r="B370" t="s">
        <v>730</v>
      </c>
      <c r="C370" t="s">
        <v>834</v>
      </c>
      <c r="D370">
        <v>70213</v>
      </c>
    </row>
    <row r="371" spans="1:4" x14ac:dyDescent="0.2">
      <c r="A371" t="s">
        <v>834</v>
      </c>
      <c r="B371" t="s">
        <v>721</v>
      </c>
      <c r="C371" t="s">
        <v>1540</v>
      </c>
      <c r="D371">
        <v>10207</v>
      </c>
    </row>
    <row r="372" spans="1:4" x14ac:dyDescent="0.2">
      <c r="A372" t="s">
        <v>1760</v>
      </c>
      <c r="B372" t="s">
        <v>730</v>
      </c>
      <c r="C372" t="s">
        <v>834</v>
      </c>
      <c r="D372">
        <v>70201</v>
      </c>
    </row>
    <row r="373" spans="1:4" x14ac:dyDescent="0.2">
      <c r="A373" t="s">
        <v>1761</v>
      </c>
      <c r="B373" t="s">
        <v>730</v>
      </c>
      <c r="C373" t="s">
        <v>834</v>
      </c>
      <c r="D373">
        <v>70214</v>
      </c>
    </row>
    <row r="374" spans="1:4" x14ac:dyDescent="0.2">
      <c r="A374" t="s">
        <v>1762</v>
      </c>
      <c r="B374" t="s">
        <v>730</v>
      </c>
      <c r="C374" t="s">
        <v>1651</v>
      </c>
      <c r="D374">
        <v>70107</v>
      </c>
    </row>
    <row r="375" spans="1:4" x14ac:dyDescent="0.2">
      <c r="A375" t="s">
        <v>1399</v>
      </c>
      <c r="B375" t="s">
        <v>724</v>
      </c>
      <c r="C375" t="s">
        <v>940</v>
      </c>
      <c r="D375">
        <v>130907</v>
      </c>
    </row>
    <row r="376" spans="1:4" x14ac:dyDescent="0.2">
      <c r="A376" t="s">
        <v>1763</v>
      </c>
      <c r="B376" t="s">
        <v>731</v>
      </c>
      <c r="C376" t="s">
        <v>1587</v>
      </c>
      <c r="D376">
        <v>90604</v>
      </c>
    </row>
    <row r="377" spans="1:4" x14ac:dyDescent="0.2">
      <c r="A377" t="s">
        <v>1763</v>
      </c>
      <c r="B377" t="s">
        <v>729</v>
      </c>
      <c r="C377" t="s">
        <v>1599</v>
      </c>
      <c r="D377">
        <v>60205</v>
      </c>
    </row>
    <row r="378" spans="1:4" x14ac:dyDescent="0.2">
      <c r="A378" t="s">
        <v>882</v>
      </c>
      <c r="B378" t="s">
        <v>724</v>
      </c>
      <c r="C378" t="s">
        <v>1565</v>
      </c>
      <c r="D378">
        <v>130310</v>
      </c>
    </row>
    <row r="379" spans="1:4" x14ac:dyDescent="0.2">
      <c r="A379" t="s">
        <v>1764</v>
      </c>
      <c r="B379" t="s">
        <v>723</v>
      </c>
      <c r="C379" t="s">
        <v>723</v>
      </c>
      <c r="D379">
        <v>30108</v>
      </c>
    </row>
    <row r="380" spans="1:4" x14ac:dyDescent="0.2">
      <c r="A380" t="s">
        <v>962</v>
      </c>
      <c r="B380" t="s">
        <v>732</v>
      </c>
      <c r="C380" t="s">
        <v>1529</v>
      </c>
      <c r="D380">
        <v>40202</v>
      </c>
    </row>
    <row r="381" spans="1:4" x14ac:dyDescent="0.2">
      <c r="A381" t="s">
        <v>1765</v>
      </c>
      <c r="B381" t="s">
        <v>730</v>
      </c>
      <c r="C381" t="s">
        <v>1651</v>
      </c>
      <c r="D381">
        <v>70108</v>
      </c>
    </row>
    <row r="382" spans="1:4" x14ac:dyDescent="0.2">
      <c r="A382" t="s">
        <v>1766</v>
      </c>
      <c r="B382" t="s">
        <v>729</v>
      </c>
      <c r="C382" t="s">
        <v>1603</v>
      </c>
      <c r="D382">
        <v>60104</v>
      </c>
    </row>
    <row r="383" spans="1:4" x14ac:dyDescent="0.2">
      <c r="A383" t="s">
        <v>1198</v>
      </c>
      <c r="B383" t="s">
        <v>731</v>
      </c>
      <c r="C383" t="s">
        <v>1525</v>
      </c>
      <c r="D383">
        <v>91201</v>
      </c>
    </row>
    <row r="384" spans="1:4" x14ac:dyDescent="0.2">
      <c r="A384" t="s">
        <v>1767</v>
      </c>
      <c r="B384" t="s">
        <v>729</v>
      </c>
      <c r="C384" t="s">
        <v>1562</v>
      </c>
      <c r="D384">
        <v>60504</v>
      </c>
    </row>
    <row r="385" spans="1:4" x14ac:dyDescent="0.2">
      <c r="A385" t="s">
        <v>1768</v>
      </c>
      <c r="B385" t="s">
        <v>730</v>
      </c>
      <c r="C385" t="s">
        <v>1532</v>
      </c>
      <c r="D385">
        <v>70410</v>
      </c>
    </row>
    <row r="386" spans="1:4" x14ac:dyDescent="0.2">
      <c r="A386" t="s">
        <v>1769</v>
      </c>
      <c r="B386" t="s">
        <v>728</v>
      </c>
      <c r="C386" t="s">
        <v>1654</v>
      </c>
      <c r="D386">
        <v>20304</v>
      </c>
    </row>
    <row r="387" spans="1:4" x14ac:dyDescent="0.2">
      <c r="A387" t="s">
        <v>1769</v>
      </c>
      <c r="B387" t="s">
        <v>729</v>
      </c>
      <c r="C387" t="s">
        <v>1595</v>
      </c>
      <c r="D387">
        <v>60404</v>
      </c>
    </row>
    <row r="388" spans="1:4" x14ac:dyDescent="0.2">
      <c r="A388" t="s">
        <v>1769</v>
      </c>
      <c r="B388" t="s">
        <v>731</v>
      </c>
      <c r="C388" t="s">
        <v>919</v>
      </c>
      <c r="D388">
        <v>90404</v>
      </c>
    </row>
    <row r="389" spans="1:4" x14ac:dyDescent="0.2">
      <c r="A389" t="s">
        <v>1770</v>
      </c>
      <c r="B389" t="s">
        <v>730</v>
      </c>
      <c r="C389" t="s">
        <v>730</v>
      </c>
      <c r="D389">
        <v>70309</v>
      </c>
    </row>
    <row r="390" spans="1:4" x14ac:dyDescent="0.2">
      <c r="A390" t="s">
        <v>943</v>
      </c>
      <c r="B390" t="s">
        <v>728</v>
      </c>
      <c r="C390" t="s">
        <v>1654</v>
      </c>
      <c r="D390">
        <v>20307</v>
      </c>
    </row>
    <row r="391" spans="1:4" x14ac:dyDescent="0.2">
      <c r="A391" t="s">
        <v>1386</v>
      </c>
      <c r="B391" t="s">
        <v>731</v>
      </c>
      <c r="C391" t="s">
        <v>871</v>
      </c>
      <c r="D391">
        <v>90507</v>
      </c>
    </row>
    <row r="392" spans="1:4" x14ac:dyDescent="0.2">
      <c r="A392" t="s">
        <v>1771</v>
      </c>
      <c r="B392" t="s">
        <v>722</v>
      </c>
      <c r="C392" t="s">
        <v>1516</v>
      </c>
      <c r="D392">
        <v>120903</v>
      </c>
    </row>
    <row r="393" spans="1:4" x14ac:dyDescent="0.2">
      <c r="A393" t="s">
        <v>847</v>
      </c>
      <c r="B393" t="s">
        <v>731</v>
      </c>
      <c r="C393" t="s">
        <v>1575</v>
      </c>
      <c r="D393">
        <v>91008</v>
      </c>
    </row>
    <row r="394" spans="1:4" x14ac:dyDescent="0.2">
      <c r="A394" t="s">
        <v>847</v>
      </c>
      <c r="B394" t="s">
        <v>732</v>
      </c>
      <c r="C394" t="s">
        <v>1625</v>
      </c>
      <c r="D394">
        <v>40708</v>
      </c>
    </row>
    <row r="395" spans="1:4" x14ac:dyDescent="0.2">
      <c r="A395" t="s">
        <v>1772</v>
      </c>
      <c r="B395" t="s">
        <v>732</v>
      </c>
      <c r="C395" t="s">
        <v>1625</v>
      </c>
      <c r="D395">
        <v>40703</v>
      </c>
    </row>
    <row r="396" spans="1:4" x14ac:dyDescent="0.2">
      <c r="A396" t="s">
        <v>1773</v>
      </c>
      <c r="B396" t="s">
        <v>732</v>
      </c>
      <c r="C396" t="s">
        <v>830</v>
      </c>
      <c r="D396">
        <v>40803</v>
      </c>
    </row>
    <row r="397" spans="1:4" x14ac:dyDescent="0.2">
      <c r="A397" t="s">
        <v>1773</v>
      </c>
      <c r="B397" t="s">
        <v>730</v>
      </c>
      <c r="C397" t="s">
        <v>730</v>
      </c>
      <c r="D397">
        <v>70307</v>
      </c>
    </row>
    <row r="398" spans="1:4" x14ac:dyDescent="0.2">
      <c r="A398" t="s">
        <v>1774</v>
      </c>
      <c r="B398" t="s">
        <v>730</v>
      </c>
      <c r="C398" t="s">
        <v>1775</v>
      </c>
      <c r="D398">
        <v>70502</v>
      </c>
    </row>
    <row r="399" spans="1:4" x14ac:dyDescent="0.2">
      <c r="A399" t="s">
        <v>1776</v>
      </c>
      <c r="B399" t="s">
        <v>729</v>
      </c>
      <c r="C399" t="s">
        <v>1606</v>
      </c>
      <c r="D399">
        <v>60705</v>
      </c>
    </row>
    <row r="400" spans="1:4" x14ac:dyDescent="0.2">
      <c r="A400" t="s">
        <v>1777</v>
      </c>
      <c r="B400" t="s">
        <v>731</v>
      </c>
      <c r="C400" t="s">
        <v>1584</v>
      </c>
      <c r="D400">
        <v>90703</v>
      </c>
    </row>
    <row r="401" spans="1:4" x14ac:dyDescent="0.2">
      <c r="A401" t="s">
        <v>1777</v>
      </c>
      <c r="B401" t="s">
        <v>729</v>
      </c>
      <c r="C401" t="s">
        <v>1562</v>
      </c>
      <c r="D401">
        <v>60503</v>
      </c>
    </row>
    <row r="402" spans="1:4" x14ac:dyDescent="0.2">
      <c r="A402" t="s">
        <v>1778</v>
      </c>
      <c r="B402" t="s">
        <v>729</v>
      </c>
      <c r="C402" t="s">
        <v>1636</v>
      </c>
      <c r="D402">
        <v>60307</v>
      </c>
    </row>
    <row r="403" spans="1:4" x14ac:dyDescent="0.2">
      <c r="A403" t="s">
        <v>1779</v>
      </c>
      <c r="B403" t="s">
        <v>729</v>
      </c>
      <c r="C403" t="s">
        <v>1636</v>
      </c>
      <c r="D403">
        <v>60308</v>
      </c>
    </row>
    <row r="404" spans="1:4" x14ac:dyDescent="0.2">
      <c r="A404" t="s">
        <v>1780</v>
      </c>
      <c r="B404" t="s">
        <v>724</v>
      </c>
      <c r="C404" t="s">
        <v>1521</v>
      </c>
      <c r="D404">
        <v>130713</v>
      </c>
    </row>
    <row r="405" spans="1:4" x14ac:dyDescent="0.2">
      <c r="A405" t="s">
        <v>1781</v>
      </c>
      <c r="B405" t="s">
        <v>731</v>
      </c>
      <c r="C405" t="s">
        <v>778</v>
      </c>
      <c r="D405">
        <v>90803</v>
      </c>
    </row>
    <row r="406" spans="1:4" x14ac:dyDescent="0.2">
      <c r="A406" t="s">
        <v>934</v>
      </c>
      <c r="B406" t="s">
        <v>724</v>
      </c>
      <c r="C406" t="s">
        <v>940</v>
      </c>
      <c r="D406">
        <v>130908</v>
      </c>
    </row>
    <row r="407" spans="1:4" x14ac:dyDescent="0.2">
      <c r="A407" t="s">
        <v>1782</v>
      </c>
      <c r="B407" t="s">
        <v>729</v>
      </c>
      <c r="C407" t="s">
        <v>1595</v>
      </c>
      <c r="D407">
        <v>60403</v>
      </c>
    </row>
    <row r="408" spans="1:4" x14ac:dyDescent="0.2">
      <c r="A408" t="s">
        <v>1783</v>
      </c>
      <c r="B408" t="s">
        <v>731</v>
      </c>
      <c r="C408" t="s">
        <v>919</v>
      </c>
      <c r="D408">
        <v>90406</v>
      </c>
    </row>
    <row r="409" spans="1:4" x14ac:dyDescent="0.2">
      <c r="A409" t="s">
        <v>869</v>
      </c>
      <c r="B409" t="s">
        <v>732</v>
      </c>
      <c r="C409" t="s">
        <v>1517</v>
      </c>
      <c r="D409">
        <v>40406</v>
      </c>
    </row>
    <row r="410" spans="1:4" x14ac:dyDescent="0.2">
      <c r="A410" t="s">
        <v>1784</v>
      </c>
      <c r="B410" t="s">
        <v>730</v>
      </c>
      <c r="C410" t="s">
        <v>730</v>
      </c>
      <c r="D410">
        <v>70308</v>
      </c>
    </row>
    <row r="411" spans="1:4" x14ac:dyDescent="0.2">
      <c r="A411" t="s">
        <v>1785</v>
      </c>
      <c r="B411" t="s">
        <v>729</v>
      </c>
      <c r="C411" t="s">
        <v>1636</v>
      </c>
      <c r="D411">
        <v>60301</v>
      </c>
    </row>
    <row r="412" spans="1:4" x14ac:dyDescent="0.2">
      <c r="A412" t="s">
        <v>967</v>
      </c>
      <c r="B412" t="s">
        <v>731</v>
      </c>
      <c r="C412" t="s">
        <v>1577</v>
      </c>
      <c r="D412">
        <v>90304</v>
      </c>
    </row>
    <row r="413" spans="1:4" x14ac:dyDescent="0.2">
      <c r="A413" t="s">
        <v>1786</v>
      </c>
      <c r="B413" t="s">
        <v>730</v>
      </c>
      <c r="C413" t="s">
        <v>1532</v>
      </c>
      <c r="D413">
        <v>70401</v>
      </c>
    </row>
    <row r="414" spans="1:4" x14ac:dyDescent="0.2">
      <c r="A414" t="s">
        <v>1787</v>
      </c>
      <c r="B414" t="s">
        <v>722</v>
      </c>
      <c r="C414" t="s">
        <v>1559</v>
      </c>
      <c r="D414">
        <v>120804</v>
      </c>
    </row>
    <row r="415" spans="1:4" x14ac:dyDescent="0.2">
      <c r="A415" t="s">
        <v>1788</v>
      </c>
      <c r="B415" t="s">
        <v>731</v>
      </c>
      <c r="C415" t="s">
        <v>871</v>
      </c>
      <c r="D415">
        <v>90513</v>
      </c>
    </row>
    <row r="416" spans="1:4" x14ac:dyDescent="0.2">
      <c r="A416" t="s">
        <v>1789</v>
      </c>
      <c r="B416" t="s">
        <v>1609</v>
      </c>
      <c r="C416" t="s">
        <v>1610</v>
      </c>
      <c r="D416">
        <v>110103</v>
      </c>
    </row>
    <row r="417" spans="1:4" x14ac:dyDescent="0.2">
      <c r="A417" t="s">
        <v>1467</v>
      </c>
      <c r="B417" t="s">
        <v>722</v>
      </c>
      <c r="C417" t="s">
        <v>1518</v>
      </c>
      <c r="D417">
        <v>120307</v>
      </c>
    </row>
    <row r="418" spans="1:4" x14ac:dyDescent="0.2">
      <c r="A418" t="s">
        <v>855</v>
      </c>
      <c r="B418" t="s">
        <v>723</v>
      </c>
      <c r="C418" t="s">
        <v>1564</v>
      </c>
      <c r="D418">
        <v>30405</v>
      </c>
    </row>
    <row r="419" spans="1:4" x14ac:dyDescent="0.2">
      <c r="A419" t="s">
        <v>1790</v>
      </c>
      <c r="B419" t="s">
        <v>730</v>
      </c>
      <c r="C419" t="s">
        <v>1775</v>
      </c>
      <c r="D419">
        <v>70503</v>
      </c>
    </row>
    <row r="420" spans="1:4" x14ac:dyDescent="0.2">
      <c r="A420" t="s">
        <v>812</v>
      </c>
      <c r="B420" t="s">
        <v>727</v>
      </c>
      <c r="C420" t="s">
        <v>1522</v>
      </c>
      <c r="D420">
        <v>81004</v>
      </c>
    </row>
    <row r="421" spans="1:4" x14ac:dyDescent="0.2">
      <c r="A421" t="s">
        <v>1791</v>
      </c>
      <c r="B421" t="s">
        <v>729</v>
      </c>
      <c r="C421" t="s">
        <v>1595</v>
      </c>
      <c r="D421">
        <v>60407</v>
      </c>
    </row>
    <row r="422" spans="1:4" x14ac:dyDescent="0.2">
      <c r="A422" t="s">
        <v>1792</v>
      </c>
      <c r="B422" t="s">
        <v>724</v>
      </c>
      <c r="C422" t="s">
        <v>1521</v>
      </c>
      <c r="D422">
        <v>130714</v>
      </c>
    </row>
    <row r="423" spans="1:4" x14ac:dyDescent="0.2">
      <c r="A423" t="s">
        <v>774</v>
      </c>
      <c r="B423" t="s">
        <v>726</v>
      </c>
      <c r="C423" t="s">
        <v>794</v>
      </c>
      <c r="D423">
        <v>50208</v>
      </c>
    </row>
    <row r="424" spans="1:4" x14ac:dyDescent="0.2">
      <c r="A424" t="s">
        <v>1793</v>
      </c>
      <c r="B424" t="s">
        <v>723</v>
      </c>
      <c r="C424" t="s">
        <v>1613</v>
      </c>
      <c r="D424">
        <v>30301</v>
      </c>
    </row>
    <row r="425" spans="1:4" x14ac:dyDescent="0.2">
      <c r="A425" t="s">
        <v>1794</v>
      </c>
      <c r="B425" t="s">
        <v>721</v>
      </c>
      <c r="C425" t="s">
        <v>1534</v>
      </c>
      <c r="D425">
        <v>10302</v>
      </c>
    </row>
    <row r="426" spans="1:4" x14ac:dyDescent="0.2">
      <c r="A426" t="s">
        <v>1794</v>
      </c>
      <c r="B426" t="s">
        <v>723</v>
      </c>
      <c r="C426" t="s">
        <v>1619</v>
      </c>
      <c r="D426">
        <v>30503</v>
      </c>
    </row>
    <row r="427" spans="1:4" x14ac:dyDescent="0.2">
      <c r="A427" t="s">
        <v>1795</v>
      </c>
      <c r="B427" t="s">
        <v>730</v>
      </c>
      <c r="C427" t="s">
        <v>1532</v>
      </c>
      <c r="D427">
        <v>70411</v>
      </c>
    </row>
    <row r="428" spans="1:4" x14ac:dyDescent="0.2">
      <c r="A428" t="s">
        <v>899</v>
      </c>
      <c r="B428" t="s">
        <v>729</v>
      </c>
      <c r="C428" t="s">
        <v>1603</v>
      </c>
      <c r="D428">
        <v>60103</v>
      </c>
    </row>
    <row r="429" spans="1:4" x14ac:dyDescent="0.2">
      <c r="A429" t="s">
        <v>1796</v>
      </c>
      <c r="B429" t="s">
        <v>731</v>
      </c>
      <c r="C429" t="s">
        <v>1538</v>
      </c>
      <c r="D429">
        <v>90211</v>
      </c>
    </row>
    <row r="430" spans="1:4" x14ac:dyDescent="0.2">
      <c r="A430" t="s">
        <v>1797</v>
      </c>
      <c r="B430" t="s">
        <v>732</v>
      </c>
      <c r="C430" t="s">
        <v>1553</v>
      </c>
      <c r="D430">
        <v>41004</v>
      </c>
    </row>
    <row r="431" spans="1:4" x14ac:dyDescent="0.2">
      <c r="A431" t="s">
        <v>944</v>
      </c>
      <c r="B431" t="s">
        <v>731</v>
      </c>
      <c r="C431" t="s">
        <v>1587</v>
      </c>
      <c r="D431">
        <v>90601</v>
      </c>
    </row>
    <row r="432" spans="1:4" x14ac:dyDescent="0.2">
      <c r="A432" t="s">
        <v>1798</v>
      </c>
      <c r="B432" t="s">
        <v>722</v>
      </c>
      <c r="C432" t="s">
        <v>1518</v>
      </c>
      <c r="D432">
        <v>120316</v>
      </c>
    </row>
    <row r="433" spans="1:4" x14ac:dyDescent="0.2">
      <c r="A433" t="s">
        <v>886</v>
      </c>
      <c r="B433" t="s">
        <v>722</v>
      </c>
      <c r="C433" t="s">
        <v>764</v>
      </c>
      <c r="D433">
        <v>120606</v>
      </c>
    </row>
    <row r="434" spans="1:4" x14ac:dyDescent="0.2">
      <c r="A434" t="s">
        <v>1799</v>
      </c>
      <c r="B434" t="s">
        <v>722</v>
      </c>
      <c r="C434" t="s">
        <v>1550</v>
      </c>
      <c r="D434">
        <v>120107</v>
      </c>
    </row>
    <row r="435" spans="1:4" x14ac:dyDescent="0.2">
      <c r="A435" t="s">
        <v>1800</v>
      </c>
      <c r="B435" t="s">
        <v>721</v>
      </c>
      <c r="C435" t="s">
        <v>1514</v>
      </c>
      <c r="D435">
        <v>10404</v>
      </c>
    </row>
    <row r="436" spans="1:4" x14ac:dyDescent="0.2">
      <c r="A436" t="s">
        <v>797</v>
      </c>
      <c r="B436" t="s">
        <v>725</v>
      </c>
      <c r="C436" t="s">
        <v>725</v>
      </c>
      <c r="D436">
        <v>100101</v>
      </c>
    </row>
    <row r="437" spans="1:4" x14ac:dyDescent="0.2">
      <c r="A437" t="s">
        <v>907</v>
      </c>
      <c r="B437" t="s">
        <v>728</v>
      </c>
      <c r="C437" t="s">
        <v>1579</v>
      </c>
      <c r="D437">
        <v>20401</v>
      </c>
    </row>
    <row r="438" spans="1:4" x14ac:dyDescent="0.2">
      <c r="A438" t="s">
        <v>1801</v>
      </c>
      <c r="B438" t="s">
        <v>722</v>
      </c>
      <c r="C438" t="s">
        <v>1550</v>
      </c>
      <c r="D438">
        <v>120108</v>
      </c>
    </row>
    <row r="439" spans="1:4" x14ac:dyDescent="0.2">
      <c r="A439" t="s">
        <v>1802</v>
      </c>
      <c r="B439" t="s">
        <v>722</v>
      </c>
      <c r="C439" t="s">
        <v>1518</v>
      </c>
      <c r="D439">
        <v>120308</v>
      </c>
    </row>
    <row r="440" spans="1:4" x14ac:dyDescent="0.2">
      <c r="A440" t="s">
        <v>1803</v>
      </c>
      <c r="B440" t="s">
        <v>723</v>
      </c>
      <c r="C440" t="s">
        <v>1619</v>
      </c>
      <c r="D440">
        <v>30504</v>
      </c>
    </row>
    <row r="441" spans="1:4" x14ac:dyDescent="0.2">
      <c r="A441" t="s">
        <v>1804</v>
      </c>
      <c r="B441" t="s">
        <v>730</v>
      </c>
      <c r="C441" t="s">
        <v>834</v>
      </c>
      <c r="D441">
        <v>70215</v>
      </c>
    </row>
    <row r="442" spans="1:4" x14ac:dyDescent="0.2">
      <c r="A442" t="s">
        <v>1805</v>
      </c>
      <c r="B442" t="s">
        <v>732</v>
      </c>
      <c r="C442" t="s">
        <v>1597</v>
      </c>
      <c r="D442">
        <v>41404</v>
      </c>
    </row>
    <row r="443" spans="1:4" x14ac:dyDescent="0.2">
      <c r="A443" t="s">
        <v>1806</v>
      </c>
      <c r="B443" t="s">
        <v>723</v>
      </c>
      <c r="C443" t="s">
        <v>1807</v>
      </c>
      <c r="D443">
        <v>30602</v>
      </c>
    </row>
    <row r="444" spans="1:4" x14ac:dyDescent="0.2">
      <c r="A444" t="s">
        <v>1397</v>
      </c>
      <c r="B444" t="s">
        <v>724</v>
      </c>
      <c r="C444" t="s">
        <v>1544</v>
      </c>
      <c r="D444">
        <v>130408</v>
      </c>
    </row>
    <row r="445" spans="1:4" x14ac:dyDescent="0.2">
      <c r="A445" t="s">
        <v>1808</v>
      </c>
      <c r="B445" t="s">
        <v>723</v>
      </c>
      <c r="C445" t="s">
        <v>723</v>
      </c>
      <c r="D445">
        <v>30109</v>
      </c>
    </row>
    <row r="446" spans="1:4" x14ac:dyDescent="0.2">
      <c r="A446" t="s">
        <v>1809</v>
      </c>
      <c r="B446" t="s">
        <v>723</v>
      </c>
      <c r="C446" t="s">
        <v>1506</v>
      </c>
      <c r="D446">
        <v>30201</v>
      </c>
    </row>
    <row r="447" spans="1:4" x14ac:dyDescent="0.2">
      <c r="A447" t="s">
        <v>904</v>
      </c>
      <c r="B447" t="s">
        <v>724</v>
      </c>
      <c r="C447" t="s">
        <v>1527</v>
      </c>
      <c r="D447">
        <v>130103</v>
      </c>
    </row>
    <row r="448" spans="1:4" x14ac:dyDescent="0.2">
      <c r="A448" t="s">
        <v>1810</v>
      </c>
      <c r="B448" t="s">
        <v>732</v>
      </c>
      <c r="C448" t="s">
        <v>1513</v>
      </c>
      <c r="D448">
        <v>40109</v>
      </c>
    </row>
    <row r="449" spans="1:4" x14ac:dyDescent="0.2">
      <c r="A449" t="s">
        <v>829</v>
      </c>
      <c r="B449" t="s">
        <v>731</v>
      </c>
      <c r="C449" t="s">
        <v>1575</v>
      </c>
      <c r="D449">
        <v>91014</v>
      </c>
    </row>
    <row r="450" spans="1:4" x14ac:dyDescent="0.2">
      <c r="A450" t="s">
        <v>1811</v>
      </c>
      <c r="B450" t="s">
        <v>724</v>
      </c>
      <c r="C450" t="s">
        <v>1521</v>
      </c>
      <c r="D450">
        <v>130715</v>
      </c>
    </row>
    <row r="451" spans="1:4" x14ac:dyDescent="0.2">
      <c r="A451" t="s">
        <v>965</v>
      </c>
      <c r="B451" t="s">
        <v>729</v>
      </c>
      <c r="C451" t="s">
        <v>1595</v>
      </c>
      <c r="D451">
        <v>60401</v>
      </c>
    </row>
    <row r="452" spans="1:4" x14ac:dyDescent="0.2">
      <c r="A452" t="s">
        <v>1812</v>
      </c>
      <c r="B452" t="s">
        <v>728</v>
      </c>
      <c r="C452" t="s">
        <v>1646</v>
      </c>
      <c r="D452">
        <v>20501</v>
      </c>
    </row>
    <row r="453" spans="1:4" x14ac:dyDescent="0.2">
      <c r="A453" t="s">
        <v>744</v>
      </c>
      <c r="B453" t="s">
        <v>727</v>
      </c>
      <c r="C453" t="s">
        <v>1522</v>
      </c>
      <c r="D453">
        <v>81008</v>
      </c>
    </row>
    <row r="454" spans="1:4" x14ac:dyDescent="0.2">
      <c r="A454" t="s">
        <v>1813</v>
      </c>
      <c r="B454" t="s">
        <v>730</v>
      </c>
      <c r="C454" t="s">
        <v>1775</v>
      </c>
      <c r="D454">
        <v>70505</v>
      </c>
    </row>
    <row r="455" spans="1:4" x14ac:dyDescent="0.2">
      <c r="A455" t="s">
        <v>1814</v>
      </c>
      <c r="B455" t="s">
        <v>727</v>
      </c>
      <c r="C455" t="s">
        <v>1815</v>
      </c>
      <c r="D455">
        <v>81102</v>
      </c>
    </row>
    <row r="456" spans="1:4" x14ac:dyDescent="0.2">
      <c r="A456" t="s">
        <v>1816</v>
      </c>
      <c r="B456" t="s">
        <v>727</v>
      </c>
      <c r="C456" t="s">
        <v>1815</v>
      </c>
      <c r="D456">
        <v>81103</v>
      </c>
    </row>
    <row r="457" spans="1:4" x14ac:dyDescent="0.2">
      <c r="A457" t="s">
        <v>746</v>
      </c>
      <c r="B457" t="s">
        <v>727</v>
      </c>
      <c r="C457" t="s">
        <v>727</v>
      </c>
      <c r="D457">
        <v>80817</v>
      </c>
    </row>
    <row r="458" spans="1:4" x14ac:dyDescent="0.2">
      <c r="A458" t="s">
        <v>964</v>
      </c>
      <c r="B458" t="s">
        <v>732</v>
      </c>
      <c r="C458" t="s">
        <v>830</v>
      </c>
      <c r="D458">
        <v>40804</v>
      </c>
    </row>
    <row r="459" spans="1:4" x14ac:dyDescent="0.2">
      <c r="A459" t="s">
        <v>841</v>
      </c>
      <c r="B459" t="s">
        <v>728</v>
      </c>
      <c r="C459" t="s">
        <v>1576</v>
      </c>
      <c r="D459">
        <v>20606</v>
      </c>
    </row>
    <row r="460" spans="1:4" x14ac:dyDescent="0.2">
      <c r="A460" t="s">
        <v>1817</v>
      </c>
      <c r="B460" t="s">
        <v>723</v>
      </c>
      <c r="C460" t="s">
        <v>1619</v>
      </c>
      <c r="D460">
        <v>30501</v>
      </c>
    </row>
    <row r="461" spans="1:4" x14ac:dyDescent="0.2">
      <c r="A461" t="s">
        <v>1818</v>
      </c>
      <c r="B461" t="s">
        <v>723</v>
      </c>
      <c r="C461" t="s">
        <v>1506</v>
      </c>
      <c r="D461">
        <v>30205</v>
      </c>
    </row>
    <row r="462" spans="1:4" x14ac:dyDescent="0.2">
      <c r="A462" t="s">
        <v>884</v>
      </c>
      <c r="B462" t="s">
        <v>732</v>
      </c>
      <c r="C462" t="s">
        <v>1517</v>
      </c>
      <c r="D462">
        <v>40403</v>
      </c>
    </row>
    <row r="463" spans="1:4" x14ac:dyDescent="0.2">
      <c r="A463" t="s">
        <v>884</v>
      </c>
      <c r="B463" t="s">
        <v>723</v>
      </c>
      <c r="C463" t="s">
        <v>1619</v>
      </c>
      <c r="D463">
        <v>30505</v>
      </c>
    </row>
    <row r="464" spans="1:4" x14ac:dyDescent="0.2">
      <c r="A464" t="s">
        <v>884</v>
      </c>
      <c r="B464" t="s">
        <v>730</v>
      </c>
      <c r="C464" t="s">
        <v>834</v>
      </c>
      <c r="D464">
        <v>70216</v>
      </c>
    </row>
    <row r="465" spans="1:5" x14ac:dyDescent="0.2">
      <c r="A465" t="s">
        <v>1819</v>
      </c>
      <c r="B465" t="s">
        <v>732</v>
      </c>
      <c r="C465" t="s">
        <v>1513</v>
      </c>
      <c r="D465">
        <v>40105</v>
      </c>
    </row>
    <row r="466" spans="1:5" x14ac:dyDescent="0.2">
      <c r="A466" t="s">
        <v>1820</v>
      </c>
      <c r="B466" t="s">
        <v>732</v>
      </c>
      <c r="C466" t="s">
        <v>1530</v>
      </c>
      <c r="D466">
        <v>40306</v>
      </c>
    </row>
    <row r="467" spans="1:5" x14ac:dyDescent="0.2">
      <c r="A467" t="s">
        <v>1820</v>
      </c>
      <c r="B467" t="s">
        <v>730</v>
      </c>
      <c r="C467" t="s">
        <v>1638</v>
      </c>
      <c r="D467">
        <v>70604</v>
      </c>
    </row>
    <row r="468" spans="1:5" x14ac:dyDescent="0.2">
      <c r="A468" t="s">
        <v>1821</v>
      </c>
      <c r="B468" t="s">
        <v>729</v>
      </c>
      <c r="C468" t="s">
        <v>1562</v>
      </c>
      <c r="D468">
        <v>60505</v>
      </c>
    </row>
    <row r="469" spans="1:5" x14ac:dyDescent="0.2">
      <c r="A469" t="s">
        <v>929</v>
      </c>
      <c r="B469" t="s">
        <v>729</v>
      </c>
      <c r="C469" t="s">
        <v>1562</v>
      </c>
      <c r="D469">
        <v>60501</v>
      </c>
    </row>
    <row r="470" spans="1:5" x14ac:dyDescent="0.2">
      <c r="A470" t="s">
        <v>1822</v>
      </c>
      <c r="B470" t="s">
        <v>730</v>
      </c>
      <c r="C470" t="s">
        <v>1638</v>
      </c>
      <c r="D470">
        <v>70605</v>
      </c>
    </row>
    <row r="471" spans="1:5" x14ac:dyDescent="0.2">
      <c r="A471" t="s">
        <v>758</v>
      </c>
      <c r="B471" t="s">
        <v>727</v>
      </c>
      <c r="C471" t="s">
        <v>727</v>
      </c>
      <c r="D471">
        <v>80810</v>
      </c>
    </row>
    <row r="472" spans="1:5" x14ac:dyDescent="0.2">
      <c r="A472" t="s">
        <v>1823</v>
      </c>
      <c r="B472" t="s">
        <v>727</v>
      </c>
      <c r="C472" t="s">
        <v>1555</v>
      </c>
      <c r="D472">
        <v>80604</v>
      </c>
    </row>
    <row r="473" spans="1:5" x14ac:dyDescent="0.2">
      <c r="A473" t="s">
        <v>824</v>
      </c>
      <c r="B473" t="s">
        <v>732</v>
      </c>
      <c r="C473" t="s">
        <v>1597</v>
      </c>
      <c r="D473">
        <v>41405</v>
      </c>
    </row>
    <row r="474" spans="1:5" x14ac:dyDescent="0.2">
      <c r="A474" t="s">
        <v>1824</v>
      </c>
      <c r="B474" t="s">
        <v>726</v>
      </c>
      <c r="C474" t="s">
        <v>794</v>
      </c>
      <c r="D474">
        <v>50203</v>
      </c>
    </row>
    <row r="475" spans="1:5" x14ac:dyDescent="0.2">
      <c r="A475" t="s">
        <v>1825</v>
      </c>
      <c r="B475" t="s">
        <v>730</v>
      </c>
      <c r="C475" t="s">
        <v>1775</v>
      </c>
      <c r="D475">
        <v>70501</v>
      </c>
    </row>
    <row r="476" spans="1:5" x14ac:dyDescent="0.2">
      <c r="A476" t="s">
        <v>763</v>
      </c>
      <c r="B476" t="s">
        <v>727</v>
      </c>
      <c r="C476" t="s">
        <v>727</v>
      </c>
      <c r="D476">
        <v>80813</v>
      </c>
      <c r="E476" s="29"/>
    </row>
    <row r="477" spans="1:5" x14ac:dyDescent="0.2">
      <c r="A477" t="s">
        <v>763</v>
      </c>
      <c r="B477" t="s">
        <v>732</v>
      </c>
      <c r="C477" t="s">
        <v>1547</v>
      </c>
      <c r="D477">
        <v>40607</v>
      </c>
      <c r="E477" s="29"/>
    </row>
    <row r="478" spans="1:5" x14ac:dyDescent="0.2">
      <c r="A478" t="s">
        <v>763</v>
      </c>
      <c r="B478" t="s">
        <v>732</v>
      </c>
      <c r="C478" t="s">
        <v>1530</v>
      </c>
      <c r="D478">
        <v>40307</v>
      </c>
    </row>
    <row r="479" spans="1:5" x14ac:dyDescent="0.2">
      <c r="A479" t="s">
        <v>1826</v>
      </c>
      <c r="B479" t="s">
        <v>727</v>
      </c>
      <c r="C479" t="s">
        <v>1723</v>
      </c>
      <c r="D479">
        <v>80205</v>
      </c>
    </row>
    <row r="480" spans="1:5" x14ac:dyDescent="0.2">
      <c r="A480" t="s">
        <v>795</v>
      </c>
      <c r="B480" t="s">
        <v>727</v>
      </c>
      <c r="C480" t="s">
        <v>727</v>
      </c>
      <c r="D480">
        <v>99999</v>
      </c>
    </row>
    <row r="481" spans="1:4" x14ac:dyDescent="0.2">
      <c r="A481" t="s">
        <v>808</v>
      </c>
      <c r="B481" t="s">
        <v>728</v>
      </c>
      <c r="C481" t="s">
        <v>1576</v>
      </c>
      <c r="D481">
        <v>20601</v>
      </c>
    </row>
    <row r="482" spans="1:4" x14ac:dyDescent="0.2">
      <c r="A482" t="s">
        <v>852</v>
      </c>
      <c r="B482" t="s">
        <v>722</v>
      </c>
      <c r="C482" t="s">
        <v>1518</v>
      </c>
      <c r="D482">
        <v>120309</v>
      </c>
    </row>
    <row r="483" spans="1:4" x14ac:dyDescent="0.2">
      <c r="A483" t="s">
        <v>852</v>
      </c>
      <c r="B483" t="s">
        <v>730</v>
      </c>
      <c r="C483" t="s">
        <v>834</v>
      </c>
      <c r="D483">
        <v>70217</v>
      </c>
    </row>
    <row r="484" spans="1:4" x14ac:dyDescent="0.2">
      <c r="A484" t="s">
        <v>1827</v>
      </c>
      <c r="B484" t="s">
        <v>729</v>
      </c>
      <c r="C484" t="s">
        <v>1595</v>
      </c>
      <c r="D484">
        <v>60405</v>
      </c>
    </row>
    <row r="485" spans="1:4" x14ac:dyDescent="0.2">
      <c r="A485" t="s">
        <v>1828</v>
      </c>
      <c r="B485" t="s">
        <v>730</v>
      </c>
      <c r="C485" t="s">
        <v>1651</v>
      </c>
      <c r="D485">
        <v>70110</v>
      </c>
    </row>
    <row r="486" spans="1:4" x14ac:dyDescent="0.2">
      <c r="A486" t="s">
        <v>1829</v>
      </c>
      <c r="B486" t="s">
        <v>729</v>
      </c>
      <c r="C486" t="s">
        <v>1631</v>
      </c>
      <c r="D486">
        <v>60601</v>
      </c>
    </row>
    <row r="487" spans="1:4" x14ac:dyDescent="0.2">
      <c r="A487" t="s">
        <v>1830</v>
      </c>
      <c r="B487" t="s">
        <v>722</v>
      </c>
      <c r="C487" t="s">
        <v>764</v>
      </c>
      <c r="D487">
        <v>120607</v>
      </c>
    </row>
    <row r="488" spans="1:4" x14ac:dyDescent="0.2">
      <c r="A488" t="s">
        <v>862</v>
      </c>
      <c r="B488" t="s">
        <v>728</v>
      </c>
      <c r="C488" t="s">
        <v>1654</v>
      </c>
      <c r="D488">
        <v>20305</v>
      </c>
    </row>
    <row r="489" spans="1:4" x14ac:dyDescent="0.2">
      <c r="A489" t="s">
        <v>991</v>
      </c>
      <c r="B489" t="s">
        <v>731</v>
      </c>
      <c r="C489" t="s">
        <v>1587</v>
      </c>
      <c r="D489">
        <v>90605</v>
      </c>
    </row>
    <row r="490" spans="1:4" x14ac:dyDescent="0.2">
      <c r="A490" t="s">
        <v>794</v>
      </c>
      <c r="B490" t="s">
        <v>726</v>
      </c>
      <c r="C490" t="s">
        <v>794</v>
      </c>
      <c r="D490">
        <v>50204</v>
      </c>
    </row>
    <row r="491" spans="1:4" x14ac:dyDescent="0.2">
      <c r="A491" t="s">
        <v>1831</v>
      </c>
      <c r="B491" t="s">
        <v>723</v>
      </c>
      <c r="C491" t="s">
        <v>1506</v>
      </c>
      <c r="D491">
        <v>30206</v>
      </c>
    </row>
    <row r="492" spans="1:4" x14ac:dyDescent="0.2">
      <c r="A492" t="s">
        <v>1832</v>
      </c>
      <c r="B492" t="s">
        <v>731</v>
      </c>
      <c r="C492" t="s">
        <v>871</v>
      </c>
      <c r="D492">
        <v>90508</v>
      </c>
    </row>
    <row r="493" spans="1:4" x14ac:dyDescent="0.2">
      <c r="A493" t="s">
        <v>1833</v>
      </c>
      <c r="B493" t="s">
        <v>723</v>
      </c>
      <c r="C493" t="s">
        <v>1619</v>
      </c>
      <c r="D493">
        <v>30506</v>
      </c>
    </row>
    <row r="494" spans="1:4" x14ac:dyDescent="0.2">
      <c r="A494" t="s">
        <v>800</v>
      </c>
      <c r="B494" t="s">
        <v>724</v>
      </c>
      <c r="C494" t="s">
        <v>1521</v>
      </c>
      <c r="D494">
        <v>130716</v>
      </c>
    </row>
    <row r="495" spans="1:4" x14ac:dyDescent="0.2">
      <c r="A495" t="s">
        <v>1834</v>
      </c>
      <c r="B495" t="s">
        <v>732</v>
      </c>
      <c r="C495" t="s">
        <v>1553</v>
      </c>
      <c r="D495">
        <v>41005</v>
      </c>
    </row>
    <row r="496" spans="1:4" x14ac:dyDescent="0.2">
      <c r="A496" t="s">
        <v>1638</v>
      </c>
      <c r="B496" t="s">
        <v>728</v>
      </c>
      <c r="C496" t="s">
        <v>1512</v>
      </c>
      <c r="D496">
        <v>20104</v>
      </c>
    </row>
    <row r="497" spans="1:4" x14ac:dyDescent="0.2">
      <c r="A497" t="s">
        <v>1835</v>
      </c>
      <c r="B497" t="s">
        <v>730</v>
      </c>
      <c r="C497" t="s">
        <v>1638</v>
      </c>
      <c r="D497">
        <v>70601</v>
      </c>
    </row>
    <row r="498" spans="1:4" x14ac:dyDescent="0.2">
      <c r="A498" t="s">
        <v>1836</v>
      </c>
      <c r="B498" t="s">
        <v>731</v>
      </c>
      <c r="C498" t="s">
        <v>1575</v>
      </c>
      <c r="D498">
        <v>91005</v>
      </c>
    </row>
    <row r="499" spans="1:4" x14ac:dyDescent="0.2">
      <c r="A499" t="s">
        <v>1837</v>
      </c>
      <c r="B499" t="s">
        <v>729</v>
      </c>
      <c r="C499" t="s">
        <v>1562</v>
      </c>
      <c r="D499">
        <v>60506</v>
      </c>
    </row>
    <row r="500" spans="1:4" x14ac:dyDescent="0.2">
      <c r="A500" t="s">
        <v>848</v>
      </c>
      <c r="B500" t="s">
        <v>723</v>
      </c>
      <c r="C500" t="s">
        <v>1564</v>
      </c>
      <c r="D500">
        <v>30401</v>
      </c>
    </row>
    <row r="501" spans="1:4" x14ac:dyDescent="0.2">
      <c r="A501" t="s">
        <v>1838</v>
      </c>
      <c r="B501" t="s">
        <v>732</v>
      </c>
      <c r="C501" t="s">
        <v>1625</v>
      </c>
      <c r="D501">
        <v>40704</v>
      </c>
    </row>
    <row r="502" spans="1:4" x14ac:dyDescent="0.2">
      <c r="A502" t="s">
        <v>1839</v>
      </c>
      <c r="B502" t="s">
        <v>732</v>
      </c>
      <c r="C502" t="s">
        <v>1625</v>
      </c>
      <c r="D502">
        <v>40705</v>
      </c>
    </row>
    <row r="503" spans="1:4" x14ac:dyDescent="0.2">
      <c r="A503" t="s">
        <v>1840</v>
      </c>
      <c r="B503" t="s">
        <v>732</v>
      </c>
      <c r="C503" t="s">
        <v>1545</v>
      </c>
      <c r="D503">
        <v>41307</v>
      </c>
    </row>
    <row r="504" spans="1:4" x14ac:dyDescent="0.2">
      <c r="A504" t="s">
        <v>1841</v>
      </c>
      <c r="B504" t="s">
        <v>729</v>
      </c>
      <c r="C504" t="s">
        <v>1562</v>
      </c>
      <c r="D504">
        <v>60507</v>
      </c>
    </row>
    <row r="505" spans="1:4" x14ac:dyDescent="0.2">
      <c r="A505" t="s">
        <v>823</v>
      </c>
      <c r="B505" t="s">
        <v>732</v>
      </c>
      <c r="C505" t="s">
        <v>1529</v>
      </c>
      <c r="D505">
        <v>40203</v>
      </c>
    </row>
    <row r="506" spans="1:4" x14ac:dyDescent="0.2">
      <c r="A506" t="s">
        <v>1842</v>
      </c>
      <c r="B506" t="s">
        <v>726</v>
      </c>
      <c r="C506" t="s">
        <v>794</v>
      </c>
      <c r="D506">
        <v>50205</v>
      </c>
    </row>
    <row r="507" spans="1:4" x14ac:dyDescent="0.2">
      <c r="A507" t="s">
        <v>766</v>
      </c>
      <c r="B507" t="s">
        <v>727</v>
      </c>
      <c r="C507" t="s">
        <v>727</v>
      </c>
      <c r="D507">
        <v>80808</v>
      </c>
    </row>
    <row r="508" spans="1:4" x14ac:dyDescent="0.2">
      <c r="A508" t="s">
        <v>1843</v>
      </c>
      <c r="B508" t="s">
        <v>728</v>
      </c>
      <c r="C508" t="s">
        <v>1512</v>
      </c>
      <c r="D508">
        <v>20106</v>
      </c>
    </row>
    <row r="509" spans="1:4" x14ac:dyDescent="0.2">
      <c r="A509" t="s">
        <v>779</v>
      </c>
      <c r="B509" t="s">
        <v>732</v>
      </c>
      <c r="C509" t="s">
        <v>1529</v>
      </c>
      <c r="D509">
        <v>40201</v>
      </c>
    </row>
    <row r="510" spans="1:4" x14ac:dyDescent="0.2">
      <c r="A510" t="s">
        <v>781</v>
      </c>
      <c r="B510" t="s">
        <v>724</v>
      </c>
      <c r="C510" t="s">
        <v>1521</v>
      </c>
      <c r="D510">
        <v>130717</v>
      </c>
    </row>
    <row r="511" spans="1:4" x14ac:dyDescent="0.2">
      <c r="A511" t="s">
        <v>1844</v>
      </c>
      <c r="B511" t="s">
        <v>723</v>
      </c>
      <c r="C511" t="s">
        <v>1564</v>
      </c>
      <c r="D511">
        <v>30403</v>
      </c>
    </row>
    <row r="512" spans="1:4" x14ac:dyDescent="0.2">
      <c r="A512" t="s">
        <v>1352</v>
      </c>
      <c r="B512" t="s">
        <v>725</v>
      </c>
      <c r="C512" t="s">
        <v>725</v>
      </c>
      <c r="D512">
        <v>100103</v>
      </c>
    </row>
    <row r="513" spans="1:4" x14ac:dyDescent="0.2">
      <c r="A513" t="s">
        <v>827</v>
      </c>
      <c r="B513" t="s">
        <v>723</v>
      </c>
      <c r="C513" t="s">
        <v>723</v>
      </c>
      <c r="D513">
        <v>30110</v>
      </c>
    </row>
    <row r="514" spans="1:4" x14ac:dyDescent="0.2">
      <c r="A514" t="s">
        <v>860</v>
      </c>
      <c r="B514" t="s">
        <v>726</v>
      </c>
      <c r="C514" t="s">
        <v>1572</v>
      </c>
      <c r="D514">
        <v>50106</v>
      </c>
    </row>
    <row r="515" spans="1:4" x14ac:dyDescent="0.2">
      <c r="A515" t="s">
        <v>920</v>
      </c>
      <c r="B515" t="s">
        <v>731</v>
      </c>
      <c r="C515" t="s">
        <v>871</v>
      </c>
      <c r="D515">
        <v>90509</v>
      </c>
    </row>
    <row r="516" spans="1:4" x14ac:dyDescent="0.2">
      <c r="A516" t="s">
        <v>1845</v>
      </c>
      <c r="B516" t="s">
        <v>724</v>
      </c>
      <c r="C516" t="s">
        <v>1544</v>
      </c>
      <c r="D516">
        <v>130409</v>
      </c>
    </row>
    <row r="517" spans="1:4" x14ac:dyDescent="0.2">
      <c r="A517" t="s">
        <v>1846</v>
      </c>
      <c r="B517" t="s">
        <v>721</v>
      </c>
      <c r="C517" t="s">
        <v>721</v>
      </c>
      <c r="D517">
        <v>10104</v>
      </c>
    </row>
    <row r="518" spans="1:4" x14ac:dyDescent="0.2">
      <c r="A518" t="s">
        <v>1847</v>
      </c>
      <c r="B518" t="s">
        <v>721</v>
      </c>
      <c r="C518" t="s">
        <v>1534</v>
      </c>
      <c r="D518">
        <v>10303</v>
      </c>
    </row>
    <row r="519" spans="1:4" x14ac:dyDescent="0.2">
      <c r="A519" t="s">
        <v>1848</v>
      </c>
      <c r="B519" t="s">
        <v>721</v>
      </c>
      <c r="C519" t="s">
        <v>1534</v>
      </c>
      <c r="D519">
        <v>10304</v>
      </c>
    </row>
    <row r="520" spans="1:4" x14ac:dyDescent="0.2">
      <c r="A520" t="s">
        <v>1485</v>
      </c>
      <c r="B520" t="s">
        <v>730</v>
      </c>
      <c r="C520" t="s">
        <v>1775</v>
      </c>
      <c r="D520">
        <v>70504</v>
      </c>
    </row>
    <row r="521" spans="1:4" x14ac:dyDescent="0.2">
      <c r="A521" t="s">
        <v>1849</v>
      </c>
      <c r="B521" t="s">
        <v>722</v>
      </c>
      <c r="C521" t="s">
        <v>1582</v>
      </c>
      <c r="D521">
        <v>120207</v>
      </c>
    </row>
    <row r="522" spans="1:4" x14ac:dyDescent="0.2">
      <c r="A522" t="s">
        <v>1850</v>
      </c>
      <c r="B522" t="s">
        <v>731</v>
      </c>
      <c r="C522" t="s">
        <v>1531</v>
      </c>
      <c r="D522">
        <v>91108</v>
      </c>
    </row>
    <row r="523" spans="1:4" x14ac:dyDescent="0.2">
      <c r="A523" t="s">
        <v>896</v>
      </c>
      <c r="B523" t="s">
        <v>732</v>
      </c>
      <c r="C523" t="s">
        <v>1545</v>
      </c>
      <c r="D523">
        <v>41308</v>
      </c>
    </row>
    <row r="524" spans="1:4" x14ac:dyDescent="0.2">
      <c r="A524" t="s">
        <v>1851</v>
      </c>
      <c r="B524" t="s">
        <v>729</v>
      </c>
      <c r="C524" t="s">
        <v>1599</v>
      </c>
      <c r="D524">
        <v>60206</v>
      </c>
    </row>
    <row r="525" spans="1:4" x14ac:dyDescent="0.2">
      <c r="A525" t="s">
        <v>1852</v>
      </c>
      <c r="B525" t="s">
        <v>729</v>
      </c>
      <c r="C525" t="s">
        <v>1599</v>
      </c>
      <c r="D525">
        <v>60207</v>
      </c>
    </row>
    <row r="526" spans="1:4" x14ac:dyDescent="0.2">
      <c r="A526" t="s">
        <v>1281</v>
      </c>
      <c r="B526" t="s">
        <v>731</v>
      </c>
      <c r="C526" t="s">
        <v>1525</v>
      </c>
      <c r="D526">
        <v>91204</v>
      </c>
    </row>
    <row r="527" spans="1:4" x14ac:dyDescent="0.2">
      <c r="A527" t="s">
        <v>1459</v>
      </c>
      <c r="B527" t="s">
        <v>732</v>
      </c>
      <c r="C527" t="s">
        <v>1513</v>
      </c>
      <c r="D527">
        <v>40106</v>
      </c>
    </row>
    <row r="528" spans="1:4" x14ac:dyDescent="0.2">
      <c r="A528" t="s">
        <v>850</v>
      </c>
      <c r="B528" t="s">
        <v>721</v>
      </c>
      <c r="C528" t="s">
        <v>1534</v>
      </c>
      <c r="D528">
        <v>10305</v>
      </c>
    </row>
    <row r="529" spans="1:4" x14ac:dyDescent="0.2">
      <c r="A529" t="s">
        <v>867</v>
      </c>
      <c r="B529" t="s">
        <v>731</v>
      </c>
      <c r="C529" t="s">
        <v>778</v>
      </c>
      <c r="D529">
        <v>90804</v>
      </c>
    </row>
    <row r="530" spans="1:4" x14ac:dyDescent="0.2">
      <c r="A530" t="s">
        <v>1853</v>
      </c>
      <c r="B530" t="s">
        <v>732</v>
      </c>
      <c r="C530" t="s">
        <v>1665</v>
      </c>
      <c r="D530">
        <v>40901</v>
      </c>
    </row>
    <row r="531" spans="1:4" x14ac:dyDescent="0.2">
      <c r="A531" t="s">
        <v>1203</v>
      </c>
      <c r="B531" t="s">
        <v>732</v>
      </c>
      <c r="C531" t="s">
        <v>830</v>
      </c>
      <c r="D531">
        <v>40805</v>
      </c>
    </row>
    <row r="532" spans="1:4" x14ac:dyDescent="0.2">
      <c r="A532" t="s">
        <v>1854</v>
      </c>
      <c r="B532" t="s">
        <v>729</v>
      </c>
      <c r="C532" t="s">
        <v>1631</v>
      </c>
      <c r="D532">
        <v>60608</v>
      </c>
    </row>
    <row r="533" spans="1:4" x14ac:dyDescent="0.2">
      <c r="A533" t="s">
        <v>770</v>
      </c>
      <c r="B533" t="s">
        <v>727</v>
      </c>
      <c r="C533" t="s">
        <v>727</v>
      </c>
      <c r="D533">
        <v>80811</v>
      </c>
    </row>
    <row r="534" spans="1:4" x14ac:dyDescent="0.2">
      <c r="A534" t="s">
        <v>905</v>
      </c>
      <c r="B534" t="s">
        <v>722</v>
      </c>
      <c r="C534" t="s">
        <v>814</v>
      </c>
      <c r="D534">
        <v>120705</v>
      </c>
    </row>
    <row r="535" spans="1:4" x14ac:dyDescent="0.2">
      <c r="A535" t="s">
        <v>947</v>
      </c>
      <c r="B535" t="s">
        <v>726</v>
      </c>
      <c r="C535" t="s">
        <v>1511</v>
      </c>
      <c r="D535">
        <v>50307</v>
      </c>
    </row>
    <row r="536" spans="1:4" x14ac:dyDescent="0.2">
      <c r="A536" t="s">
        <v>1855</v>
      </c>
      <c r="B536" t="s">
        <v>726</v>
      </c>
      <c r="C536" t="s">
        <v>1511</v>
      </c>
      <c r="D536">
        <v>50315</v>
      </c>
    </row>
    <row r="537" spans="1:4" x14ac:dyDescent="0.2">
      <c r="A537" t="s">
        <v>956</v>
      </c>
      <c r="B537" t="s">
        <v>731</v>
      </c>
      <c r="C537" t="s">
        <v>1584</v>
      </c>
      <c r="D537">
        <v>90701</v>
      </c>
    </row>
    <row r="538" spans="1:4" x14ac:dyDescent="0.2">
      <c r="A538" t="s">
        <v>1223</v>
      </c>
      <c r="B538" t="s">
        <v>731</v>
      </c>
      <c r="C538" t="s">
        <v>1531</v>
      </c>
      <c r="D538">
        <v>91109</v>
      </c>
    </row>
    <row r="539" spans="1:4" x14ac:dyDescent="0.2">
      <c r="A539" t="s">
        <v>1223</v>
      </c>
      <c r="B539" t="s">
        <v>728</v>
      </c>
      <c r="C539" t="s">
        <v>1576</v>
      </c>
      <c r="D539">
        <v>20607</v>
      </c>
    </row>
    <row r="540" spans="1:4" x14ac:dyDescent="0.2">
      <c r="A540" t="s">
        <v>801</v>
      </c>
      <c r="B540" t="s">
        <v>728</v>
      </c>
      <c r="C540" t="s">
        <v>1523</v>
      </c>
      <c r="D540">
        <v>20207</v>
      </c>
    </row>
    <row r="541" spans="1:4" x14ac:dyDescent="0.2">
      <c r="A541" t="s">
        <v>1856</v>
      </c>
      <c r="B541" t="s">
        <v>730</v>
      </c>
      <c r="C541" t="s">
        <v>834</v>
      </c>
      <c r="D541">
        <v>70218</v>
      </c>
    </row>
    <row r="542" spans="1:4" x14ac:dyDescent="0.2">
      <c r="A542" t="s">
        <v>1857</v>
      </c>
      <c r="B542" t="s">
        <v>726</v>
      </c>
      <c r="C542" t="s">
        <v>1511</v>
      </c>
      <c r="D542">
        <v>50308</v>
      </c>
    </row>
    <row r="543" spans="1:4" x14ac:dyDescent="0.2">
      <c r="A543" t="s">
        <v>1858</v>
      </c>
      <c r="B543" t="s">
        <v>723</v>
      </c>
      <c r="C543" t="s">
        <v>1613</v>
      </c>
      <c r="D543">
        <v>30305</v>
      </c>
    </row>
    <row r="544" spans="1:4" x14ac:dyDescent="0.2">
      <c r="A544" t="s">
        <v>1858</v>
      </c>
      <c r="B544" t="s">
        <v>728</v>
      </c>
      <c r="C544" t="s">
        <v>1576</v>
      </c>
      <c r="D544">
        <v>20608</v>
      </c>
    </row>
    <row r="545" spans="1:4" x14ac:dyDescent="0.2">
      <c r="A545" t="s">
        <v>924</v>
      </c>
      <c r="B545" t="s">
        <v>731</v>
      </c>
      <c r="C545" t="s">
        <v>1511</v>
      </c>
      <c r="D545">
        <v>90907</v>
      </c>
    </row>
    <row r="546" spans="1:4" x14ac:dyDescent="0.2">
      <c r="A546" t="s">
        <v>883</v>
      </c>
      <c r="B546" t="s">
        <v>1609</v>
      </c>
      <c r="C546" t="s">
        <v>909</v>
      </c>
      <c r="D546">
        <v>110201</v>
      </c>
    </row>
    <row r="547" spans="1:4" x14ac:dyDescent="0.2">
      <c r="A547" t="s">
        <v>932</v>
      </c>
      <c r="B547" t="s">
        <v>732</v>
      </c>
      <c r="C547" t="s">
        <v>1553</v>
      </c>
      <c r="D547">
        <v>41001</v>
      </c>
    </row>
    <row r="548" spans="1:4" x14ac:dyDescent="0.2">
      <c r="A548" t="s">
        <v>1859</v>
      </c>
      <c r="B548" t="s">
        <v>731</v>
      </c>
      <c r="C548" t="s">
        <v>1531</v>
      </c>
      <c r="D548">
        <v>91110</v>
      </c>
    </row>
    <row r="549" spans="1:4" x14ac:dyDescent="0.2">
      <c r="A549" t="s">
        <v>892</v>
      </c>
      <c r="B549" t="s">
        <v>732</v>
      </c>
      <c r="C549" t="s">
        <v>1529</v>
      </c>
      <c r="D549">
        <v>40205</v>
      </c>
    </row>
    <row r="550" spans="1:4" x14ac:dyDescent="0.2">
      <c r="A550" t="s">
        <v>1238</v>
      </c>
      <c r="B550" t="s">
        <v>731</v>
      </c>
      <c r="C550" t="s">
        <v>1575</v>
      </c>
      <c r="D550">
        <v>91013</v>
      </c>
    </row>
    <row r="551" spans="1:4" x14ac:dyDescent="0.2">
      <c r="A551" t="s">
        <v>918</v>
      </c>
      <c r="B551" t="s">
        <v>722</v>
      </c>
      <c r="C551" t="s">
        <v>1518</v>
      </c>
      <c r="D551">
        <v>120310</v>
      </c>
    </row>
    <row r="552" spans="1:4" x14ac:dyDescent="0.2">
      <c r="A552" t="s">
        <v>859</v>
      </c>
      <c r="B552" t="s">
        <v>732</v>
      </c>
      <c r="C552" t="s">
        <v>1625</v>
      </c>
      <c r="D552">
        <v>40706</v>
      </c>
    </row>
    <row r="553" spans="1:4" x14ac:dyDescent="0.2">
      <c r="A553" t="s">
        <v>1860</v>
      </c>
      <c r="B553" t="s">
        <v>731</v>
      </c>
      <c r="C553" t="s">
        <v>1511</v>
      </c>
      <c r="D553">
        <v>90908</v>
      </c>
    </row>
    <row r="554" spans="1:4" x14ac:dyDescent="0.2">
      <c r="A554" t="s">
        <v>783</v>
      </c>
      <c r="B554" t="s">
        <v>727</v>
      </c>
      <c r="C554" t="s">
        <v>1522</v>
      </c>
      <c r="D554">
        <v>81009</v>
      </c>
    </row>
    <row r="555" spans="1:4" x14ac:dyDescent="0.2">
      <c r="A555" t="s">
        <v>1861</v>
      </c>
      <c r="B555" t="s">
        <v>730</v>
      </c>
      <c r="C555" t="s">
        <v>730</v>
      </c>
      <c r="D555">
        <v>70310</v>
      </c>
    </row>
    <row r="556" spans="1:4" x14ac:dyDescent="0.2">
      <c r="A556" t="s">
        <v>1861</v>
      </c>
      <c r="B556" t="s">
        <v>729</v>
      </c>
      <c r="C556" t="s">
        <v>1631</v>
      </c>
      <c r="D556">
        <v>60607</v>
      </c>
    </row>
    <row r="557" spans="1:4" x14ac:dyDescent="0.2">
      <c r="A557" t="s">
        <v>791</v>
      </c>
      <c r="B557" t="s">
        <v>723</v>
      </c>
      <c r="C557" t="s">
        <v>723</v>
      </c>
      <c r="D557">
        <v>30111</v>
      </c>
    </row>
    <row r="558" spans="1:4" x14ac:dyDescent="0.2">
      <c r="A558" t="s">
        <v>1439</v>
      </c>
      <c r="B558" t="s">
        <v>727</v>
      </c>
      <c r="C558" t="s">
        <v>1723</v>
      </c>
      <c r="D558">
        <v>80206</v>
      </c>
    </row>
    <row r="559" spans="1:4" x14ac:dyDescent="0.2">
      <c r="A559" t="s">
        <v>1862</v>
      </c>
      <c r="B559" t="s">
        <v>724</v>
      </c>
      <c r="C559" t="s">
        <v>1544</v>
      </c>
      <c r="D559">
        <v>130410</v>
      </c>
    </row>
    <row r="560" spans="1:4" x14ac:dyDescent="0.2">
      <c r="A560" t="s">
        <v>1863</v>
      </c>
      <c r="B560" t="s">
        <v>723</v>
      </c>
      <c r="C560" t="s">
        <v>723</v>
      </c>
      <c r="D560">
        <v>30112</v>
      </c>
    </row>
    <row r="561" spans="1:4" x14ac:dyDescent="0.2">
      <c r="A561" t="s">
        <v>1864</v>
      </c>
      <c r="B561" t="s">
        <v>722</v>
      </c>
      <c r="C561" t="s">
        <v>1582</v>
      </c>
      <c r="D561">
        <v>120208</v>
      </c>
    </row>
    <row r="562" spans="1:4" x14ac:dyDescent="0.2">
      <c r="A562" t="s">
        <v>1865</v>
      </c>
      <c r="B562" t="s">
        <v>723</v>
      </c>
      <c r="C562" t="s">
        <v>1506</v>
      </c>
      <c r="D562">
        <v>30207</v>
      </c>
    </row>
    <row r="563" spans="1:4" x14ac:dyDescent="0.2">
      <c r="A563" t="s">
        <v>817</v>
      </c>
      <c r="B563" t="s">
        <v>722</v>
      </c>
      <c r="C563" t="s">
        <v>1559</v>
      </c>
      <c r="D563">
        <v>120801</v>
      </c>
    </row>
    <row r="564" spans="1:4" x14ac:dyDescent="0.2">
      <c r="A564" t="s">
        <v>909</v>
      </c>
      <c r="B564" t="s">
        <v>726</v>
      </c>
      <c r="C564" t="s">
        <v>1572</v>
      </c>
      <c r="D564">
        <v>50109</v>
      </c>
    </row>
    <row r="565" spans="1:4" x14ac:dyDescent="0.2">
      <c r="A565" t="s">
        <v>1866</v>
      </c>
      <c r="B565" t="s">
        <v>732</v>
      </c>
      <c r="C565" t="s">
        <v>807</v>
      </c>
      <c r="D565">
        <v>40507</v>
      </c>
    </row>
    <row r="566" spans="1:4" x14ac:dyDescent="0.2">
      <c r="A566" t="s">
        <v>1867</v>
      </c>
      <c r="B566" t="s">
        <v>731</v>
      </c>
      <c r="C566" t="s">
        <v>1528</v>
      </c>
      <c r="D566">
        <v>90105</v>
      </c>
    </row>
    <row r="567" spans="1:4" x14ac:dyDescent="0.2">
      <c r="A567" t="s">
        <v>1868</v>
      </c>
      <c r="B567" t="s">
        <v>731</v>
      </c>
      <c r="C567" t="s">
        <v>919</v>
      </c>
      <c r="D567">
        <v>90405</v>
      </c>
    </row>
    <row r="568" spans="1:4" x14ac:dyDescent="0.2">
      <c r="A568" t="s">
        <v>940</v>
      </c>
      <c r="B568" t="s">
        <v>732</v>
      </c>
      <c r="C568" t="s">
        <v>1547</v>
      </c>
      <c r="D568">
        <v>40608</v>
      </c>
    </row>
    <row r="569" spans="1:4" x14ac:dyDescent="0.2">
      <c r="A569" t="s">
        <v>1869</v>
      </c>
      <c r="B569" t="s">
        <v>724</v>
      </c>
      <c r="C569" t="s">
        <v>940</v>
      </c>
      <c r="D569">
        <v>130901</v>
      </c>
    </row>
    <row r="570" spans="1:4" x14ac:dyDescent="0.2">
      <c r="A570" t="s">
        <v>1870</v>
      </c>
      <c r="B570" t="s">
        <v>727</v>
      </c>
      <c r="C570" t="s">
        <v>727</v>
      </c>
      <c r="D570">
        <v>80801</v>
      </c>
    </row>
    <row r="571" spans="1:4" x14ac:dyDescent="0.2">
      <c r="A571" t="s">
        <v>1715</v>
      </c>
      <c r="B571" t="s">
        <v>732</v>
      </c>
      <c r="C571" t="s">
        <v>1715</v>
      </c>
      <c r="D571">
        <v>41104</v>
      </c>
    </row>
    <row r="572" spans="1:4" x14ac:dyDescent="0.2">
      <c r="A572" t="s">
        <v>778</v>
      </c>
      <c r="B572" t="s">
        <v>727</v>
      </c>
      <c r="C572" t="s">
        <v>727</v>
      </c>
      <c r="D572">
        <v>80809</v>
      </c>
    </row>
    <row r="573" spans="1:4" x14ac:dyDescent="0.2">
      <c r="A573" t="s">
        <v>942</v>
      </c>
      <c r="B573" t="s">
        <v>731</v>
      </c>
      <c r="C573" t="s">
        <v>778</v>
      </c>
      <c r="D573">
        <v>90801</v>
      </c>
    </row>
    <row r="574" spans="1:4" x14ac:dyDescent="0.2">
      <c r="A574" t="s">
        <v>930</v>
      </c>
      <c r="B574" t="s">
        <v>732</v>
      </c>
      <c r="C574" t="s">
        <v>807</v>
      </c>
      <c r="D574">
        <v>40515</v>
      </c>
    </row>
    <row r="575" spans="1:4" x14ac:dyDescent="0.2">
      <c r="A575" t="s">
        <v>946</v>
      </c>
      <c r="B575" t="s">
        <v>731</v>
      </c>
      <c r="C575" t="s">
        <v>1577</v>
      </c>
      <c r="D575">
        <v>90305</v>
      </c>
    </row>
    <row r="576" spans="1:4" x14ac:dyDescent="0.2">
      <c r="A576" t="s">
        <v>946</v>
      </c>
      <c r="B576" t="s">
        <v>731</v>
      </c>
      <c r="C576" t="s">
        <v>1538</v>
      </c>
      <c r="D576">
        <v>90212</v>
      </c>
    </row>
    <row r="577" spans="1:4" x14ac:dyDescent="0.2">
      <c r="A577" t="s">
        <v>946</v>
      </c>
      <c r="B577" t="s">
        <v>724</v>
      </c>
      <c r="C577" t="s">
        <v>940</v>
      </c>
      <c r="D577">
        <v>130909</v>
      </c>
    </row>
    <row r="578" spans="1:4" x14ac:dyDescent="0.2">
      <c r="A578" t="s">
        <v>946</v>
      </c>
      <c r="B578" t="s">
        <v>730</v>
      </c>
      <c r="C578" t="s">
        <v>834</v>
      </c>
      <c r="D578">
        <v>70219</v>
      </c>
    </row>
    <row r="579" spans="1:4" x14ac:dyDescent="0.2">
      <c r="A579" t="s">
        <v>946</v>
      </c>
      <c r="B579" t="s">
        <v>731</v>
      </c>
      <c r="C579" t="s">
        <v>778</v>
      </c>
      <c r="D579">
        <v>90806</v>
      </c>
    </row>
    <row r="580" spans="1:4" x14ac:dyDescent="0.2">
      <c r="A580" t="s">
        <v>1336</v>
      </c>
      <c r="B580" t="s">
        <v>723</v>
      </c>
      <c r="C580" t="s">
        <v>1807</v>
      </c>
      <c r="D580">
        <v>30601</v>
      </c>
    </row>
    <row r="581" spans="1:4" x14ac:dyDescent="0.2">
      <c r="A581" t="s">
        <v>760</v>
      </c>
      <c r="B581" t="s">
        <v>723</v>
      </c>
      <c r="C581" t="s">
        <v>723</v>
      </c>
      <c r="D581">
        <v>30113</v>
      </c>
    </row>
    <row r="582" spans="1:4" x14ac:dyDescent="0.2">
      <c r="A582" t="s">
        <v>760</v>
      </c>
      <c r="B582" t="s">
        <v>732</v>
      </c>
      <c r="C582" t="s">
        <v>1549</v>
      </c>
      <c r="D582">
        <v>41204</v>
      </c>
    </row>
    <row r="583" spans="1:4" x14ac:dyDescent="0.2">
      <c r="A583" t="s">
        <v>760</v>
      </c>
      <c r="B583" t="s">
        <v>731</v>
      </c>
      <c r="C583" t="s">
        <v>778</v>
      </c>
      <c r="D583">
        <v>90805</v>
      </c>
    </row>
    <row r="584" spans="1:4" x14ac:dyDescent="0.2">
      <c r="A584" t="s">
        <v>863</v>
      </c>
      <c r="B584" t="s">
        <v>729</v>
      </c>
      <c r="C584" t="s">
        <v>1603</v>
      </c>
      <c r="D584">
        <v>60105</v>
      </c>
    </row>
    <row r="585" spans="1:4" x14ac:dyDescent="0.2">
      <c r="A585" t="s">
        <v>959</v>
      </c>
      <c r="B585" t="s">
        <v>728</v>
      </c>
      <c r="C585" t="s">
        <v>1523</v>
      </c>
      <c r="D585">
        <v>20208</v>
      </c>
    </row>
    <row r="586" spans="1:4" x14ac:dyDescent="0.2">
      <c r="A586" t="s">
        <v>1871</v>
      </c>
      <c r="B586" t="s">
        <v>723</v>
      </c>
      <c r="C586" t="s">
        <v>1807</v>
      </c>
      <c r="D586">
        <v>30603</v>
      </c>
    </row>
    <row r="587" spans="1:4" x14ac:dyDescent="0.2">
      <c r="A587" t="s">
        <v>1549</v>
      </c>
      <c r="B587" t="s">
        <v>732</v>
      </c>
      <c r="C587" t="s">
        <v>1549</v>
      </c>
      <c r="D587">
        <v>41205</v>
      </c>
    </row>
    <row r="588" spans="1:4" x14ac:dyDescent="0.2">
      <c r="A588" t="s">
        <v>1872</v>
      </c>
      <c r="B588" t="s">
        <v>731</v>
      </c>
      <c r="C588" t="s">
        <v>1577</v>
      </c>
      <c r="D588">
        <v>90306</v>
      </c>
    </row>
    <row r="589" spans="1:4" x14ac:dyDescent="0.2">
      <c r="A589" t="s">
        <v>798</v>
      </c>
      <c r="B589" t="s">
        <v>727</v>
      </c>
      <c r="C589" t="s">
        <v>727</v>
      </c>
      <c r="D589">
        <v>80818</v>
      </c>
    </row>
    <row r="590" spans="1:4" x14ac:dyDescent="0.2">
      <c r="A590" t="s">
        <v>910</v>
      </c>
      <c r="B590" t="s">
        <v>731</v>
      </c>
      <c r="C590" t="s">
        <v>1575</v>
      </c>
      <c r="D590">
        <v>91011</v>
      </c>
    </row>
    <row r="591" spans="1:4" x14ac:dyDescent="0.2">
      <c r="A591" t="s">
        <v>910</v>
      </c>
      <c r="B591" t="s">
        <v>731</v>
      </c>
      <c r="C591" t="s">
        <v>871</v>
      </c>
      <c r="D591">
        <v>90510</v>
      </c>
    </row>
    <row r="592" spans="1:4" x14ac:dyDescent="0.2">
      <c r="A592" t="s">
        <v>922</v>
      </c>
      <c r="B592" t="s">
        <v>730</v>
      </c>
      <c r="C592" t="s">
        <v>834</v>
      </c>
      <c r="D592">
        <v>70220</v>
      </c>
    </row>
    <row r="593" spans="1:4" x14ac:dyDescent="0.2">
      <c r="A593" t="s">
        <v>1873</v>
      </c>
      <c r="B593" t="s">
        <v>727</v>
      </c>
      <c r="C593" t="s">
        <v>1723</v>
      </c>
      <c r="D593">
        <v>80201</v>
      </c>
    </row>
    <row r="594" spans="1:4" x14ac:dyDescent="0.2">
      <c r="A594" t="s">
        <v>1874</v>
      </c>
      <c r="B594" t="s">
        <v>732</v>
      </c>
      <c r="C594" t="s">
        <v>1547</v>
      </c>
      <c r="D594">
        <v>40609</v>
      </c>
    </row>
    <row r="595" spans="1:4" x14ac:dyDescent="0.2">
      <c r="A595" t="s">
        <v>851</v>
      </c>
      <c r="B595" t="s">
        <v>732</v>
      </c>
      <c r="C595" t="s">
        <v>1547</v>
      </c>
      <c r="D595">
        <v>40610</v>
      </c>
    </row>
    <row r="596" spans="1:4" x14ac:dyDescent="0.2">
      <c r="A596" t="s">
        <v>1875</v>
      </c>
      <c r="B596" t="s">
        <v>722</v>
      </c>
      <c r="C596" t="s">
        <v>1516</v>
      </c>
      <c r="D596">
        <v>120904</v>
      </c>
    </row>
    <row r="597" spans="1:4" x14ac:dyDescent="0.2">
      <c r="A597" t="s">
        <v>1876</v>
      </c>
      <c r="B597" t="s">
        <v>731</v>
      </c>
      <c r="C597" t="s">
        <v>1575</v>
      </c>
      <c r="D597">
        <v>91006</v>
      </c>
    </row>
    <row r="598" spans="1:4" x14ac:dyDescent="0.2">
      <c r="A598" t="s">
        <v>775</v>
      </c>
      <c r="B598" t="s">
        <v>727</v>
      </c>
      <c r="C598" t="s">
        <v>727</v>
      </c>
      <c r="D598">
        <v>80803</v>
      </c>
    </row>
    <row r="599" spans="1:4" x14ac:dyDescent="0.2">
      <c r="A599" t="s">
        <v>775</v>
      </c>
      <c r="B599" t="s">
        <v>730</v>
      </c>
      <c r="C599" t="s">
        <v>730</v>
      </c>
      <c r="D599">
        <v>70311</v>
      </c>
    </row>
    <row r="600" spans="1:4" x14ac:dyDescent="0.2">
      <c r="A600" t="s">
        <v>796</v>
      </c>
      <c r="B600" t="s">
        <v>722</v>
      </c>
      <c r="C600" t="s">
        <v>1516</v>
      </c>
      <c r="D600">
        <v>120901</v>
      </c>
    </row>
    <row r="601" spans="1:4" x14ac:dyDescent="0.2">
      <c r="A601" t="s">
        <v>901</v>
      </c>
      <c r="B601" t="s">
        <v>724</v>
      </c>
      <c r="C601" t="s">
        <v>1527</v>
      </c>
      <c r="D601">
        <v>130104</v>
      </c>
    </row>
    <row r="602" spans="1:4" x14ac:dyDescent="0.2">
      <c r="A602" t="s">
        <v>901</v>
      </c>
      <c r="B602" t="s">
        <v>732</v>
      </c>
      <c r="C602" t="s">
        <v>1553</v>
      </c>
      <c r="D602">
        <v>41008</v>
      </c>
    </row>
    <row r="603" spans="1:4" x14ac:dyDescent="0.2">
      <c r="A603" t="s">
        <v>1877</v>
      </c>
      <c r="B603" t="s">
        <v>732</v>
      </c>
      <c r="C603" t="s">
        <v>1553</v>
      </c>
      <c r="D603">
        <v>41006</v>
      </c>
    </row>
    <row r="604" spans="1:4" x14ac:dyDescent="0.2">
      <c r="A604" t="s">
        <v>1877</v>
      </c>
      <c r="B604" t="s">
        <v>732</v>
      </c>
      <c r="C604" t="s">
        <v>1715</v>
      </c>
      <c r="D604">
        <v>41105</v>
      </c>
    </row>
    <row r="605" spans="1:4" x14ac:dyDescent="0.2">
      <c r="A605" t="s">
        <v>1878</v>
      </c>
      <c r="B605" t="s">
        <v>727</v>
      </c>
      <c r="C605" t="s">
        <v>938</v>
      </c>
      <c r="D605">
        <v>80506</v>
      </c>
    </row>
    <row r="606" spans="1:4" x14ac:dyDescent="0.2">
      <c r="A606" t="s">
        <v>771</v>
      </c>
      <c r="B606" t="s">
        <v>726</v>
      </c>
      <c r="C606" t="s">
        <v>1511</v>
      </c>
      <c r="D606">
        <v>50316</v>
      </c>
    </row>
    <row r="607" spans="1:4" x14ac:dyDescent="0.2">
      <c r="A607" t="s">
        <v>771</v>
      </c>
      <c r="B607" t="s">
        <v>731</v>
      </c>
      <c r="C607" t="s">
        <v>1511</v>
      </c>
      <c r="D607">
        <v>90901</v>
      </c>
    </row>
    <row r="608" spans="1:4" x14ac:dyDescent="0.2">
      <c r="A608" t="s">
        <v>1619</v>
      </c>
      <c r="B608" t="s">
        <v>723</v>
      </c>
      <c r="C608" t="s">
        <v>1619</v>
      </c>
      <c r="D608">
        <v>30507</v>
      </c>
    </row>
    <row r="609" spans="1:4" x14ac:dyDescent="0.2">
      <c r="A609" t="s">
        <v>880</v>
      </c>
      <c r="B609" t="s">
        <v>732</v>
      </c>
      <c r="C609" t="s">
        <v>1665</v>
      </c>
      <c r="D609">
        <v>40905</v>
      </c>
    </row>
    <row r="610" spans="1:4" x14ac:dyDescent="0.2">
      <c r="A610" t="s">
        <v>1879</v>
      </c>
      <c r="B610" t="s">
        <v>729</v>
      </c>
      <c r="C610" t="s">
        <v>1606</v>
      </c>
      <c r="D610">
        <v>60701</v>
      </c>
    </row>
    <row r="611" spans="1:4" x14ac:dyDescent="0.2">
      <c r="A611" t="s">
        <v>1880</v>
      </c>
      <c r="B611" t="s">
        <v>732</v>
      </c>
      <c r="C611" t="s">
        <v>807</v>
      </c>
      <c r="D611">
        <v>40508</v>
      </c>
    </row>
    <row r="612" spans="1:4" x14ac:dyDescent="0.2">
      <c r="A612" t="s">
        <v>958</v>
      </c>
      <c r="B612" t="s">
        <v>724</v>
      </c>
      <c r="C612" t="s">
        <v>1521</v>
      </c>
      <c r="D612">
        <v>130718</v>
      </c>
    </row>
    <row r="613" spans="1:4" x14ac:dyDescent="0.2">
      <c r="A613" t="s">
        <v>958</v>
      </c>
      <c r="B613" t="s">
        <v>728</v>
      </c>
      <c r="C613" t="s">
        <v>1523</v>
      </c>
      <c r="D613">
        <v>20209</v>
      </c>
    </row>
    <row r="614" spans="1:4" x14ac:dyDescent="0.2">
      <c r="A614" t="s">
        <v>1881</v>
      </c>
      <c r="B614" t="s">
        <v>723</v>
      </c>
      <c r="C614" t="s">
        <v>723</v>
      </c>
      <c r="D614">
        <v>30114</v>
      </c>
    </row>
    <row r="615" spans="1:4" x14ac:dyDescent="0.2">
      <c r="A615" t="s">
        <v>1881</v>
      </c>
      <c r="B615" t="s">
        <v>724</v>
      </c>
      <c r="C615" t="s">
        <v>1565</v>
      </c>
      <c r="D615">
        <v>130313</v>
      </c>
    </row>
    <row r="616" spans="1:4" x14ac:dyDescent="0.2">
      <c r="A616" t="s">
        <v>1881</v>
      </c>
      <c r="B616" t="s">
        <v>732</v>
      </c>
      <c r="C616" t="s">
        <v>807</v>
      </c>
      <c r="D616">
        <v>40509</v>
      </c>
    </row>
    <row r="617" spans="1:4" x14ac:dyDescent="0.2">
      <c r="A617" t="s">
        <v>793</v>
      </c>
      <c r="B617" t="s">
        <v>731</v>
      </c>
      <c r="C617" t="s">
        <v>1575</v>
      </c>
      <c r="D617">
        <v>91001</v>
      </c>
    </row>
    <row r="618" spans="1:4" x14ac:dyDescent="0.2">
      <c r="A618" t="s">
        <v>1882</v>
      </c>
      <c r="B618" t="s">
        <v>731</v>
      </c>
      <c r="C618" t="s">
        <v>1575</v>
      </c>
      <c r="D618">
        <v>91015</v>
      </c>
    </row>
    <row r="619" spans="1:4" x14ac:dyDescent="0.2">
      <c r="A619" t="s">
        <v>1883</v>
      </c>
      <c r="B619" t="s">
        <v>731</v>
      </c>
      <c r="C619" t="s">
        <v>1575</v>
      </c>
      <c r="D619">
        <v>91016</v>
      </c>
    </row>
    <row r="620" spans="1:4" x14ac:dyDescent="0.2">
      <c r="A620" t="s">
        <v>864</v>
      </c>
      <c r="B620" t="s">
        <v>732</v>
      </c>
      <c r="C620" t="s">
        <v>807</v>
      </c>
      <c r="D620">
        <v>40510</v>
      </c>
    </row>
    <row r="621" spans="1:4" x14ac:dyDescent="0.2">
      <c r="A621" t="s">
        <v>864</v>
      </c>
      <c r="B621" t="s">
        <v>730</v>
      </c>
      <c r="C621" t="s">
        <v>834</v>
      </c>
      <c r="D621">
        <v>70221</v>
      </c>
    </row>
    <row r="622" spans="1:4" x14ac:dyDescent="0.2">
      <c r="A622" t="s">
        <v>1884</v>
      </c>
      <c r="B622" t="s">
        <v>732</v>
      </c>
      <c r="C622" t="s">
        <v>1513</v>
      </c>
      <c r="D622">
        <v>40107</v>
      </c>
    </row>
    <row r="623" spans="1:4" x14ac:dyDescent="0.2">
      <c r="A623" t="s">
        <v>1885</v>
      </c>
      <c r="B623" t="s">
        <v>730</v>
      </c>
      <c r="C623" t="s">
        <v>834</v>
      </c>
      <c r="D623">
        <v>70222</v>
      </c>
    </row>
    <row r="624" spans="1:4" x14ac:dyDescent="0.2">
      <c r="A624" t="s">
        <v>1886</v>
      </c>
      <c r="B624" t="s">
        <v>726</v>
      </c>
      <c r="C624" t="s">
        <v>1572</v>
      </c>
      <c r="D624">
        <v>50110</v>
      </c>
    </row>
    <row r="625" spans="1:4" x14ac:dyDescent="0.2">
      <c r="A625" t="s">
        <v>1887</v>
      </c>
      <c r="B625" t="s">
        <v>722</v>
      </c>
      <c r="C625" t="s">
        <v>1518</v>
      </c>
      <c r="D625">
        <v>120311</v>
      </c>
    </row>
    <row r="626" spans="1:4" x14ac:dyDescent="0.2">
      <c r="A626" t="s">
        <v>887</v>
      </c>
      <c r="B626" t="s">
        <v>732</v>
      </c>
      <c r="C626" t="s">
        <v>807</v>
      </c>
      <c r="D626">
        <v>40514</v>
      </c>
    </row>
    <row r="627" spans="1:4" x14ac:dyDescent="0.2">
      <c r="A627" t="s">
        <v>877</v>
      </c>
      <c r="B627" t="s">
        <v>722</v>
      </c>
      <c r="C627" t="s">
        <v>1550</v>
      </c>
      <c r="D627">
        <v>120101</v>
      </c>
    </row>
    <row r="628" spans="1:4" x14ac:dyDescent="0.2">
      <c r="A628" t="s">
        <v>870</v>
      </c>
      <c r="B628" t="s">
        <v>731</v>
      </c>
      <c r="C628" t="s">
        <v>1531</v>
      </c>
      <c r="D628">
        <v>91101</v>
      </c>
    </row>
    <row r="629" spans="1:4" x14ac:dyDescent="0.2">
      <c r="A629" t="s">
        <v>1888</v>
      </c>
      <c r="B629" t="s">
        <v>724</v>
      </c>
      <c r="C629" t="s">
        <v>1544</v>
      </c>
      <c r="D629">
        <v>130411</v>
      </c>
    </row>
    <row r="630" spans="1:4" x14ac:dyDescent="0.2">
      <c r="A630" t="s">
        <v>1470</v>
      </c>
      <c r="B630" t="s">
        <v>732</v>
      </c>
      <c r="C630" t="s">
        <v>807</v>
      </c>
      <c r="D630">
        <v>40511</v>
      </c>
    </row>
    <row r="631" spans="1:4" x14ac:dyDescent="0.2">
      <c r="A631" t="s">
        <v>895</v>
      </c>
      <c r="B631" t="s">
        <v>722</v>
      </c>
      <c r="C631" t="s">
        <v>1593</v>
      </c>
      <c r="D631">
        <v>120405</v>
      </c>
    </row>
    <row r="632" spans="1:4" x14ac:dyDescent="0.2">
      <c r="A632" t="s">
        <v>837</v>
      </c>
      <c r="B632" t="s">
        <v>727</v>
      </c>
      <c r="C632" t="s">
        <v>1815</v>
      </c>
      <c r="D632">
        <v>81101</v>
      </c>
    </row>
    <row r="633" spans="1:4" x14ac:dyDescent="0.2">
      <c r="A633" t="s">
        <v>1889</v>
      </c>
      <c r="B633" t="s">
        <v>726</v>
      </c>
      <c r="C633" t="s">
        <v>1572</v>
      </c>
      <c r="D633">
        <v>50111</v>
      </c>
    </row>
    <row r="634" spans="1:4" x14ac:dyDescent="0.2">
      <c r="A634" t="s">
        <v>1890</v>
      </c>
      <c r="B634" t="s">
        <v>731</v>
      </c>
      <c r="C634" t="s">
        <v>1525</v>
      </c>
      <c r="D634">
        <v>91205</v>
      </c>
    </row>
    <row r="635" spans="1:4" x14ac:dyDescent="0.2">
      <c r="A635" t="s">
        <v>849</v>
      </c>
      <c r="B635" t="s">
        <v>721</v>
      </c>
      <c r="C635" t="s">
        <v>721</v>
      </c>
      <c r="D635">
        <v>10105</v>
      </c>
    </row>
    <row r="636" spans="1:4" x14ac:dyDescent="0.2">
      <c r="A636" t="s">
        <v>1891</v>
      </c>
      <c r="B636" t="s">
        <v>732</v>
      </c>
      <c r="C636" t="s">
        <v>1530</v>
      </c>
      <c r="D636">
        <v>40308</v>
      </c>
    </row>
    <row r="637" spans="1:4" x14ac:dyDescent="0.2">
      <c r="A637" t="s">
        <v>954</v>
      </c>
      <c r="B637" t="s">
        <v>732</v>
      </c>
      <c r="C637" t="s">
        <v>1625</v>
      </c>
      <c r="D637">
        <v>40707</v>
      </c>
    </row>
    <row r="638" spans="1:4" x14ac:dyDescent="0.2">
      <c r="A638" t="s">
        <v>777</v>
      </c>
      <c r="B638" t="s">
        <v>728</v>
      </c>
      <c r="C638" t="s">
        <v>1576</v>
      </c>
      <c r="D638">
        <v>20609</v>
      </c>
    </row>
    <row r="639" spans="1:4" x14ac:dyDescent="0.2">
      <c r="A639" t="s">
        <v>1892</v>
      </c>
      <c r="B639" t="s">
        <v>722</v>
      </c>
      <c r="C639" t="s">
        <v>814</v>
      </c>
      <c r="D639">
        <v>120706</v>
      </c>
    </row>
    <row r="640" spans="1:4" x14ac:dyDescent="0.2">
      <c r="A640" t="s">
        <v>750</v>
      </c>
      <c r="B640" t="s">
        <v>727</v>
      </c>
      <c r="C640" t="s">
        <v>727</v>
      </c>
      <c r="D640">
        <v>80819</v>
      </c>
    </row>
    <row r="641" spans="1:4" x14ac:dyDescent="0.2">
      <c r="A641" t="s">
        <v>889</v>
      </c>
      <c r="B641" t="s">
        <v>732</v>
      </c>
      <c r="C641" t="s">
        <v>1545</v>
      </c>
      <c r="D641">
        <v>41301</v>
      </c>
    </row>
    <row r="642" spans="1:4" x14ac:dyDescent="0.2">
      <c r="A642" t="s">
        <v>1893</v>
      </c>
      <c r="B642" t="s">
        <v>722</v>
      </c>
      <c r="C642" t="s">
        <v>764</v>
      </c>
      <c r="D642">
        <v>120611</v>
      </c>
    </row>
    <row r="643" spans="1:4" x14ac:dyDescent="0.2">
      <c r="A643" t="s">
        <v>1894</v>
      </c>
      <c r="B643" t="s">
        <v>730</v>
      </c>
      <c r="C643" t="s">
        <v>1520</v>
      </c>
      <c r="D643">
        <v>70701</v>
      </c>
    </row>
    <row r="644" spans="1:4" x14ac:dyDescent="0.2">
      <c r="A644" t="s">
        <v>787</v>
      </c>
      <c r="B644" t="s">
        <v>727</v>
      </c>
      <c r="C644" t="s">
        <v>938</v>
      </c>
      <c r="D644">
        <v>80508</v>
      </c>
    </row>
    <row r="645" spans="1:4" x14ac:dyDescent="0.2">
      <c r="A645" t="s">
        <v>982</v>
      </c>
      <c r="B645" t="s">
        <v>728</v>
      </c>
      <c r="C645" t="s">
        <v>1579</v>
      </c>
      <c r="D645">
        <v>20406</v>
      </c>
    </row>
    <row r="646" spans="1:4" x14ac:dyDescent="0.2">
      <c r="A646" t="s">
        <v>1895</v>
      </c>
      <c r="B646" t="s">
        <v>730</v>
      </c>
      <c r="C646" t="s">
        <v>730</v>
      </c>
      <c r="D646">
        <v>70312</v>
      </c>
    </row>
    <row r="647" spans="1:4" x14ac:dyDescent="0.2">
      <c r="A647" t="s">
        <v>828</v>
      </c>
      <c r="B647" t="s">
        <v>722</v>
      </c>
      <c r="C647" t="s">
        <v>1559</v>
      </c>
      <c r="D647">
        <v>120805</v>
      </c>
    </row>
    <row r="648" spans="1:4" x14ac:dyDescent="0.2">
      <c r="A648" t="s">
        <v>845</v>
      </c>
      <c r="B648" t="s">
        <v>725</v>
      </c>
      <c r="C648" t="s">
        <v>725</v>
      </c>
      <c r="D648">
        <v>100104</v>
      </c>
    </row>
    <row r="649" spans="1:4" x14ac:dyDescent="0.2">
      <c r="A649" t="s">
        <v>1896</v>
      </c>
      <c r="B649" t="s">
        <v>726</v>
      </c>
      <c r="C649" t="s">
        <v>1572</v>
      </c>
      <c r="D649">
        <v>50112</v>
      </c>
    </row>
    <row r="650" spans="1:4" x14ac:dyDescent="0.2">
      <c r="A650" t="s">
        <v>951</v>
      </c>
      <c r="B650" t="s">
        <v>728</v>
      </c>
      <c r="C650" t="s">
        <v>1576</v>
      </c>
      <c r="D650">
        <v>20610</v>
      </c>
    </row>
    <row r="651" spans="1:4" x14ac:dyDescent="0.2">
      <c r="A651" t="s">
        <v>1897</v>
      </c>
      <c r="B651" t="s">
        <v>722</v>
      </c>
      <c r="C651" t="s">
        <v>1518</v>
      </c>
      <c r="D651">
        <v>120312</v>
      </c>
    </row>
    <row r="652" spans="1:4" x14ac:dyDescent="0.2">
      <c r="A652" t="s">
        <v>1898</v>
      </c>
      <c r="B652" t="s">
        <v>731</v>
      </c>
      <c r="C652" t="s">
        <v>1587</v>
      </c>
      <c r="D652">
        <v>90608</v>
      </c>
    </row>
    <row r="653" spans="1:4" x14ac:dyDescent="0.2">
      <c r="A653" t="s">
        <v>1899</v>
      </c>
      <c r="B653" t="s">
        <v>727</v>
      </c>
      <c r="C653" t="s">
        <v>1555</v>
      </c>
      <c r="D653">
        <v>80605</v>
      </c>
    </row>
    <row r="654" spans="1:4" x14ac:dyDescent="0.2">
      <c r="A654" t="s">
        <v>1900</v>
      </c>
      <c r="B654" t="s">
        <v>731</v>
      </c>
      <c r="C654" t="s">
        <v>1575</v>
      </c>
      <c r="D654">
        <v>91012</v>
      </c>
    </row>
    <row r="655" spans="1:4" x14ac:dyDescent="0.2">
      <c r="A655" t="s">
        <v>1901</v>
      </c>
      <c r="B655" t="s">
        <v>731</v>
      </c>
      <c r="C655" t="s">
        <v>1584</v>
      </c>
      <c r="D655">
        <v>90704</v>
      </c>
    </row>
    <row r="656" spans="1:4" x14ac:dyDescent="0.2">
      <c r="A656" t="s">
        <v>1902</v>
      </c>
      <c r="B656" t="s">
        <v>722</v>
      </c>
      <c r="C656" t="s">
        <v>1516</v>
      </c>
      <c r="D656">
        <v>120905</v>
      </c>
    </row>
    <row r="657" spans="1:4" x14ac:dyDescent="0.2">
      <c r="A657" t="s">
        <v>1903</v>
      </c>
      <c r="B657" t="s">
        <v>721</v>
      </c>
      <c r="C657" t="s">
        <v>1514</v>
      </c>
      <c r="D657">
        <v>10405</v>
      </c>
    </row>
    <row r="658" spans="1:4" x14ac:dyDescent="0.2">
      <c r="A658" t="s">
        <v>1904</v>
      </c>
      <c r="B658" t="s">
        <v>721</v>
      </c>
      <c r="C658" t="s">
        <v>1514</v>
      </c>
      <c r="D658">
        <v>10406</v>
      </c>
    </row>
    <row r="659" spans="1:4" x14ac:dyDescent="0.2">
      <c r="A659" t="s">
        <v>1905</v>
      </c>
      <c r="B659" t="s">
        <v>730</v>
      </c>
      <c r="C659" t="s">
        <v>834</v>
      </c>
      <c r="D659">
        <v>70223</v>
      </c>
    </row>
    <row r="660" spans="1:4" x14ac:dyDescent="0.2">
      <c r="A660" t="s">
        <v>1906</v>
      </c>
      <c r="B660" t="s">
        <v>730</v>
      </c>
      <c r="C660" t="s">
        <v>834</v>
      </c>
      <c r="D660">
        <v>70224</v>
      </c>
    </row>
    <row r="661" spans="1:4" x14ac:dyDescent="0.2">
      <c r="A661" t="s">
        <v>1907</v>
      </c>
      <c r="B661" t="s">
        <v>732</v>
      </c>
      <c r="C661" t="s">
        <v>1545</v>
      </c>
      <c r="D661">
        <v>41309</v>
      </c>
    </row>
    <row r="662" spans="1:4" x14ac:dyDescent="0.2">
      <c r="A662" t="s">
        <v>776</v>
      </c>
      <c r="B662" t="s">
        <v>724</v>
      </c>
      <c r="C662" t="s">
        <v>1527</v>
      </c>
      <c r="D662">
        <v>130105</v>
      </c>
    </row>
    <row r="663" spans="1:4" x14ac:dyDescent="0.2">
      <c r="A663" t="s">
        <v>799</v>
      </c>
      <c r="B663" t="s">
        <v>727</v>
      </c>
      <c r="C663" t="s">
        <v>1522</v>
      </c>
      <c r="D663">
        <v>81005</v>
      </c>
    </row>
    <row r="664" spans="1:4" x14ac:dyDescent="0.2">
      <c r="A664" t="s">
        <v>1908</v>
      </c>
      <c r="B664" t="s">
        <v>723</v>
      </c>
      <c r="C664" t="s">
        <v>1619</v>
      </c>
      <c r="D664">
        <v>30508</v>
      </c>
    </row>
    <row r="665" spans="1:4" x14ac:dyDescent="0.2">
      <c r="A665" t="s">
        <v>1909</v>
      </c>
      <c r="B665" t="s">
        <v>731</v>
      </c>
      <c r="C665" t="s">
        <v>871</v>
      </c>
      <c r="D665">
        <v>90511</v>
      </c>
    </row>
    <row r="666" spans="1:4" x14ac:dyDescent="0.2">
      <c r="A666" t="s">
        <v>1910</v>
      </c>
      <c r="B666" t="s">
        <v>724</v>
      </c>
      <c r="C666" t="s">
        <v>1565</v>
      </c>
      <c r="D666">
        <v>130311</v>
      </c>
    </row>
    <row r="667" spans="1:4" x14ac:dyDescent="0.2">
      <c r="A667" t="s">
        <v>1911</v>
      </c>
      <c r="B667" t="s">
        <v>730</v>
      </c>
      <c r="C667" t="s">
        <v>730</v>
      </c>
      <c r="D667">
        <v>70314</v>
      </c>
    </row>
    <row r="668" spans="1:4" x14ac:dyDescent="0.2">
      <c r="A668" t="s">
        <v>1912</v>
      </c>
      <c r="B668" t="s">
        <v>724</v>
      </c>
      <c r="C668" t="s">
        <v>1565</v>
      </c>
      <c r="D668">
        <v>130312</v>
      </c>
    </row>
    <row r="669" spans="1:4" x14ac:dyDescent="0.2">
      <c r="A669" t="s">
        <v>1913</v>
      </c>
      <c r="B669" t="s">
        <v>728</v>
      </c>
      <c r="C669" t="s">
        <v>1579</v>
      </c>
      <c r="D669">
        <v>20407</v>
      </c>
    </row>
    <row r="670" spans="1:4" x14ac:dyDescent="0.2">
      <c r="A670" t="s">
        <v>876</v>
      </c>
      <c r="B670" t="s">
        <v>728</v>
      </c>
      <c r="C670" t="s">
        <v>1512</v>
      </c>
      <c r="D670">
        <v>20107</v>
      </c>
    </row>
    <row r="671" spans="1:4" x14ac:dyDescent="0.2">
      <c r="A671" t="s">
        <v>739</v>
      </c>
      <c r="B671" t="s">
        <v>724</v>
      </c>
      <c r="C671" t="s">
        <v>1527</v>
      </c>
      <c r="D671">
        <v>130106</v>
      </c>
    </row>
    <row r="672" spans="1:4" x14ac:dyDescent="0.2">
      <c r="A672" t="s">
        <v>842</v>
      </c>
      <c r="B672" t="s">
        <v>732</v>
      </c>
      <c r="C672" t="s">
        <v>1597</v>
      </c>
      <c r="D672">
        <v>41401</v>
      </c>
    </row>
    <row r="673" spans="1:4" x14ac:dyDescent="0.2">
      <c r="A673" t="s">
        <v>1914</v>
      </c>
      <c r="B673" t="s">
        <v>726</v>
      </c>
      <c r="C673" t="s">
        <v>794</v>
      </c>
      <c r="D673">
        <v>50206</v>
      </c>
    </row>
    <row r="674" spans="1:4" x14ac:dyDescent="0.2">
      <c r="A674" t="s">
        <v>762</v>
      </c>
      <c r="B674" t="s">
        <v>726</v>
      </c>
      <c r="C674" t="s">
        <v>794</v>
      </c>
      <c r="D674">
        <v>50207</v>
      </c>
    </row>
    <row r="675" spans="1:4" x14ac:dyDescent="0.2">
      <c r="A675" t="s">
        <v>888</v>
      </c>
      <c r="B675" t="s">
        <v>726</v>
      </c>
      <c r="C675" t="s">
        <v>1511</v>
      </c>
      <c r="D675">
        <v>50317</v>
      </c>
    </row>
    <row r="676" spans="1:4" x14ac:dyDescent="0.2">
      <c r="A676" t="s">
        <v>928</v>
      </c>
      <c r="B676" t="s">
        <v>731</v>
      </c>
      <c r="C676" t="s">
        <v>871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Pagina Inicial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2021-12-04T02:59:37Z</dcterms:modified>
  <cp:category/>
  <cp:contentStatus/>
</cp:coreProperties>
</file>